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nemec\Desktop\"/>
    </mc:Choice>
  </mc:AlternateContent>
  <xr:revisionPtr revIDLastSave="0" documentId="13_ncr:1_{4598A4FD-5C80-4F1F-9F78-371F81EFFB40}" xr6:coauthVersionLast="47" xr6:coauthVersionMax="47" xr10:uidLastSave="{00000000-0000-0000-0000-000000000000}"/>
  <bookViews>
    <workbookView xWindow="-108" yWindow="-108" windowWidth="23256" windowHeight="12576" tabRatio="625" activeTab="11" xr2:uid="{00000000-000D-0000-FFFF-FFFF00000000}"/>
  </bookViews>
  <sheets>
    <sheet name="HLAVNY" sheetId="1" r:id="rId1"/>
    <sheet name="EVIMSP" sheetId="2" r:id="rId2"/>
    <sheet name="EVIOEE" sheetId="3" r:id="rId3"/>
    <sheet name="EVIOPL" sheetId="4" r:id="rId4"/>
    <sheet name="EVITEO" sheetId="5" r:id="rId5"/>
    <sheet name="EPHFVO" sheetId="6" r:id="rId6"/>
    <sheet name="EHPITPOM" sheetId="7" r:id="rId7"/>
    <sheet name="MSPP" sheetId="8" r:id="rId8"/>
    <sheet name="TEOTLAC" sheetId="55" r:id="rId9"/>
    <sheet name="TEODB" sheetId="9" r:id="rId10"/>
    <sheet name="TEPRI" sheetId="10" r:id="rId11"/>
    <sheet name="TEOST" sheetId="11" r:id="rId12"/>
    <sheet name="TEKAL" sheetId="12" r:id="rId13"/>
    <sheet name="TEKON" sheetId="13" r:id="rId14"/>
    <sheet name="TEFOM" sheetId="14" r:id="rId15"/>
    <sheet name="TEVITLAC" sheetId="61" r:id="rId16"/>
    <sheet name="TEDIA" sheetId="15" r:id="rId17"/>
    <sheet name="TEVIS" sheetId="16" r:id="rId18"/>
    <sheet name="VOTLAC" sheetId="56" r:id="rId19"/>
    <sheet name="VOODB" sheetId="17" r:id="rId20"/>
    <sheet name="VOPRI" sheetId="18" r:id="rId21"/>
    <sheet name="VOMER" sheetId="19" r:id="rId22"/>
    <sheet name="VOFOM" sheetId="20" r:id="rId23"/>
    <sheet name="VOPOM" sheetId="21" r:id="rId24"/>
    <sheet name="KANTLAC" sheetId="57" r:id="rId25"/>
    <sheet name="KANZA" sheetId="22" r:id="rId26"/>
    <sheet name="KANPRI" sheetId="23" r:id="rId27"/>
    <sheet name="KANFOM" sheetId="24" r:id="rId28"/>
    <sheet name="ST-VOTLAC" sheetId="62" r:id="rId29"/>
    <sheet name="STOCNE" sheetId="26" r:id="rId30"/>
    <sheet name="VODNE" sheetId="25" r:id="rId31"/>
    <sheet name="DAZDOV" sheetId="27" r:id="rId32"/>
    <sheet name="DAZDtlac" sheetId="63" r:id="rId33"/>
    <sheet name="EFAVO" sheetId="28" r:id="rId34"/>
    <sheet name="ROZRA" sheetId="29" r:id="rId35"/>
    <sheet name="ZANE" sheetId="30" r:id="rId36"/>
    <sheet name="DOPRE" sheetId="31" r:id="rId37"/>
    <sheet name="OVZP" sheetId="32" r:id="rId38"/>
    <sheet name="POMOC" sheetId="33" r:id="rId39"/>
    <sheet name="VTZ" sheetId="34" r:id="rId40"/>
    <sheet name="PLTLAC" sheetId="58" r:id="rId41"/>
    <sheet name="ODBPL" sheetId="35" r:id="rId42"/>
    <sheet name="PRIPL" sheetId="36" r:id="rId43"/>
    <sheet name="MERPL" sheetId="37" r:id="rId44"/>
    <sheet name="FOMPL" sheetId="38" r:id="rId45"/>
    <sheet name="POMPL" sheetId="39" r:id="rId46"/>
    <sheet name="EFAPL" sheetId="40" r:id="rId47"/>
    <sheet name="EVITLAC" sheetId="64" r:id="rId48"/>
    <sheet name="EVISPL" sheetId="41" r:id="rId49"/>
    <sheet name="EVIPEP" sheetId="42" r:id="rId50"/>
    <sheet name="OBJPC" sheetId="43" r:id="rId51"/>
    <sheet name="OBJTSP" sheetId="44" r:id="rId52"/>
    <sheet name="CENPL" sheetId="45" r:id="rId53"/>
    <sheet name="EETLAC" sheetId="59" r:id="rId54"/>
    <sheet name="EEODB" sheetId="46" r:id="rId55"/>
    <sheet name="EEPRI" sheetId="47" r:id="rId56"/>
    <sheet name="ELMER" sheetId="48" r:id="rId57"/>
    <sheet name="EEFOM" sheetId="49" r:id="rId58"/>
    <sheet name="EEPOM" sheetId="50" r:id="rId59"/>
    <sheet name="EEFA" sheetId="51" r:id="rId60"/>
    <sheet name="EEVITLAC" sheetId="65" r:id="rId61"/>
    <sheet name="EEVISP" sheetId="52" r:id="rId62"/>
    <sheet name="EEVIMS" sheetId="53" r:id="rId63"/>
    <sheet name="CEENN" sheetId="54" r:id="rId64"/>
  </sheets>
  <definedNames>
    <definedName name="_xlnm._FilterDatabase" localSheetId="59" hidden="1">EEFA!$A$6:$BB$7</definedName>
    <definedName name="_xlnm._FilterDatabase" localSheetId="46" hidden="1">EFAPL!$A$6:$BB$7</definedName>
    <definedName name="_xlnm._FilterDatabase" localSheetId="33" hidden="1">EFAVO!$A$6:$BB$7</definedName>
    <definedName name="_xlnm._FilterDatabase" localSheetId="38" hidden="1">POMOC!$A$3:$D$554</definedName>
    <definedName name="_xlnm.Print_Titles" localSheetId="53">EETLAC!$3:$3</definedName>
    <definedName name="_xlnm.Print_Titles" localSheetId="47">EVITLAC!$8:$8</definedName>
    <definedName name="_xlnm.Print_Titles" localSheetId="24">KANTLAC!$3:$3</definedName>
    <definedName name="_xlnm.Print_Titles" localSheetId="7">MSPP!$A:$A,MSPP!$3:$3</definedName>
    <definedName name="_xlnm.Print_Titles" localSheetId="40">PLTLAC!$3:$3</definedName>
    <definedName name="_xlnm.Print_Titles" localSheetId="8">TEOTLAC!$3:$3</definedName>
    <definedName name="_xlnm.Print_Titles" localSheetId="18">VOTLAC!$3:$3</definedName>
    <definedName name="_xlnm.Print_Area" localSheetId="32">DAZDtlac!$A$2:$K$24</definedName>
    <definedName name="_xlnm.Print_Area" localSheetId="53">EETLAC!$A$3:$F$160</definedName>
    <definedName name="_xlnm.Print_Area" localSheetId="60">EEVITLAC!$A$2:$L$30</definedName>
    <definedName name="_xlnm.Print_Area" localSheetId="47">EVITLAC!$A$2:$I$52</definedName>
    <definedName name="_xlnm.Print_Area" localSheetId="24">KANTLAC!$A$3:$G$121</definedName>
    <definedName name="_xlnm.Print_Area" localSheetId="7">MSPP!$A$3:$F$46</definedName>
    <definedName name="_xlnm.Print_Area" localSheetId="40">PLTLAC!$A$3:$G$171</definedName>
    <definedName name="_xlnm.Print_Area" localSheetId="8">TEOTLAC!$A$3:$F$214</definedName>
    <definedName name="_xlnm.Print_Area" localSheetId="18">VOTLAC!$A$3:$F$176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0" i="65" l="1"/>
  <c r="G30" i="65"/>
  <c r="I30" i="65" s="1"/>
  <c r="J30" i="65" s="1"/>
  <c r="H29" i="65"/>
  <c r="G29" i="65"/>
  <c r="I29" i="65" s="1"/>
  <c r="J29" i="65" s="1"/>
  <c r="C7" i="64"/>
  <c r="C6" i="64"/>
  <c r="E8" i="64" s="1"/>
  <c r="E26" i="62"/>
  <c r="G26" i="62" s="1"/>
  <c r="E25" i="62"/>
  <c r="G25" i="62" s="1"/>
  <c r="D9" i="62"/>
  <c r="D8" i="62"/>
  <c r="E8" i="62" s="1"/>
  <c r="G8" i="62" s="1"/>
  <c r="D7" i="62"/>
  <c r="B33" i="61"/>
  <c r="E32" i="61"/>
  <c r="D32" i="61"/>
  <c r="E31" i="61"/>
  <c r="D31" i="61"/>
  <c r="E30" i="61"/>
  <c r="D30" i="61"/>
  <c r="E29" i="61"/>
  <c r="D29" i="61"/>
  <c r="E28" i="61"/>
  <c r="D28" i="61"/>
  <c r="E27" i="61"/>
  <c r="D27" i="61"/>
  <c r="E26" i="61"/>
  <c r="D26" i="61"/>
  <c r="E25" i="61"/>
  <c r="D25" i="61"/>
  <c r="E24" i="61"/>
  <c r="D24" i="61"/>
  <c r="E23" i="61"/>
  <c r="D23" i="61"/>
  <c r="E22" i="61"/>
  <c r="D22" i="61"/>
  <c r="E21" i="61"/>
  <c r="D21" i="61"/>
  <c r="F11" i="61"/>
  <c r="E11" i="61"/>
  <c r="E10" i="61"/>
  <c r="F10" i="61" s="1"/>
  <c r="G23" i="54"/>
  <c r="F23" i="54"/>
  <c r="G22" i="54"/>
  <c r="F22" i="54"/>
  <c r="G21" i="54"/>
  <c r="F21" i="54"/>
  <c r="E20" i="54"/>
  <c r="D20" i="54"/>
  <c r="D19" i="54" a="1"/>
  <c r="D19" i="54" s="1"/>
  <c r="E19" i="54" s="1"/>
  <c r="E18" i="54" a="1"/>
  <c r="E18" i="54"/>
  <c r="D18" i="54"/>
  <c r="G12" i="53"/>
  <c r="C12" i="53"/>
  <c r="G11" i="53"/>
  <c r="C11" i="53"/>
  <c r="G10" i="53"/>
  <c r="C10" i="53"/>
  <c r="B7" i="53"/>
  <c r="H12" i="53" s="1"/>
  <c r="L12" i="53" s="1"/>
  <c r="H11" i="52"/>
  <c r="G11" i="52"/>
  <c r="I11" i="52" s="1"/>
  <c r="J11" i="52" s="1"/>
  <c r="H10" i="52"/>
  <c r="G10" i="52"/>
  <c r="I10" i="52" s="1"/>
  <c r="J10" i="52" s="1"/>
  <c r="N7" i="51"/>
  <c r="M2" i="45"/>
  <c r="L2" i="45"/>
  <c r="K2" i="45"/>
  <c r="J2" i="45"/>
  <c r="I2" i="45"/>
  <c r="D2" i="44"/>
  <c r="B7" i="42"/>
  <c r="B6" i="42"/>
  <c r="E8" i="42" s="1"/>
  <c r="H11" i="41"/>
  <c r="I11" i="41" s="1"/>
  <c r="G11" i="41"/>
  <c r="G10" i="41"/>
  <c r="H10" i="41" s="1"/>
  <c r="I10" i="41" s="1"/>
  <c r="N7" i="40"/>
  <c r="P5" i="32"/>
  <c r="P4" i="32"/>
  <c r="N4" i="32"/>
  <c r="N3" i="32"/>
  <c r="M3" i="32"/>
  <c r="F3" i="32"/>
  <c r="P3" i="32" s="1"/>
  <c r="N7" i="28"/>
  <c r="H10" i="27"/>
  <c r="D10" i="27"/>
  <c r="H9" i="27"/>
  <c r="D9" i="27"/>
  <c r="H8" i="27"/>
  <c r="D8" i="27"/>
  <c r="D7" i="27"/>
  <c r="H4" i="27"/>
  <c r="F9" i="27" s="1"/>
  <c r="G4" i="27"/>
  <c r="F4" i="27"/>
  <c r="E4" i="27"/>
  <c r="H2" i="27"/>
  <c r="D9" i="26"/>
  <c r="E9" i="26" s="1"/>
  <c r="G9" i="26" s="1"/>
  <c r="D8" i="26"/>
  <c r="E8" i="26" s="1"/>
  <c r="G8" i="26" s="1"/>
  <c r="D7" i="26"/>
  <c r="G9" i="25"/>
  <c r="E9" i="25"/>
  <c r="E8" i="25"/>
  <c r="G8" i="25" s="1"/>
  <c r="F11" i="16"/>
  <c r="E11" i="16"/>
  <c r="E10" i="16"/>
  <c r="F10" i="16" s="1"/>
  <c r="B19" i="15"/>
  <c r="E18" i="15"/>
  <c r="D18" i="15"/>
  <c r="E17" i="15"/>
  <c r="D17" i="15"/>
  <c r="E16" i="15"/>
  <c r="D16" i="15"/>
  <c r="E15" i="15"/>
  <c r="D15" i="15"/>
  <c r="E14" i="15"/>
  <c r="D14" i="15"/>
  <c r="E13" i="15"/>
  <c r="D13" i="15"/>
  <c r="E12" i="15"/>
  <c r="D12" i="15"/>
  <c r="E11" i="15"/>
  <c r="D11" i="15"/>
  <c r="E10" i="15"/>
  <c r="D10" i="15"/>
  <c r="E9" i="15"/>
  <c r="D9" i="15"/>
  <c r="E8" i="15"/>
  <c r="D8" i="15"/>
  <c r="E7" i="15"/>
  <c r="D19" i="15" s="1"/>
  <c r="D7" i="15"/>
  <c r="BU3" i="7"/>
  <c r="BF3" i="7"/>
  <c r="BD100" i="6"/>
  <c r="BD99" i="6"/>
  <c r="BD98" i="6"/>
  <c r="BD97" i="6"/>
  <c r="BD96" i="6"/>
  <c r="BD95" i="6"/>
  <c r="BD94" i="6"/>
  <c r="BD93" i="6"/>
  <c r="BD92" i="6"/>
  <c r="BD91" i="6"/>
  <c r="BD90" i="6"/>
  <c r="BD89" i="6"/>
  <c r="BD88" i="6"/>
  <c r="BD87" i="6"/>
  <c r="BD86" i="6"/>
  <c r="BD85" i="6"/>
  <c r="BD84" i="6"/>
  <c r="BD83" i="6"/>
  <c r="BD82" i="6"/>
  <c r="BD81" i="6"/>
  <c r="BD80" i="6"/>
  <c r="BD79" i="6"/>
  <c r="BD78" i="6"/>
  <c r="BD77" i="6"/>
  <c r="BD76" i="6"/>
  <c r="BD75" i="6"/>
  <c r="BD74" i="6"/>
  <c r="BD73" i="6"/>
  <c r="BD72" i="6"/>
  <c r="BD71" i="6"/>
  <c r="BD70" i="6"/>
  <c r="BD69" i="6"/>
  <c r="BD68" i="6"/>
  <c r="BD67" i="6"/>
  <c r="BD66" i="6"/>
  <c r="BD65" i="6"/>
  <c r="BD64" i="6"/>
  <c r="BD63" i="6"/>
  <c r="BD62" i="6"/>
  <c r="BD61" i="6"/>
  <c r="BD60" i="6"/>
  <c r="BD59" i="6"/>
  <c r="BD58" i="6"/>
  <c r="BD57" i="6"/>
  <c r="BD56" i="6"/>
  <c r="BD55" i="6"/>
  <c r="BD54" i="6"/>
  <c r="BD53" i="6"/>
  <c r="BD52" i="6"/>
  <c r="BD51" i="6"/>
  <c r="BD50" i="6"/>
  <c r="BD49" i="6"/>
  <c r="BD48" i="6"/>
  <c r="BD47" i="6"/>
  <c r="BD46" i="6"/>
  <c r="BD45" i="6"/>
  <c r="BD44" i="6"/>
  <c r="BD43" i="6"/>
  <c r="BD42" i="6"/>
  <c r="BD41" i="6"/>
  <c r="BD40" i="6"/>
  <c r="BD39" i="6"/>
  <c r="BD38" i="6"/>
  <c r="BD37" i="6"/>
  <c r="BD36" i="6"/>
  <c r="BD35" i="6"/>
  <c r="BD34" i="6"/>
  <c r="BD33" i="6"/>
  <c r="BD32" i="6"/>
  <c r="BD31" i="6"/>
  <c r="BD30" i="6"/>
  <c r="BD29" i="6"/>
  <c r="BD28" i="6"/>
  <c r="BD27" i="6"/>
  <c r="BD26" i="6"/>
  <c r="BD25" i="6"/>
  <c r="BD24" i="6"/>
  <c r="BD23" i="6"/>
  <c r="BD22" i="6"/>
  <c r="BD21" i="6"/>
  <c r="BD20" i="6"/>
  <c r="BD19" i="6"/>
  <c r="BD18" i="6"/>
  <c r="BD17" i="6"/>
  <c r="BD16" i="6"/>
  <c r="BD15" i="6"/>
  <c r="BD14" i="6"/>
  <c r="BD13" i="6"/>
  <c r="BD12" i="6"/>
  <c r="BD11" i="6"/>
  <c r="BD10" i="6"/>
  <c r="BD9" i="6"/>
  <c r="BD8" i="6"/>
  <c r="BD7" i="6"/>
  <c r="BD6" i="6"/>
  <c r="BD5" i="6"/>
  <c r="BD4" i="6"/>
  <c r="W4" i="6"/>
  <c r="BD3" i="6"/>
  <c r="W3" i="6"/>
  <c r="BJ4" i="5"/>
  <c r="CA3" i="5"/>
  <c r="BO3" i="5"/>
  <c r="BJ3" i="5"/>
  <c r="BK4" i="4"/>
  <c r="CQ3" i="4"/>
  <c r="CF3" i="4"/>
  <c r="BR3" i="4"/>
  <c r="BK3" i="4"/>
  <c r="F3" i="4"/>
  <c r="N5" i="32" s="1"/>
  <c r="B3" i="4"/>
  <c r="CY5" i="3"/>
  <c r="CY4" i="3"/>
  <c r="BM4" i="3"/>
  <c r="CP3" i="3"/>
  <c r="BP3" i="3"/>
  <c r="BM3" i="3"/>
  <c r="F3" i="3"/>
  <c r="M4" i="32" s="1"/>
  <c r="B3" i="3"/>
  <c r="D4" i="2"/>
  <c r="D3" i="2"/>
  <c r="E9" i="62" l="1"/>
  <c r="G9" i="62" s="1"/>
  <c r="D33" i="61"/>
  <c r="G9" i="27"/>
  <c r="I9" i="27" s="1"/>
  <c r="K9" i="27" s="1"/>
  <c r="H10" i="53"/>
  <c r="L10" i="53" s="1"/>
  <c r="H11" i="53"/>
  <c r="L11" i="53" s="1"/>
  <c r="F7" i="27"/>
  <c r="G7" i="27" s="1"/>
  <c r="M5" i="32"/>
  <c r="F8" i="27"/>
  <c r="F10" i="27"/>
  <c r="I10" i="27" l="1"/>
  <c r="K10" i="27" s="1"/>
  <c r="G10" i="27"/>
  <c r="G8" i="27"/>
  <c r="I8" i="27" s="1"/>
  <c r="K8" i="27" s="1"/>
</calcChain>
</file>

<file path=xl/sharedStrings.xml><?xml version="1.0" encoding="utf-8"?>
<sst xmlns="http://schemas.openxmlformats.org/spreadsheetml/2006/main" count="23961" uniqueCount="5163">
  <si>
    <t>Kategória</t>
  </si>
  <si>
    <t>Objekt</t>
  </si>
  <si>
    <t>Hárok</t>
  </si>
  <si>
    <t>VODA</t>
  </si>
  <si>
    <t>HLAVNÝ EVIDENČNÝ HÁROK OBJEKTOV VODY</t>
  </si>
  <si>
    <t>EPHFVO</t>
  </si>
  <si>
    <t>RUČNÁ EVIDENCIA SPOTREBY PITNEJ VODY - VODNÉ</t>
  </si>
  <si>
    <t>VODNE</t>
  </si>
  <si>
    <t>VÝPOČTOVÁ EVIDENCIA SPLAŠKOVEJ VODY - STOČNÉ</t>
  </si>
  <si>
    <t>STOCNE</t>
  </si>
  <si>
    <t>VÝPOČTOVÁ EVIDENCIA VODY Z POVRCHOVÉHO ODTOKU</t>
  </si>
  <si>
    <t>DAZDOV</t>
  </si>
  <si>
    <t>Pripojenie vodovodnej prípojky</t>
  </si>
  <si>
    <t>Vodovodná prípojka</t>
  </si>
  <si>
    <t>Vodomer</t>
  </si>
  <si>
    <t>Odberné miesto - fakturačné</t>
  </si>
  <si>
    <t>Odberné miesto - podružné</t>
  </si>
  <si>
    <t>KANALIZÁCIA</t>
  </si>
  <si>
    <t>Zaústenie kanalizácie</t>
  </si>
  <si>
    <t>KANZA</t>
  </si>
  <si>
    <t>Kanalizačná prípojka</t>
  </si>
  <si>
    <t>KANPRI</t>
  </si>
  <si>
    <t>Odberné miesto - kanalizácia</t>
  </si>
  <si>
    <t>KANFOM</t>
  </si>
  <si>
    <t>Ročný úhrn zrážok</t>
  </si>
  <si>
    <t>ROZRA</t>
  </si>
  <si>
    <t>TEPLO</t>
  </si>
  <si>
    <t>HLAVNÝ EVIDENČNÝ HÁROK OBJEKTOV TEPLA CZT</t>
  </si>
  <si>
    <t>EVITEO</t>
  </si>
  <si>
    <t>RUČNÁ EVIDENCIA SPOTREBY TEPLA</t>
  </si>
  <si>
    <t>TEVIS</t>
  </si>
  <si>
    <t>Teplovodná odbočka z CZT</t>
  </si>
  <si>
    <t>TEODB</t>
  </si>
  <si>
    <t>Tepelná prípojka z CZT</t>
  </si>
  <si>
    <t>TEPRI</t>
  </si>
  <si>
    <t>Odberné miesto tepla CZT</t>
  </si>
  <si>
    <t>TEFOM</t>
  </si>
  <si>
    <t>Odovzdávacia stanica OST CZT</t>
  </si>
  <si>
    <t>TEOST</t>
  </si>
  <si>
    <t>Merač tepla v OST CZT</t>
  </si>
  <si>
    <t>TEKAL</t>
  </si>
  <si>
    <t>Merač vratného kondenzátu</t>
  </si>
  <si>
    <t>TEKON</t>
  </si>
  <si>
    <t>Vodomer TÚV v OST CZT</t>
  </si>
  <si>
    <t>Vodovodná prípojka TÚV</t>
  </si>
  <si>
    <t>Odberné miesto TÚV - fakturačné</t>
  </si>
  <si>
    <t>Odber doplňovacej vody v OST</t>
  </si>
  <si>
    <t>Ročný odberový diagram tepla</t>
  </si>
  <si>
    <t>TEDIA</t>
  </si>
  <si>
    <t>ZEMNÝ PLYN</t>
  </si>
  <si>
    <t>HLAVNÝ EVIDENČNÝ HÁROK OBJEKTOV ZEMNÝ PLYN</t>
  </si>
  <si>
    <t>EVIOPL</t>
  </si>
  <si>
    <t>RUČNÁ EVIDENCIA SPOTREBY ZEMNÉHO PLYNU</t>
  </si>
  <si>
    <t>EVISPL</t>
  </si>
  <si>
    <t>Plynová Odbočka</t>
  </si>
  <si>
    <t>ODBPL</t>
  </si>
  <si>
    <t>Plynová Prípojka</t>
  </si>
  <si>
    <t>PRIPL</t>
  </si>
  <si>
    <t>Plynomer</t>
  </si>
  <si>
    <t>MERPL</t>
  </si>
  <si>
    <t>Odberné miesto zemného plynu - fakturačné</t>
  </si>
  <si>
    <t>FOMPL</t>
  </si>
  <si>
    <t>Odberné miesto zemného plynu - podružné</t>
  </si>
  <si>
    <t>POMPL</t>
  </si>
  <si>
    <t>Evidencia fakturácie za dodávku zemného plynu</t>
  </si>
  <si>
    <t>EFAPL</t>
  </si>
  <si>
    <t>Objemové prepočítavacie čísla pre zemný plyn</t>
  </si>
  <si>
    <t>OBJPC</t>
  </si>
  <si>
    <t>Spaľovacie teplo objemové pre zemný plyn</t>
  </si>
  <si>
    <t>OBJTSP</t>
  </si>
  <si>
    <t>Cenníky a štruktúra zložiek cien za dodávku ZP a distribúciu</t>
  </si>
  <si>
    <t>CENPL</t>
  </si>
  <si>
    <t>ELEKTRINA</t>
  </si>
  <si>
    <t>HLAVNÝ EVIDENČNÝ HÁROK OBJEKTOV ELEKTRINY</t>
  </si>
  <si>
    <t>EVIOEE</t>
  </si>
  <si>
    <t>RUČNÁ EVIDENCIA SPOTREBY ELEKTRINY</t>
  </si>
  <si>
    <t>EEVISP</t>
  </si>
  <si>
    <t>Ručné sťahovanie údajov o spotrebe elektriny z IMS portálu</t>
  </si>
  <si>
    <t>EEVIMS</t>
  </si>
  <si>
    <t>Odbočka - miesto napojenia elektrickej prípojky</t>
  </si>
  <si>
    <t>EEODB</t>
  </si>
  <si>
    <t>Elektrická prípojka</t>
  </si>
  <si>
    <t>EEPRI</t>
  </si>
  <si>
    <t>Elektromer</t>
  </si>
  <si>
    <t>ELMER</t>
  </si>
  <si>
    <t>Odberné miesto elektriny - fakturačné</t>
  </si>
  <si>
    <t>EEFOM</t>
  </si>
  <si>
    <t>Odberné miesto elektriny - podružné</t>
  </si>
  <si>
    <t>EEPOM</t>
  </si>
  <si>
    <t>Evidencia fakturácie elektriny</t>
  </si>
  <si>
    <t>EEFA</t>
  </si>
  <si>
    <t>Cenníky elektriny a distribúcie</t>
  </si>
  <si>
    <t>CEENN</t>
  </si>
  <si>
    <t>PEVNÉ PALIVO</t>
  </si>
  <si>
    <t>HLAVNÝ EVIDENČNÝ HÁROK OBJEKTOV TUHÉ PALIVO</t>
  </si>
  <si>
    <t>EVIMSP</t>
  </si>
  <si>
    <t>Miesto spotreby pevného paliva</t>
  </si>
  <si>
    <t>MSPP</t>
  </si>
  <si>
    <t>Evidencia pevného paliva</t>
  </si>
  <si>
    <t>EVIPEP</t>
  </si>
  <si>
    <t>Všeobecne</t>
  </si>
  <si>
    <t>Dodávatelia a prevádzkovatelia</t>
  </si>
  <si>
    <t>DOPRE</t>
  </si>
  <si>
    <t>Pomocný hárok s číselníkmi</t>
  </si>
  <si>
    <t>POMOC</t>
  </si>
  <si>
    <t>Zaťažené nehnuteľnosti</t>
  </si>
  <si>
    <t>ZANE</t>
  </si>
  <si>
    <t>Zoznam skupín VTZ</t>
  </si>
  <si>
    <t>VTZ</t>
  </si>
  <si>
    <t>Zoznam organizácií v zriaďovateľskej pôsobnosti</t>
  </si>
  <si>
    <t>OVZP</t>
  </si>
  <si>
    <t>&lt;-------------- späť na HLAVNY</t>
  </si>
  <si>
    <t>ZÁKLADNÉ INFORMÁCIE</t>
  </si>
  <si>
    <t>MIESTO SPOTREBY PEVNÉHO PALIVA</t>
  </si>
  <si>
    <t>Číslo miesta spotreby</t>
  </si>
  <si>
    <t>Typ miesta spotreby</t>
  </si>
  <si>
    <t>Názov organizácie</t>
  </si>
  <si>
    <t>IČO
organizácie</t>
  </si>
  <si>
    <t>Ulica a číslo</t>
  </si>
  <si>
    <t>Katastrálne územie</t>
  </si>
  <si>
    <t>Obec / Mesto</t>
  </si>
  <si>
    <t>Okres</t>
  </si>
  <si>
    <t>Región</t>
  </si>
  <si>
    <t>Kraj</t>
  </si>
  <si>
    <t>Názov miesta spotreby</t>
  </si>
  <si>
    <t>Popis</t>
  </si>
  <si>
    <t>Druh paliva</t>
  </si>
  <si>
    <t>Typ zdroja znečistenia</t>
  </si>
  <si>
    <t>Veľkosť zdroja znečistenia ovzdušia</t>
  </si>
  <si>
    <t>Zodpovedná osoba pre hlásenie NEIS a Okresný úrad oŽP 
[Meno, Priezvisko, funkcia]</t>
  </si>
  <si>
    <t>Email na zodpovednú osobu</t>
  </si>
  <si>
    <t>Registračný email do NEIS</t>
  </si>
  <si>
    <t>Počet kotlov</t>
  </si>
  <si>
    <t>Väzba na kotol spaľujúci pevné palivo</t>
  </si>
  <si>
    <t>Väzba na zásobník pevného paliva</t>
  </si>
  <si>
    <t>Umiestnenie vykurovacej miestnosti</t>
  </si>
  <si>
    <t>Skladovanie paliva</t>
  </si>
  <si>
    <t>Obstarávanie paliva</t>
  </si>
  <si>
    <t>Zmluvný partner na dodávku tuhého paliva</t>
  </si>
  <si>
    <t>Merná jednotka nakupovaného paliva</t>
  </si>
  <si>
    <t>Určenie množstva dodaného paliva</t>
  </si>
  <si>
    <t>Evidencia spotreby paliva</t>
  </si>
  <si>
    <t>Merač tepla na výstupe z kotla</t>
  </si>
  <si>
    <t>Merná jednotka merania tepla</t>
  </si>
  <si>
    <t>Akumulačná nádoba v kotolni</t>
  </si>
  <si>
    <t>Doplnkový zdroj tepla</t>
  </si>
  <si>
    <t>Príprava paliva</t>
  </si>
  <si>
    <t>Odpad spaľovania</t>
  </si>
  <si>
    <t>Spôsob zneškodňovania odpadu spaľovania</t>
  </si>
  <si>
    <t>GPS zdroja lat.</t>
  </si>
  <si>
    <t>GPS zdroja long.</t>
  </si>
  <si>
    <t>Zobrazenie zdroja v Mape</t>
  </si>
  <si>
    <t>Vykurovanie odberateľa tretej strany</t>
  </si>
  <si>
    <t>Presný účel / Rozsah spotreby</t>
  </si>
  <si>
    <t>Presný účel využitia komodity</t>
  </si>
  <si>
    <t>Zhotoviteľ</t>
  </si>
  <si>
    <t>Investor</t>
  </si>
  <si>
    <t>Kategória dôležitosti</t>
  </si>
  <si>
    <t>Technický stav kotla</t>
  </si>
  <si>
    <t>Dátum uvedenia do prevádzky</t>
  </si>
  <si>
    <t>Prevádzkový stav</t>
  </si>
  <si>
    <t xml:space="preserve">Projektová dokumentácia </t>
  </si>
  <si>
    <t>Fotodokumentácia</t>
  </si>
  <si>
    <t>Dátový zdroj</t>
  </si>
  <si>
    <t>PEL-NVT-001</t>
  </si>
  <si>
    <t>Hlavné s refakturáciou</t>
  </si>
  <si>
    <t>Centrum sociálnych služieb STUDIENKA</t>
  </si>
  <si>
    <t>Novoť 967</t>
  </si>
  <si>
    <t>Novoť</t>
  </si>
  <si>
    <t>Námestovo</t>
  </si>
  <si>
    <t>Orava</t>
  </si>
  <si>
    <t>Žilinský</t>
  </si>
  <si>
    <t>Peletková kotolňa pre CSS Studienka NOVOŤ</t>
  </si>
  <si>
    <t>Drevené pelety</t>
  </si>
  <si>
    <t>Stacionárny</t>
  </si>
  <si>
    <t>Stredný</t>
  </si>
  <si>
    <t>Ing. Mária Kozáková</t>
  </si>
  <si>
    <t>anna.chromulakova@vuczilina.sk</t>
  </si>
  <si>
    <t>HERZ firematic BioControl 90, v. č. 1082100591, rok výr. 2011</t>
  </si>
  <si>
    <t>Peletové silo 30ton</t>
  </si>
  <si>
    <t>Kotolňa je súčasťou hlavnej budovy</t>
  </si>
  <si>
    <t>Vo vonkajšom sile</t>
  </si>
  <si>
    <t>Palivo výlučne obstarávame</t>
  </si>
  <si>
    <t>BIOPEL, a. s. Kysucký Lieskovec</t>
  </si>
  <si>
    <t>t - Tona</t>
  </si>
  <si>
    <t>Podľa faktúry</t>
  </si>
  <si>
    <t>EVIPEP-001</t>
  </si>
  <si>
    <t>Bez merača tepla</t>
  </si>
  <si>
    <t>MJ</t>
  </si>
  <si>
    <t>S akumulačnou nádobou</t>
  </si>
  <si>
    <t>Bez doplnkového zdroja</t>
  </si>
  <si>
    <t>Palivo nakupujeme pripravené na spaľovanie</t>
  </si>
  <si>
    <t>Drevený popolček</t>
  </si>
  <si>
    <t>Odvoz popolčeka oprávnenou osobou</t>
  </si>
  <si>
    <t>49.429310487476165</t>
  </si>
  <si>
    <t>19.273645611157562</t>
  </si>
  <si>
    <t>https://maps.app.goo.gl/nPdYrWuPyM6H43rv5</t>
  </si>
  <si>
    <t>Áno</t>
  </si>
  <si>
    <t>Celková spotreba areálu</t>
  </si>
  <si>
    <t>Teplo na ÚK a TÚV</t>
  </si>
  <si>
    <t>Prvý zhotoviteľ, s.r.o</t>
  </si>
  <si>
    <t>Žilinský samosprávny kraj</t>
  </si>
  <si>
    <t>Má vplyv na bezpečnosť osôb</t>
  </si>
  <si>
    <t>Pôvodný kotol v dobrom technickom stave</t>
  </si>
  <si>
    <t>V prevádzke - Prihlásené</t>
  </si>
  <si>
    <t>Existuje Nekompletná papier a digital</t>
  </si>
  <si>
    <t>Iba v projektovej dokumentácií</t>
  </si>
  <si>
    <t>Rámcová dohoda o dodávke peliet - http://novot.dsszsk.sk/public/novot/2021/zmluvy/rd_drevne_pelety_css_studienka.pdf</t>
  </si>
  <si>
    <t>PED-RZIH-002</t>
  </si>
  <si>
    <t>Obec Ihráč</t>
  </si>
  <si>
    <t>Ihráč 57</t>
  </si>
  <si>
    <t>Ihráč</t>
  </si>
  <si>
    <t>Žiar nad Hronom</t>
  </si>
  <si>
    <t>Pohronie</t>
  </si>
  <si>
    <t>Banskobystrický</t>
  </si>
  <si>
    <t>RZ Rybník Ihráč</t>
  </si>
  <si>
    <t>Centrálny teplovzdušný krb na drevo</t>
  </si>
  <si>
    <t>Kusové drevo</t>
  </si>
  <si>
    <t>Malý</t>
  </si>
  <si>
    <t>(bez hlásení)</t>
  </si>
  <si>
    <t>RZ Krb 01</t>
  </si>
  <si>
    <t>Zásobník Dreváreň 1/2</t>
  </si>
  <si>
    <t>Voľne uložené palivo v exterieri</t>
  </si>
  <si>
    <t>Palivo z vlastných zdrojov</t>
  </si>
  <si>
    <t>(bez partnera)</t>
  </si>
  <si>
    <t>bm - bežný meter</t>
  </si>
  <si>
    <t>Vlastné meranie</t>
  </si>
  <si>
    <t>Bez akumulačnej nádoby</t>
  </si>
  <si>
    <t>Dopl. zdroj pre TÚV</t>
  </si>
  <si>
    <t>Palivo spracúvame štiepaním</t>
  </si>
  <si>
    <t>Svojpomocné zneškodňovanie"</t>
  </si>
  <si>
    <t>48.639505513002156</t>
  </si>
  <si>
    <t>18.96026365330356</t>
  </si>
  <si>
    <t>https://maps.app.goo.gl/rPseZMPSPbuvAKj28</t>
  </si>
  <si>
    <t>Nie</t>
  </si>
  <si>
    <t>Celková spotreba budovy</t>
  </si>
  <si>
    <t>Teplo len na ÚK</t>
  </si>
  <si>
    <t>Krby-Pece, s.r.o.</t>
  </si>
  <si>
    <t>Bez vplyvov</t>
  </si>
  <si>
    <t>Kotol po rekonštrukcií</t>
  </si>
  <si>
    <t>Dočasne mimo prevádzky - Prihlásené</t>
  </si>
  <si>
    <t>Neexistuje</t>
  </si>
  <si>
    <t>Webové stránky obce Ihráč - http://obec.ihrac.sk/?page_id=287</t>
  </si>
  <si>
    <t>ODBOČENIE Z VEREJNEJ DISTRIBUČNEJ SÚSTAVY ELEKTRINY</t>
  </si>
  <si>
    <t>ELEKTRICKÁ PRÍPOJKA</t>
  </si>
  <si>
    <t>ELEKTROMER</t>
  </si>
  <si>
    <t>ODBERNÉ MIESTO ELEKTRINY</t>
  </si>
  <si>
    <t>EIC kód odberného miesta</t>
  </si>
  <si>
    <t>Validácia znakov EIC kódu</t>
  </si>
  <si>
    <t>Číslo odberného miesta</t>
  </si>
  <si>
    <t>Typ odberného miesta</t>
  </si>
  <si>
    <t>Zmluvná adresa odberného miesta</t>
  </si>
  <si>
    <t>Číslo zmluvy na strane dodávateľa</t>
  </si>
  <si>
    <t>Číslo zmluvy na strane odberateľa</t>
  </si>
  <si>
    <t>Počet dodatkov</t>
  </si>
  <si>
    <t>Názov objektu</t>
  </si>
  <si>
    <t>Vlastník elektrickej prípojky</t>
  </si>
  <si>
    <t>Vlastník distribučnej sústavy elektriny</t>
  </si>
  <si>
    <t>Prevádzkovateľ distribučnej sústavy elektriny</t>
  </si>
  <si>
    <t>Typ distribučnej siete</t>
  </si>
  <si>
    <t>Typ elektrickej odbočky</t>
  </si>
  <si>
    <t>Napäťová hladina odbočky elektriny</t>
  </si>
  <si>
    <t>GPS lat. odbočenia</t>
  </si>
  <si>
    <t>GPS long. odbočenia</t>
  </si>
  <si>
    <t>Zobrazenie odbočenia v Mape</t>
  </si>
  <si>
    <t>Geodetické zameranie odbočky</t>
  </si>
  <si>
    <t>Geodetické zameranie trasy</t>
  </si>
  <si>
    <t>Umiestnenie odbočenia v zariadení</t>
  </si>
  <si>
    <t>Umiestnenie odbočenia na nehnuteľnosti</t>
  </si>
  <si>
    <t>Detail nehnuteľnosti s odbočením</t>
  </si>
  <si>
    <t>Pôvodný zhotoviteľ odbočky</t>
  </si>
  <si>
    <t>Pôvodný investor</t>
  </si>
  <si>
    <t>Inventárne číslo pridelené prípojke</t>
  </si>
  <si>
    <t>Majetkové postavenie vlastníka k OM</t>
  </si>
  <si>
    <t>Trasa prípojky</t>
  </si>
  <si>
    <t>Zobrazenie trasy elektrickej prípojky v Mape</t>
  </si>
  <si>
    <t>Právny vzťah k pozemku s trasou prípojky</t>
  </si>
  <si>
    <t>Prevedenie elektrickej prípojky</t>
  </si>
  <si>
    <t>Typové označenie prípojkového vedenia</t>
  </si>
  <si>
    <t>Dĺžka elektrickej prípojky [m]</t>
  </si>
  <si>
    <t>Počet fáz prípojky</t>
  </si>
  <si>
    <t>Umiestnenie spínacieho prvku prípojky</t>
  </si>
  <si>
    <t>Ochranné pásmo elektrickej prípojky [m]</t>
  </si>
  <si>
    <t>Číslo zmluvy o pripojení do distribučnej sústavy elektriny</t>
  </si>
  <si>
    <t>Ročné mn. elektriny podľa zmluvy o pripojení [MWh]</t>
  </si>
  <si>
    <t>Spôsob určenia MRK v distribučnej zmluve</t>
  </si>
  <si>
    <t>Maximálna rezervovaná kapacita [kW]</t>
  </si>
  <si>
    <t>Rezervovaná kapacita [kW]</t>
  </si>
  <si>
    <t>Rezervovaný transformačný výkon [kVA]</t>
  </si>
  <si>
    <t>Perioda dojednania RK [mes.]</t>
  </si>
  <si>
    <t>Skutočná hodnota hlavného ističa pred elektromerom [A]</t>
  </si>
  <si>
    <t>Distribučná sadzba</t>
  </si>
  <si>
    <t>Projektová dokumentácia</t>
  </si>
  <si>
    <t>Inventárne číslo projektovej dokumentácie</t>
  </si>
  <si>
    <t>Skupina zariadení VTZ</t>
  </si>
  <si>
    <t>Posledná revízia VTZ zariadenia elektrického</t>
  </si>
  <si>
    <t>Umiestnenie elektromerového rozvádzača</t>
  </si>
  <si>
    <t>Meranie odberu</t>
  </si>
  <si>
    <t>Účel meradla</t>
  </si>
  <si>
    <t>Výrobca elektromera</t>
  </si>
  <si>
    <t>Typové označenie elektromera</t>
  </si>
  <si>
    <t>Sériové číslo elektromera</t>
  </si>
  <si>
    <t>Meraná jednotka na elektromeri</t>
  </si>
  <si>
    <t>Počet taríf elektromera</t>
  </si>
  <si>
    <t>Interval vysokej tarify od [hod:min]</t>
  </si>
  <si>
    <t>Interval vysokej tarify do [hod:min]</t>
  </si>
  <si>
    <t>Počiatočný stav počítadla pri montáži JT/VT</t>
  </si>
  <si>
    <t>Počiatočný stav počítadla pri montáži NT</t>
  </si>
  <si>
    <t>Koncový stav počítadla pri demontáži JT/VT</t>
  </si>
  <si>
    <t>Koncový stav počítadla pri demontáži NT</t>
  </si>
  <si>
    <t>Fyzické umiestnenie elektromera</t>
  </si>
  <si>
    <t>Elektromer
GPS lat.</t>
  </si>
  <si>
    <t>Elektromer
GPS long.</t>
  </si>
  <si>
    <t>Elektromer na mape</t>
  </si>
  <si>
    <t>Technológia meradla</t>
  </si>
  <si>
    <t>Vlastná evidencia spotreby elektriny</t>
  </si>
  <si>
    <r>
      <rPr>
        <b/>
        <sz val="11"/>
        <color theme="1"/>
        <rFont val="Calibri"/>
      </rPr>
      <t xml:space="preserve">Prístupové meno do </t>
    </r>
    <r>
      <rPr>
        <b/>
        <sz val="11"/>
        <color rgb="FF000000"/>
        <rFont val="Calibri"/>
      </rPr>
      <t>distribučného portálu</t>
    </r>
  </si>
  <si>
    <t>Registračný email do distribučného portálu</t>
  </si>
  <si>
    <t>Dátum poslednej výmeny elektromera</t>
  </si>
  <si>
    <t>Perióda výmeny elektromera [mes.]</t>
  </si>
  <si>
    <t>Zodpovedná osoba vlastníka k výmene meradla - meno, priezvisko, pozícia</t>
  </si>
  <si>
    <t>Telefónický kontakt na zodpovednú osobu k výmene meradla</t>
  </si>
  <si>
    <t>Emailový kontakt na zodpovednú osobu k výmene meradla</t>
  </si>
  <si>
    <t>Napäťová úroveň na zmluve o dodávke elektriny [kV]</t>
  </si>
  <si>
    <t>Fakturovaná hodnota rezervovanej kapacity [kW]</t>
  </si>
  <si>
    <t>Fakturovaná hodnota rezervovaného tranformačného výkonu [kVA]</t>
  </si>
  <si>
    <t>Fakturovaná hodnota hlavného ističa pred elektromerom [A]</t>
  </si>
  <si>
    <t>Spôsob určovania spotreby elektriny</t>
  </si>
  <si>
    <t>Presný účel využitia elektriny</t>
  </si>
  <si>
    <t>Predpokladaná ročná spotreba [kWh]</t>
  </si>
  <si>
    <t>Spôsob doručovania faktúr za elektrinu</t>
  </si>
  <si>
    <t>Spôsob spracovania faktúr za elektrinu</t>
  </si>
  <si>
    <t>Dohoda o mesačných preddavkoch za elektrinu</t>
  </si>
  <si>
    <t>Pravidelnosť vyúčtovacej faktúry za elektrinu</t>
  </si>
  <si>
    <t>Hárok vlastnej evidencie faktúr za elektrinu</t>
  </si>
  <si>
    <t>Hárok vlastnej evidencie spotreby elektriny</t>
  </si>
  <si>
    <t>Je odberné miesto súčasťou vyhodnotenia KPI?</t>
  </si>
  <si>
    <t>Používa sa FaOM na refakturáciu?</t>
  </si>
  <si>
    <t>Číslo nákladového strediska</t>
  </si>
  <si>
    <t>Počet podružných odberných miest fyzických</t>
  </si>
  <si>
    <t>Počet podružných odberných miest virtálnych</t>
  </si>
  <si>
    <t>24ZSS9794501000O</t>
  </si>
  <si>
    <t>Sidónie Sakalovej 0/Poliklinik - 0, 014 01 Bytča</t>
  </si>
  <si>
    <t>Sidónie Sakalovej 0</t>
  </si>
  <si>
    <t>Veľká Bytča</t>
  </si>
  <si>
    <t>Bytča</t>
  </si>
  <si>
    <t>Horné Považie</t>
  </si>
  <si>
    <t>1100008445/SSE</t>
  </si>
  <si>
    <t>1311/2022/OSMaI</t>
  </si>
  <si>
    <t>ZS Bytča, S.Sakalovej</t>
  </si>
  <si>
    <t>Odbočka elektriny pre CZS PLK Sidonie Sakalovej v Bytči</t>
  </si>
  <si>
    <t>Stredoslovenská distribučná, a.s.</t>
  </si>
  <si>
    <t>Verejná distribučná sústava</t>
  </si>
  <si>
    <t>VN-22kV</t>
  </si>
  <si>
    <t>49.21987737341265</t>
  </si>
  <si>
    <t>18.561086940769854</t>
  </si>
  <si>
    <t>https://maps.app.goo.gl/Yk5wvNwfXpHAQTQj6</t>
  </si>
  <si>
    <t>Neviem určiť</t>
  </si>
  <si>
    <t>Trafostanica PDS</t>
  </si>
  <si>
    <t>Na cudzom pozemku</t>
  </si>
  <si>
    <t>KN-C 1086/2</t>
  </si>
  <si>
    <t>DHIM-2233-ISBY</t>
  </si>
  <si>
    <t>Kritická infraštruktúra</t>
  </si>
  <si>
    <t>Vlastník OM je vlastníkom majetku</t>
  </si>
  <si>
    <t>Výlučne po vlastných pozemkoch</t>
  </si>
  <si>
    <t>Som vlastník pozemku</t>
  </si>
  <si>
    <t>Výlučne pod zemou</t>
  </si>
  <si>
    <t>3x AXE KVC(AR)E 1x70/16mm2</t>
  </si>
  <si>
    <t>3F</t>
  </si>
  <si>
    <t>Vo vnútri budovy</t>
  </si>
  <si>
    <t>Hodnotou MRK v kW</t>
  </si>
  <si>
    <t>12 mes.</t>
  </si>
  <si>
    <t>VN</t>
  </si>
  <si>
    <t>VTZ elektrické - A/b</t>
  </si>
  <si>
    <t>Meraný odber</t>
  </si>
  <si>
    <t>Sanxing</t>
  </si>
  <si>
    <t>SX5A2-SELS-04</t>
  </si>
  <si>
    <t>kWh</t>
  </si>
  <si>
    <t>1T</t>
  </si>
  <si>
    <t>V NN rozvádzači trafostanice</t>
  </si>
  <si>
    <t>48.16041869447313</t>
  </si>
  <si>
    <t>17.112245055339763</t>
  </si>
  <si>
    <t>https://maps.app.goo.gl/HbR5JQ8ueuzC777R7</t>
  </si>
  <si>
    <t>A - AMR s DO</t>
  </si>
  <si>
    <t>Ručné sťahovanie IMS údajov</t>
  </si>
  <si>
    <t>spravcazsk</t>
  </si>
  <si>
    <t>info@zilinskazupa.sk</t>
  </si>
  <si>
    <t>Ing. Mário Forgáč, správca budov</t>
  </si>
  <si>
    <t>041 / 50 32 111</t>
  </si>
  <si>
    <t>-</t>
  </si>
  <si>
    <t>Studená voda</t>
  </si>
  <si>
    <t>PDF na email</t>
  </si>
  <si>
    <t>Centrálne aj vlastné</t>
  </si>
  <si>
    <t>Mesačne</t>
  </si>
  <si>
    <t>EEFA-24ZSS72205620002-02</t>
  </si>
  <si>
    <t>EEVIMS-24ZSS9794501000O-03</t>
  </si>
  <si>
    <t>23452/PLKB</t>
  </si>
  <si>
    <t>Zmluva o dodávke elektriny - https://www.zilinskazupa.sk/files/final-sse-zsk-1311-2022-osmai_na_zverejnenie.pdf</t>
  </si>
  <si>
    <t>Poštou na adresu</t>
  </si>
  <si>
    <t>ODBOČENIE Z VEREJNEJ DISTRIBUČNEJ SIETE ZEMNÉHO PLYNU</t>
  </si>
  <si>
    <t>PLYNOVÁ PRÍPOJKA</t>
  </si>
  <si>
    <t>PLYNOMER</t>
  </si>
  <si>
    <t>ODBERNÉ MIESTO ZEMNÉHO PLYNU</t>
  </si>
  <si>
    <t>POD kód odberného miesta</t>
  </si>
  <si>
    <t>Validácia znakov POD kódu</t>
  </si>
  <si>
    <t>IČO organizácie</t>
  </si>
  <si>
    <t>Zmluvná adresa</t>
  </si>
  <si>
    <t>Lokalita pre prepočet objemových jednotiek</t>
  </si>
  <si>
    <t>Vlastník plynovej prípojky</t>
  </si>
  <si>
    <t>Vlastník verejného plynovodu</t>
  </si>
  <si>
    <t>Prevádzkovateľ verejného plynovodu</t>
  </si>
  <si>
    <t>Typ plynovej odbočky</t>
  </si>
  <si>
    <t>Tlaková úroveň verejného plynovodu</t>
  </si>
  <si>
    <t>GPS lat. odbočky</t>
  </si>
  <si>
    <t>GPS long. odbočky</t>
  </si>
  <si>
    <t>Zobrazenie odbočky v Mape</t>
  </si>
  <si>
    <t>Umiestnenie odbočky na nehnuteľnosti</t>
  </si>
  <si>
    <t>Detail nehnuteľnosti s odbočkou</t>
  </si>
  <si>
    <t>Priemer plynovodu pred odbočkou DN</t>
  </si>
  <si>
    <t>Materiál plynovodu pred odbočkou</t>
  </si>
  <si>
    <t>Priemer plynovej prípojky DN</t>
  </si>
  <si>
    <t>Úprava povrchu nad odbočkou</t>
  </si>
  <si>
    <t>Prevedenie odbočenia</t>
  </si>
  <si>
    <t>Materiál odbočenia</t>
  </si>
  <si>
    <t>Umiestnenie uzatváracej armatúry odbočky</t>
  </si>
  <si>
    <t>GPS lat. uzatv.armatúry</t>
  </si>
  <si>
    <t>GPS long. uzatv.armatúry</t>
  </si>
  <si>
    <t>Uzatv.armatúra na mape</t>
  </si>
  <si>
    <t>Dĺžka plynovej prípojky [m]</t>
  </si>
  <si>
    <t>Ochranné pásmo plynovej prípojky [m]</t>
  </si>
  <si>
    <t>Umiestnenie meracej zostavy</t>
  </si>
  <si>
    <t>Umiestnenie uzatváracej armatúry pred meradlom</t>
  </si>
  <si>
    <t>Číslo zmluvy o pripojení do distribučnej siete zemného plynu</t>
  </si>
  <si>
    <t>RZM plynu podľa zmluvy o pripojení [m3]</t>
  </si>
  <si>
    <t>Denné maximálne množstvo plynu DMM [m3]</t>
  </si>
  <si>
    <t>Diagram dodávky zemného plynu</t>
  </si>
  <si>
    <t>Vstupný tlak</t>
  </si>
  <si>
    <t>Výrobca plynomeru</t>
  </si>
  <si>
    <t>Typové označenie merača plynomeru</t>
  </si>
  <si>
    <t>Sériové číslo plynomera</t>
  </si>
  <si>
    <t>Meraná jednotka na plynomeri</t>
  </si>
  <si>
    <t>Počiatočný stav počítadla pri montáži</t>
  </si>
  <si>
    <t>Koncový stav počítadla pri demontáži</t>
  </si>
  <si>
    <t>Fyzické umiestnenie plynomera</t>
  </si>
  <si>
    <t>Plynomer
GPS lat.</t>
  </si>
  <si>
    <t>Plynomer
GPS long.</t>
  </si>
  <si>
    <t>Plynomer na mape</t>
  </si>
  <si>
    <t>Technológia plynomera</t>
  </si>
  <si>
    <t>Konštrukčné zatriedenie plynomera</t>
  </si>
  <si>
    <t>Typ osadenia pre snímač impulzov</t>
  </si>
  <si>
    <t>Diaľkový odpočet spotreby plynu</t>
  </si>
  <si>
    <t>Technológia diaľkového odpočtu plynu</t>
  </si>
  <si>
    <t>Vlastná evidencia spotreby</t>
  </si>
  <si>
    <r>
      <rPr>
        <b/>
        <sz val="11"/>
        <rFont val="Calibri"/>
      </rPr>
      <t xml:space="preserve">Prístupové meno do </t>
    </r>
    <r>
      <rPr>
        <b/>
        <u/>
        <sz val="11"/>
        <color rgb="FF1155CC"/>
        <rFont val="Calibri"/>
      </rPr>
      <t>SPP-D GAS GIS GSM</t>
    </r>
  </si>
  <si>
    <t>Registračný email do SPP-D GAS GIS GSM</t>
  </si>
  <si>
    <t>Dátum poslednej výmeny plynomera</t>
  </si>
  <si>
    <t>Perióda výmeny plynomera [mes.]</t>
  </si>
  <si>
    <t>Spôsob určovania spotreby plynu</t>
  </si>
  <si>
    <t>Presný účel využitia plynu</t>
  </si>
  <si>
    <t>Regulačný príkon [kW]</t>
  </si>
  <si>
    <t>Ročný profil odberu zemného plynu [% / mes.]</t>
  </si>
  <si>
    <t>Spôsob doručovania faktúr za plyn</t>
  </si>
  <si>
    <t>Spôsob spracovania faktúr za plyn</t>
  </si>
  <si>
    <t>Dohoda o mesačných preddavkoch za plyn</t>
  </si>
  <si>
    <t>Pravidelnosť vyúčtovacej faktúry za plyn</t>
  </si>
  <si>
    <t>Hárok evidencie faktúr za plyn</t>
  </si>
  <si>
    <t>Vlastná evidencia spotreby plynu</t>
  </si>
  <si>
    <t>Hárok evidencie spotreby plynu</t>
  </si>
  <si>
    <t>Je odberné miesto plynu súčasťou vyhodnotenia KPI?</t>
  </si>
  <si>
    <t>Používa sa FaOM plynu na refakturáciu?</t>
  </si>
  <si>
    <t>Osoba zodpovedná za refakturáciu spotreby zemného plynu</t>
  </si>
  <si>
    <t>Email na osobu zodpovednú za refakturáciu spotreby zemného plynu</t>
  </si>
  <si>
    <t>SKSPPDIS030110022447</t>
  </si>
  <si>
    <t>Ústredný kontrolný a skúšobný ústav poľnohospodársky v Bratislave</t>
  </si>
  <si>
    <t>Matúškova 25, 833 16 Bratislava</t>
  </si>
  <si>
    <t>Matúškova 25</t>
  </si>
  <si>
    <t>Bratislava</t>
  </si>
  <si>
    <t>Bratislavský</t>
  </si>
  <si>
    <t>1619256/RWE</t>
  </si>
  <si>
    <t>21/2014/ÚKSÚP</t>
  </si>
  <si>
    <t>ÚKSÚP v Bratislave, Matúškova 25, 833 16 Bratislava</t>
  </si>
  <si>
    <t>Odbočka Zemný plyn pre ÚKSÚP v Bratislave, Matúškova 25, 833 16 Bratislava</t>
  </si>
  <si>
    <t>Slovenská republika</t>
  </si>
  <si>
    <t>SPP-Distribúcia, a.s.</t>
  </si>
  <si>
    <t>Verejný podzemný plynovod</t>
  </si>
  <si>
    <t>Hlavná fakturačná</t>
  </si>
  <si>
    <t>Nízkotlaková</t>
  </si>
  <si>
    <t>48.16042037143921</t>
  </si>
  <si>
    <t>17.112032608182464</t>
  </si>
  <si>
    <t>https://maps.app.goo.gl/udDkyGTH2nNggsEA9</t>
  </si>
  <si>
    <t>KN-C 6506/121</t>
  </si>
  <si>
    <t>PE-Plast</t>
  </si>
  <si>
    <t>Zemina</t>
  </si>
  <si>
    <t>Naskrutkovaná príruba</t>
  </si>
  <si>
    <t>48.16018562606519</t>
  </si>
  <si>
    <t>17.112293998655872</t>
  </si>
  <si>
    <t>https://maps.app.goo.gl/x19xEL3NCSAvpRkL6</t>
  </si>
  <si>
    <t>Má vplyv na ochranu majetku</t>
  </si>
  <si>
    <t>Vlastník OM je správcom majetku</t>
  </si>
  <si>
    <t>M6</t>
  </si>
  <si>
    <t>MOSO6</t>
  </si>
  <si>
    <t>Existuje Komplet Papierová</t>
  </si>
  <si>
    <t>Elster</t>
  </si>
  <si>
    <t>GK G4</t>
  </si>
  <si>
    <t>759001Y485</t>
  </si>
  <si>
    <t>m3</t>
  </si>
  <si>
    <t>Analógový</t>
  </si>
  <si>
    <t>Membránový</t>
  </si>
  <si>
    <t>Spodný IN-Z61-Z64</t>
  </si>
  <si>
    <t>Bez diaľkového odpočtu</t>
  </si>
  <si>
    <t>Ručný odpočet</t>
  </si>
  <si>
    <t>bez prístupu</t>
  </si>
  <si>
    <t>14-11-11-8-7-5-5-4-4-8-10-13</t>
  </si>
  <si>
    <t>PYEFA-001</t>
  </si>
  <si>
    <t>EVISPL-001</t>
  </si>
  <si>
    <t>ODBOČENIE Z VEREJNÉHO HORÚCOVODU CZT</t>
  </si>
  <si>
    <t>TEPELNÁ PRÍPOJKA</t>
  </si>
  <si>
    <t>MERAČ SPOTREBY TEPLA</t>
  </si>
  <si>
    <t>ODBERNÉ MIESTO TEPLA</t>
  </si>
  <si>
    <t>Názov</t>
  </si>
  <si>
    <t>Typ teplonosnej látky</t>
  </si>
  <si>
    <t>Dodávka tepla na ÚK</t>
  </si>
  <si>
    <t>Dodávka tepla na TÚV</t>
  </si>
  <si>
    <t>Refakturácia studenej vody na TÚV</t>
  </si>
  <si>
    <t>Refakturácia odkanalizovania splaškovej z TÚV</t>
  </si>
  <si>
    <t>Lokalita pre výpočet dennostupňov</t>
  </si>
  <si>
    <t>Vlastník tepelnej prípojky</t>
  </si>
  <si>
    <t>Vlastník verejného CZT</t>
  </si>
  <si>
    <t>Prevádzkovateľ verejného CZT</t>
  </si>
  <si>
    <t>Typ horúcovodu</t>
  </si>
  <si>
    <t>Typ tepelnej odbočky</t>
  </si>
  <si>
    <t>GPS lat.</t>
  </si>
  <si>
    <t>GPS long.</t>
  </si>
  <si>
    <t>Zobrazenie v Mape</t>
  </si>
  <si>
    <t>Priemer horúcovodu pred odbočením DIN</t>
  </si>
  <si>
    <t>Materiál horúcovodu pred odbočením</t>
  </si>
  <si>
    <t>Priemer tepelnej prípojky DN</t>
  </si>
  <si>
    <t>Dĺžka tepelnej prípojky [m]</t>
  </si>
  <si>
    <t>Zmluvné ročné množstvo tepla [kWh]</t>
  </si>
  <si>
    <t>Regulačný tepelný príkon [kW]</t>
  </si>
  <si>
    <t>Primárna strana - horúca voda [teplota°C / teplota°C / tlak-MPa]</t>
  </si>
  <si>
    <t>Sekundárna strana - teplá voda ÚK [teplota°C / teplota°C]</t>
  </si>
  <si>
    <t>Sekundárna strana - teplá voda TÚV [teplota°C / teplota°C]</t>
  </si>
  <si>
    <t>Väzba na odovzdávaciu stanicu OST</t>
  </si>
  <si>
    <t>Sériové číslo merača tepla</t>
  </si>
  <si>
    <t>Meraná jednotka</t>
  </si>
  <si>
    <t>Fyzické umiestnenie merača tepla</t>
  </si>
  <si>
    <t>Merač tepla
GPS lat.</t>
  </si>
  <si>
    <t>Merač tepla
GPS long.</t>
  </si>
  <si>
    <t>Merač tepla na mape</t>
  </si>
  <si>
    <t>Diaľkový odpočet spotreby tepla</t>
  </si>
  <si>
    <t>Technológia diaľkového odpočtu tepla</t>
  </si>
  <si>
    <t>Výrobca merača tepla</t>
  </si>
  <si>
    <t>Typové označenie merača tepla</t>
  </si>
  <si>
    <t>Dátum poslednej výmeny merača tepla</t>
  </si>
  <si>
    <t>Perióda výmeny merača tepla [mes.]</t>
  </si>
  <si>
    <t>Spôsob určovania spotreby tepla</t>
  </si>
  <si>
    <t>Presný účel využitia tepla</t>
  </si>
  <si>
    <t>Spôsob doručovania faktúr</t>
  </si>
  <si>
    <t>Spôsob spracovania faktúr</t>
  </si>
  <si>
    <t>Väzba na odpočtový hárok</t>
  </si>
  <si>
    <t>Väzba na odberné miesto vody pre ohrev TÚV</t>
  </si>
  <si>
    <t>Väzba na podružné odberné miesto elektriny</t>
  </si>
  <si>
    <t>Colný úrad Košice</t>
  </si>
  <si>
    <t>Mierova 23, Košice</t>
  </si>
  <si>
    <t>Mierova 23</t>
  </si>
  <si>
    <t>Košice</t>
  </si>
  <si>
    <t>Abov</t>
  </si>
  <si>
    <t>Košický</t>
  </si>
  <si>
    <t>1030080518/COLKE/2020</t>
  </si>
  <si>
    <t>Odber tepla pre Kukučinova 2/C</t>
  </si>
  <si>
    <t>Dodávka tepla a TÚV pre Colnicu v Košiciach</t>
  </si>
  <si>
    <t>Horúca voda</t>
  </si>
  <si>
    <t>Čadca</t>
  </si>
  <si>
    <t>MH Teplárenský holding, a.s., Závod Košíce</t>
  </si>
  <si>
    <t>Verejný rozvod CZT</t>
  </si>
  <si>
    <t>49.213954809532595</t>
  </si>
  <si>
    <t>18.759652872144095</t>
  </si>
  <si>
    <t>https://maps.app.goo.gl/uUQenAN1kMmrfUtQA</t>
  </si>
  <si>
    <t>KN-C 7906</t>
  </si>
  <si>
    <t>Oceľ</t>
  </si>
  <si>
    <t>48.72860250841338</t>
  </si>
  <si>
    <t>21.25300871989582</t>
  </si>
  <si>
    <t>https://maps.app.goo.gl/4nVRikHv5ruJQY8D6</t>
  </si>
  <si>
    <t>TEKO, a.s.</t>
  </si>
  <si>
    <t>Po cudzích aj vlastných pozemkoch</t>
  </si>
  <si>
    <t>115/72/0,5-1,2</t>
  </si>
  <si>
    <t>90/70</t>
  </si>
  <si>
    <t>45/55</t>
  </si>
  <si>
    <t>OST-10300805</t>
  </si>
  <si>
    <t>Nekompletná</t>
  </si>
  <si>
    <t>GJ</t>
  </si>
  <si>
    <t>Digitálny</t>
  </si>
  <si>
    <t>Vstavané spínané kontakty</t>
  </si>
  <si>
    <t>Bez evidencie</t>
  </si>
  <si>
    <t>Kamstrup</t>
  </si>
  <si>
    <t>Vlastné spracovanie</t>
  </si>
  <si>
    <t>TEVIS-001</t>
  </si>
  <si>
    <t>ODBOČENIE Z VEREJNÉHO VODOVODU</t>
  </si>
  <si>
    <t>VODOVODNÁ PRÍPOJKA</t>
  </si>
  <si>
    <t>VODOMER</t>
  </si>
  <si>
    <t>Evidenčné číslo odberu</t>
  </si>
  <si>
    <t>Číslo zmluvy</t>
  </si>
  <si>
    <t>Dodávka pitnej vody</t>
  </si>
  <si>
    <t>Odkanalizovanie splaškovej vody</t>
  </si>
  <si>
    <t>Odkanalizovanie dažďovej vody</t>
  </si>
  <si>
    <t>Zrážková lokalita</t>
  </si>
  <si>
    <t>Vlastník vodovodnej prípojky</t>
  </si>
  <si>
    <t>Vlastník vodovodu</t>
  </si>
  <si>
    <t>Prevádzkovateľ vodovodu</t>
  </si>
  <si>
    <t>Typ vodovodu</t>
  </si>
  <si>
    <t>Typ odbočky</t>
  </si>
  <si>
    <t>Priemer vodovodu pred odbočením DIN</t>
  </si>
  <si>
    <t>Materiál vodovodu pred odbočením</t>
  </si>
  <si>
    <t>Priemer vodovodnej prípojky DN</t>
  </si>
  <si>
    <t>Umiestnenie uzatváracej armatúry</t>
  </si>
  <si>
    <t>Ochranné pásmo vodovodu</t>
  </si>
  <si>
    <t>Dĺžka vodovodnej prípojky [m]</t>
  </si>
  <si>
    <t>Umiestnenie vodomernej šachty</t>
  </si>
  <si>
    <t>Ročné zmluvné množstvo vody [m3]</t>
  </si>
  <si>
    <t>Vstupný tlak vodovodnej prípojky [MPa]</t>
  </si>
  <si>
    <t>Sériové číslo vodomera</t>
  </si>
  <si>
    <t>Počiatočný stav počítadla pri montáži [m3]</t>
  </si>
  <si>
    <t>Koncový stav počítadla pri demontáži [m3]</t>
  </si>
  <si>
    <t>Fyzické umiestnenie vodomera</t>
  </si>
  <si>
    <t>Vodomer
GPS lat.</t>
  </si>
  <si>
    <t>Vodomer
GPS long.</t>
  </si>
  <si>
    <t>Vodomer na mape</t>
  </si>
  <si>
    <t>Zložitosť vodomera</t>
  </si>
  <si>
    <t>Diaľkový odpočet spotreby vody</t>
  </si>
  <si>
    <t>Technológia diaľkového odpočtu</t>
  </si>
  <si>
    <t>Výrobca plynomera</t>
  </si>
  <si>
    <t>Typové označenie plynomera</t>
  </si>
  <si>
    <t>DN vodomera</t>
  </si>
  <si>
    <t>Dátum poslednej výmeny vodomera</t>
  </si>
  <si>
    <t>Osadenie kontrolného meradla za vodomerom</t>
  </si>
  <si>
    <t>Perióda výmeny vodomera [mes.]</t>
  </si>
  <si>
    <t>Spôsob určovania spotreby pitnej vody</t>
  </si>
  <si>
    <t>Spôsob určovania množstva splaškovej vody</t>
  </si>
  <si>
    <t>Spôsob určovania množstva dažďovej vody</t>
  </si>
  <si>
    <t>Smer toku vody</t>
  </si>
  <si>
    <t>Presný účel využitia vody</t>
  </si>
  <si>
    <t>Predpokladaná ročná spotreba [m3]</t>
  </si>
  <si>
    <t>Denné maximálne množstvo vody [m3]</t>
  </si>
  <si>
    <t>1032-410-0</t>
  </si>
  <si>
    <t>Školský internát Žilina</t>
  </si>
  <si>
    <t>Karola Kmeťku 5, Žilina</t>
  </si>
  <si>
    <t>Karola Kmeťku 5</t>
  </si>
  <si>
    <t>Žilina</t>
  </si>
  <si>
    <t>915/ORZA/1986</t>
  </si>
  <si>
    <t>Vodovod pre Školský internát v Žiline</t>
  </si>
  <si>
    <t>Pitná studená voda pre ŠI v Žiline, šachta vo vstupnej hale za dverami v pravo</t>
  </si>
  <si>
    <t>Okresný úrad v Žiline</t>
  </si>
  <si>
    <t>Severoslovenské vodárne a kanalizácie, a.s.</t>
  </si>
  <si>
    <t>Verejný vodovod</t>
  </si>
  <si>
    <t>49.20544054287639</t>
  </si>
  <si>
    <t>18.771333147430358</t>
  </si>
  <si>
    <t>https://maps.app.goo.gl/gkBgppKGSRFn732a9</t>
  </si>
  <si>
    <t>KN-C 5589/84</t>
  </si>
  <si>
    <t>SEVAK, a.s.</t>
  </si>
  <si>
    <t>V šachte na vlastnom pozemku</t>
  </si>
  <si>
    <t>49.20548594678322</t>
  </si>
  <si>
    <t>18.771173312833216</t>
  </si>
  <si>
    <t>https://maps.app.goo.gl/6AsG8RhNPZM24kX27</t>
  </si>
  <si>
    <t>Obyčajný vodomer</t>
  </si>
  <si>
    <t>Výstupy HRI</t>
  </si>
  <si>
    <t>Honeywell</t>
  </si>
  <si>
    <t>MKVPSVM 80</t>
  </si>
  <si>
    <t>podľa spotreby pitnej vody</t>
  </si>
  <si>
    <t>podľa ročného  úhrnu zrážok</t>
  </si>
  <si>
    <t>Spotreba</t>
  </si>
  <si>
    <t>(údaje sú vymyslené)</t>
  </si>
  <si>
    <t>SVTV-10300805</t>
  </si>
  <si>
    <t>Hlavné fakturačné</t>
  </si>
  <si>
    <t>345/ORZA/2009</t>
  </si>
  <si>
    <t>Prívod TÚV pre Školský internát v Žiline</t>
  </si>
  <si>
    <t>TÚV ohrievaná v centrálnej výmenníkovej stanici spol. Bytterm</t>
  </si>
  <si>
    <t>Bytterm, a.s.</t>
  </si>
  <si>
    <t>Voda z teplárne</t>
  </si>
  <si>
    <t>49.20553662867905</t>
  </si>
  <si>
    <t>18.77044014204701</t>
  </si>
  <si>
    <t>https://maps.app.goo.gl/htkZkJfxBBP62kzR7</t>
  </si>
  <si>
    <t>KN-C 7845/5</t>
  </si>
  <si>
    <t>Nespevnená zemina</t>
  </si>
  <si>
    <t>Zváraná príruba</t>
  </si>
  <si>
    <t>V zelenej ploche</t>
  </si>
  <si>
    <t>Stredná športová škola Žilina</t>
  </si>
  <si>
    <t>Písomný súhlas vlastníka pozemku</t>
  </si>
  <si>
    <t>Vo vlastnom pozemku</t>
  </si>
  <si>
    <t>Sensus</t>
  </si>
  <si>
    <t>AN130 Qp1,5 L-190</t>
  </si>
  <si>
    <t>nemerané</t>
  </si>
  <si>
    <t>Spotreba časti budovy</t>
  </si>
  <si>
    <t>Teplá voda</t>
  </si>
  <si>
    <t>Číslo nadradeného faOM</t>
  </si>
  <si>
    <t>Typ podružného odberného miesta</t>
  </si>
  <si>
    <t>Vlastník verejného vodovodu</t>
  </si>
  <si>
    <t>Zmluvné množstvo vody</t>
  </si>
  <si>
    <t>Spôsob určovania spotreby</t>
  </si>
  <si>
    <t>Podružné rozpočítavanie</t>
  </si>
  <si>
    <t>32/ORZA/2015</t>
  </si>
  <si>
    <t>49.21378611165065, 18.75968279861399</t>
  </si>
  <si>
    <t>18.75968279861399</t>
  </si>
  <si>
    <t>https://maps.app.goo.gl/UNUkqyT3Ab1GHedY7</t>
  </si>
  <si>
    <t>Zobrazenie v GoogleMap</t>
  </si>
  <si>
    <t>OBJEKT:</t>
  </si>
  <si>
    <t>PEVNÉ PALIVO - MIESTO SPOTREBY PEVNÉHO PALIVA</t>
  </si>
  <si>
    <t>alt.</t>
  </si>
  <si>
    <t>Názov parametra</t>
  </si>
  <si>
    <t>typ parametra SK</t>
  </si>
  <si>
    <t>typ parametra EN</t>
  </si>
  <si>
    <t>povolené hodnoty</t>
  </si>
  <si>
    <t>príklad</t>
  </si>
  <si>
    <t>Poznámka alebo odporúčanie</t>
  </si>
  <si>
    <t>Krátky text</t>
  </si>
  <si>
    <t>Short Text</t>
  </si>
  <si>
    <t>jedinečný alfanumerický reťazec, nesmie sa opakovať</t>
  </si>
  <si>
    <t>Číslo odberného miesta pridelené teplárenskou spoločnosťou. Najčastejšie pozostáva z čísla odovzdávacej stanice tepla a doplnkových znakov</t>
  </si>
  <si>
    <t>ID objektu</t>
  </si>
  <si>
    <t>Číslo</t>
  </si>
  <si>
    <t>Number</t>
  </si>
  <si>
    <t>jedinečné číslo väčšie ako nula, nesmie sa opakovať</t>
  </si>
  <si>
    <t>Parameter sa používa v prípade evidencie objektu v informačnom systéme - priraďuje informačný systém automaticky pri alokácií polí v databáze</t>
  </si>
  <si>
    <t>alfanumerický reťazec, smie sa opakovať</t>
  </si>
  <si>
    <t>Názov odporúčame vytvárať v spojitosti s nehnuteľnosťou, ku ktorej sa viaže odberné miesto.</t>
  </si>
  <si>
    <t>jedinečné 8-miestne číslo, nesmie sa opakovať</t>
  </si>
  <si>
    <t>Štandardný formát identifikačného čísla právnickej osoby pozostáva z ôsmych číslic. Starším organizáciám boli priradzované 6-miestne IČO, preto je potrebné na začiatok pridať dve nuly.</t>
  </si>
  <si>
    <t>Dlhý text</t>
  </si>
  <si>
    <t>Long Text</t>
  </si>
  <si>
    <t>Popis objektu podľa vlastného uváženia. Odporúčame Do popisu slovne opísať, kde sa objekt nachádza vzhľadom na jeho bezprostredné okolie</t>
  </si>
  <si>
    <t>Číselník</t>
  </si>
  <si>
    <t>List</t>
  </si>
  <si>
    <t>"Drevené pelety" / "Drevoštiepka" / "Drevené brikety" / "Štiepané drevo" / "Koks" / "Čierne uhlie" / "Hnedé uhlie"</t>
  </si>
  <si>
    <t>"Verejný rozvod CZT" / "Iná tretia strana" / "Neviem určiť"</t>
  </si>
  <si>
    <t>"Malý zdroj znečistenia" / "Stredný zdroj znečistenia" / "Veľký zdroj znečistenia"</t>
  </si>
  <si>
    <t>Zodpovedná osoba pre hlásenie NEIS</t>
  </si>
  <si>
    <t>Počet kotlov v kotolni</t>
  </si>
  <si>
    <t>Väzba na kotol spaľujúci tuhé palivo</t>
  </si>
  <si>
    <t>Referencia na objekt</t>
  </si>
  <si>
    <t>ObjectReference</t>
  </si>
  <si>
    <t>Väzba na zásobník tuhé palivo</t>
  </si>
  <si>
    <t>Väzba na komín</t>
  </si>
  <si>
    <t xml:space="preserve">"Kotolňa je súčasťou hlavnej budovy" / "Kotolňa je súčasťou vedľajšej budovy" / "Kotolňa je samostatná budova" </t>
  </si>
  <si>
    <t>"V zásobníku v kotolni" / "V zásobníku v samostatnej miestnosti" / "Vo vonkajšom sile" / "Vrecované palivo uložené v kotolni" / "Vrecované palivo uložené v inej miestnosti" / "Voľne uložené palivo v exterieri"</t>
  </si>
  <si>
    <t>"Odpadové palivo z vlastnej činnosti" / "Palivo z vlastných zdrojov" / "Palivo výlučne obstarávame" / "Palivo vlastné s obstarávaným"</t>
  </si>
  <si>
    <t>"Kg - Kilogram" / "t - Tona" / "L - Liter" / "m3 - meter kubický" / "bm - bežný meter"</t>
  </si>
  <si>
    <t>"Podľa faktúry" / "Vlastné meranie"</t>
  </si>
  <si>
    <t>Meranie spotreby pevného paliva</t>
  </si>
  <si>
    <t xml:space="preserve">"Bez merania" / "Odhadom" / "Výpočtom" / "Podľa počtu vriec" </t>
  </si>
  <si>
    <t>"Bez merača tepla" / "Iba jeden merač tepla" / "Merače tepla pre každú vetvu"</t>
  </si>
  <si>
    <t>"GJ - Giga-Joule" / "kWh - kilo-Watt-hodina" / "MWh-Mega-Watt-hodina"</t>
  </si>
  <si>
    <t xml:space="preserve">"Bez akumulačnej nádoby" / "S akumulačnou nádobou" / </t>
  </si>
  <si>
    <t>"Bez doplnkového zdroja" / "Dopl. zdroj na ÚK a TÚV" / "Dopl. zdroj pre ÚK" / "Dopl. zdroj pre TÚV"</t>
  </si>
  <si>
    <t>"Palivo nakupujeme pripravené na spaľovanie" / "Palivo po nákupe spracúvame štiepkovaním" / "Palivo po nákupe spracúvame drvením"</t>
  </si>
  <si>
    <t xml:space="preserve">"Bez odpadu" / "Drevený popolček" / "Uholná struska" / </t>
  </si>
  <si>
    <t xml:space="preserve">"Bez zneškodňovania" / "Odvoz popolčeka oprávnenou osobou" / "Svojpomocné zneškodňovanie" </t>
  </si>
  <si>
    <t>Spôsob filtrácie spalín</t>
  </si>
  <si>
    <t>"Bez filtrácie" / "Iba Odprášenie" / "Iba Odsírovanie" / "Odprašovanie a odsírovanie"</t>
  </si>
  <si>
    <t>Spätné získavanie tepla zo spalín</t>
  </si>
  <si>
    <t>"Bez zisku" / "Prídavný výmenník tepla"</t>
  </si>
  <si>
    <t>Číslo s povolenými desatinnými číslicami väčšie ako 1</t>
  </si>
  <si>
    <t>Odporúčame prevziať GPS súradnice z geodetického zamerania, alebo katastrálnej mapy, alebo z iného mapového podkladu.</t>
  </si>
  <si>
    <t>Odkaz</t>
  </si>
  <si>
    <t>Hyperlink</t>
  </si>
  <si>
    <t>URL reťazec s GPS súradnicami do vhodne zvolenej internetovej mapy</t>
  </si>
  <si>
    <t>(napr. Google Mapy, Mapy.cz)</t>
  </si>
  <si>
    <t>"Áno" / "Nie"</t>
  </si>
  <si>
    <t>"Áno" použiť v prípade, že na tepelnej prípojke tesne pred uzatváracou armatúrou sa nachádza odbočka pre ďalšieho samostatného odberateľa. Môže sa jednať aj o "spoločnú prípojku", ak bola financovaná viac ako jedným koncovým odberateľom.</t>
  </si>
  <si>
    <t>"Celková spotreba areálu" / "Celková spotreba budovy" / "Spotreba časti budovy" / "Spotreba poschodia" / "Spotreba miestnosti" / "Spotreba na časti plochy" / "Spotreba podnájomníka"</t>
  </si>
  <si>
    <t>"Vykurovanie" / "Vykurovanie aj TÚV" / "Neviem určiť"</t>
  </si>
  <si>
    <t>"Má vplyv na životné funkcie" / "Má vplyv na bezpečnosť osôb" / "Má vplyv na ochranu majetku" / "Bez vplyvov" / "Neviem určiť"</t>
  </si>
  <si>
    <t>"Pôvodný kotol v dobrom technickom stave" / "Pôvodný kotol technicky nevyhovujúci" / "Rekonštrukcia kotla v príprave" / "Rekonštrukcia kotla v rekonštrukcií" / "Kotol po rekonštrukcií"</t>
  </si>
  <si>
    <t>Dátum</t>
  </si>
  <si>
    <t>Date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</si>
  <si>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</si>
  <si>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Odkaz na umiestnenie fotodokumentácie, alebo inej dokumentácie vo vzdialenom úložisku alebo v centrálnom priečinku</t>
  </si>
  <si>
    <t>TEPLOVOD - ODBOČENIE TEPLOVODNEJ PRÍPOJKY</t>
  </si>
  <si>
    <t>TEPLOVODNÁ ODBOČKA</t>
  </si>
  <si>
    <t>Číslo objektu odbočky</t>
  </si>
  <si>
    <t>Parameter sa odporúča použiť pokiaľ má vlastník/správca vlastné interné pravidlá pre označovanie objektov hnuteľného a nehnuteľného majetku</t>
  </si>
  <si>
    <t>Vlastník teplovodnej prípojky</t>
  </si>
  <si>
    <t>Zmluvný partner na dodávku tepla</t>
  </si>
  <si>
    <t>Odporúčame prepojiť s existujúcim zoznamom - napr. OR SR, referenčný dataset</t>
  </si>
  <si>
    <t>Prevádzkovateľ CZT</t>
  </si>
  <si>
    <t>Odporúčame evidovať zvlášť vlastníka a zvlášť prevádzkovateľa, pretože v niektorých prípadoch infraštruktúru vlastní materská spoločnosť a prevádzku zabezpečuje dcérska spoločnosť so samostatnou právnou subjektivitou</t>
  </si>
  <si>
    <t>Typ rozvodu tepla</t>
  </si>
  <si>
    <t>"Verejný primárny CZT" / "Verejný distribučný CZT" / "CZT tretej strany" / "Vnútroareálový CZT" / "Neviem určiť"</t>
  </si>
  <si>
    <t>Rozsah dodávky tepla</t>
  </si>
  <si>
    <t>"Len dodávka tepla" / "Dodávka tepla a TÚV" / "Neviem určiť"</t>
  </si>
  <si>
    <t>Typ odbočky z CZT</t>
  </si>
  <si>
    <t>"Podružná refakturačná" / "Hlavná fakturačná" / "Vlastná podružná"</t>
  </si>
  <si>
    <t>V prípadoch viacerých subodberateľov za hlavným fakturačným meradlom</t>
  </si>
  <si>
    <t>Geodetické zameranie slúži vlastníkovi na presné označenie a zdokladovanie uloženia prvkov inžinierskej siete v pozemkoch pri majetkovo-právnom usporiadaní alebo budúcej investičnej činnosti vlastníka alebo tretích strán.</t>
  </si>
  <si>
    <t xml:space="preserve">"Na cudzom pozemku" / "Na vlastnom pozemku" / "V cudzej budove" / "Vo vlastnej budove" / "Neviem určiť"
</t>
  </si>
  <si>
    <t>Parameter pomáha vlastníkovi pri prvotnej pasportizácií objektov určiť rozsah majetkových práv alebo iných práv k nehnuteľnostiam zaťažených prvkami inžinierskej siete vlastníka za odpočením z IS.</t>
  </si>
  <si>
    <t>Prítomnosť iného odberateľa tretej strany</t>
  </si>
  <si>
    <t>Opis nehnuteľnosti s odbočením</t>
  </si>
  <si>
    <t>Číslo parcely, list vlastníctva, katastrálne územie</t>
  </si>
  <si>
    <t>Typ teplonosného média</t>
  </si>
  <si>
    <t>"Para" / "Horúca voda"</t>
  </si>
  <si>
    <t>"Para" / "Horúca voda" / "Neviem určiť"</t>
  </si>
  <si>
    <t>Priemer teplovodu pred odbočením</t>
  </si>
  <si>
    <t>kladné celé číslo väčšie ako 1</t>
  </si>
  <si>
    <t>DIN hodnoty svetlosti potrubia</t>
  </si>
  <si>
    <t>Materiál teplovodu pred odbočením</t>
  </si>
  <si>
    <t>"Oceľ" / "Nerez" / "Neviem určiť"</t>
  </si>
  <si>
    <t>Štandardne je horúcovod riešený švovými oceľovými rúrami predizolovanými</t>
  </si>
  <si>
    <t>Priemer teplovodnej prípojky</t>
  </si>
  <si>
    <t>Prevziať hodnotu z teplovodnej prípojky automatickou väzbou</t>
  </si>
  <si>
    <t>"Šachta" / "Štrk" / "Zemina" / "Betón" / "Asfalt" / "Kombinácia viacerých"</t>
  </si>
  <si>
    <t>"Naskrutkovaná príruba" / "Zvar" / "Lepenie"</t>
  </si>
  <si>
    <t>"T-odbočenie" / "Zaslučkovanie" / "Neviem určiť"</t>
  </si>
  <si>
    <t>"Oceľ" / "Neviem určiť"</t>
  </si>
  <si>
    <t>"Na hranici pozemku" / "V asfalte príjazdovej cesty" / "V zelenej ploche" / "Vo fasáde objeku" / "Vo vnútri budovy" / "Neviem určiť"</t>
  </si>
  <si>
    <t>rozumie sa šupátkový ventil: zariadenie na prerušenie dodávky plynu</t>
  </si>
  <si>
    <t>Pôvodný zhotoviteľ</t>
  </si>
  <si>
    <t>"Kritická infraštruktúra" / "Má vplyv na životné funkcie" / "Má vplyv na bezpečnosť osôb" / "Má vplyv na ochranu majetku" / "Bez vplyvov" / "Neviem určiť"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</si>
  <si>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</si>
  <si>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Väzba - teplovodná prípojka</t>
  </si>
  <si>
    <t>Väzba - kalorimeter</t>
  </si>
  <si>
    <t>Väzba - odberné miesto tepla</t>
  </si>
  <si>
    <t>Väzba - odberné miesto teplej vody</t>
  </si>
  <si>
    <t>Väzba - odovzdávacia stanica tepla</t>
  </si>
  <si>
    <t>Väzba - odberné miesto odkanalizovanie TÚV</t>
  </si>
  <si>
    <t>TEPLO CZT - PRÍPOJKA K VEREJNÉMU TEPLOVODU CZT</t>
  </si>
  <si>
    <t>TEPLOVODNÁ PRÍPOJKA</t>
  </si>
  <si>
    <t>Číslo odberného miesta pridelené vodárenskou spoločnosťou</t>
  </si>
  <si>
    <t>Číslo objektu teplovodnej prípojky</t>
  </si>
  <si>
    <t>Evidenčné číslo odberu pridelené vodárenskou spoločnosťou.</t>
  </si>
  <si>
    <t>"V prevádzke" / "Dočasne mimo prevádzky" / "Trvalo mimo prevádzky"</t>
  </si>
  <si>
    <t>Vlastník tepl.prípojky</t>
  </si>
  <si>
    <t>Odbor</t>
  </si>
  <si>
    <t>výber zo zoznamu organizačných útvarov vlastníka</t>
  </si>
  <si>
    <t>Inventárne číslo</t>
  </si>
  <si>
    <t>inventárne číslo z účtovného systému vlastníka</t>
  </si>
  <si>
    <t>Zoznam katastrálnych území v obvode vlastníka</t>
  </si>
  <si>
    <t>Obec</t>
  </si>
  <si>
    <t>Adresa odberného miesta uvedená na zmluve s PDS</t>
  </si>
  <si>
    <t>Zmluva o pripojení a dodávke tepla</t>
  </si>
  <si>
    <t>Zmluva medzi odberateľom a prevádzkovateľom distribučnej siete plynu. Ak sa jedná o pripojenie k vlastnému zásobníku zemného plynu (LNG/CNG) môže zostať prázdne</t>
  </si>
  <si>
    <t>Je súčasťou zmluvy dodávka teplej vody TÚV?</t>
  </si>
  <si>
    <t>Je súčasťou zmluvy odkanalizovanie splaškovej vody TÚV?</t>
  </si>
  <si>
    <t>Je súčasťou zmluvy odkanalizovanie dažďovej vody?</t>
  </si>
  <si>
    <t>"Som vlastník pozemku" / "Písomný súhlas vlastníka pozemku" / "Nájomná zmluva" / "Vecné bremeno" / "Žiadny" / "Neviem určiť"</t>
  </si>
  <si>
    <t>"Výlučne po cudzích pozemkoch" / "Výlučne po vlastných pozemkoch" / "Po cudzích aj vlastných pozemkoch" / "Neviem určiť"</t>
  </si>
  <si>
    <t>Miesto majetkového rozhrania</t>
  </si>
  <si>
    <t>MPV prípojky</t>
  </si>
  <si>
    <t>"V prospech odberateľa" / "V prospech prevádzkovateľa siete" / "V prospech vlastníka pozemku" / "Neviem určiť"</t>
  </si>
  <si>
    <t>Zoznam parciel trasy teplovod.prípojky</t>
  </si>
  <si>
    <t>Dĺžka teplovodnej prípojky [m]</t>
  </si>
  <si>
    <t>kladné číslo väčšie ako 0, smie sa opakovať</t>
  </si>
  <si>
    <t>Dĺžka pripojovacieho plynovodu od bodu odbočenia až po uzatvárací ventil HUP pred plynomerom</t>
  </si>
  <si>
    <t>Priemer teplovodnej prípojky DIN</t>
  </si>
  <si>
    <t>Vonkajší priemer potrubia v stupnici DIN</t>
  </si>
  <si>
    <t>Umiestnenie meracích zariadení</t>
  </si>
  <si>
    <t>"Na cudzom pozemku" / "V cudzej budove" / "Na hranici vlastného pozemku" / "Vo vnútri budovy" / "Neviem určiť"</t>
  </si>
  <si>
    <t>Prenáša sa hodnota z rovnakého parametra teplovodnej odbočky</t>
  </si>
  <si>
    <t>Typ vratného média</t>
  </si>
  <si>
    <t>Podmienka</t>
  </si>
  <si>
    <t>Ak teplonosná látka je "Para", vratné médium je "Kondenzát"; ak "Horúca voda", vratné médiu je "Ochladená voda"</t>
  </si>
  <si>
    <t>Teplotný spád - vstupná teplota</t>
  </si>
  <si>
    <t>kladné číslo väčšie ako 80, smie sa opakovať</t>
  </si>
  <si>
    <t>Teplotný spád - výstupná teplota</t>
  </si>
  <si>
    <t>kladné číslo väčšie ako 40, zároveň menšie ako vstupná teplota teplotného spádu</t>
  </si>
  <si>
    <t>Zmluvné množstvo [m3/hod.]</t>
  </si>
  <si>
    <t>Zhotoviteľ teplovodnej prípojky</t>
  </si>
  <si>
    <t>Investor teplovodnej prípojky</t>
  </si>
  <si>
    <t>"Existuje" / "Neexistuje"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</si>
  <si>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</si>
  <si>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Posledná kontrola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</si>
  <si>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</si>
  <si>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"Kritická infraštruktúra" / "Má vplyv na životné funkcie" / "Má vplyv na bezpečnosť osôb" / "Má vplyv na ochranu majetku" / "Bez vplyvov"</t>
  </si>
  <si>
    <t>Väzba - teplovodná odbočka</t>
  </si>
  <si>
    <t>Samostatne otvoriteľný odkaz na súvisiaci objekt v tabuľke alebo databáze</t>
  </si>
  <si>
    <t>Väzba - odberné miesto teplo CZT</t>
  </si>
  <si>
    <t>Väzba - vodovodná prípojka TÚV</t>
  </si>
  <si>
    <t>Väzba - odberné miesto teplej vody TÚV</t>
  </si>
  <si>
    <t>Väzba - vodomer TÚV</t>
  </si>
  <si>
    <t>TEPLO CZT - ODOVZDÁVACIA STANICA TEPLA</t>
  </si>
  <si>
    <t>alt.:</t>
  </si>
  <si>
    <t>Výmenníkova stanica tepla</t>
  </si>
  <si>
    <t>Názov OST podľa dodávateľa tepla</t>
  </si>
  <si>
    <t>Vzťah OST k objektom odberateľa</t>
  </si>
  <si>
    <t>"OST pre jeden objekt" / "OST pre viac objektov" / "Neviem určiť"</t>
  </si>
  <si>
    <t>Prevádzkovateľ OST</t>
  </si>
  <si>
    <t>"Odberateľ" / "Dodávateľ tepla" / "Iná tretia strana" / "Neviem určiť"</t>
  </si>
  <si>
    <t>Spôsob napojenia na CZT</t>
  </si>
  <si>
    <t>"OST s výmenníkom" / "Bez VS priamo na ÚK a TÚV" / "Neviem určiť"</t>
  </si>
  <si>
    <t>TEPLO CZT - MERAČ TEPLA</t>
  </si>
  <si>
    <t>KALORIMETER</t>
  </si>
  <si>
    <t>Číslo merača tepla</t>
  </si>
  <si>
    <t>Názov merača tepla</t>
  </si>
  <si>
    <t>Meranie odberu tepla</t>
  </si>
  <si>
    <t>"Meraný odber" / "Nemeraný odber" / "Náhradný výpočet" / "Virtuálny výpočet" / "Iné" / "Neviem určiť"</t>
  </si>
  <si>
    <t>Rozsah merania odberu tepla</t>
  </si>
  <si>
    <t>"Jeden fa merač tepla na vstupe" / "Viac fa meračov tepla na vetvách" / "Jeden fa merač na vstupe + podružné na vetvách"</t>
  </si>
  <si>
    <t>"Hlavné fakturačné" / "Hlavné s refakturáciou" / "Podružné fakturačné" / "Podružné refakturačné" / "Kontrolné"</t>
  </si>
  <si>
    <t>Kontrolné = s väzbou na iné fakturačné OM; Hlavné s refakturáciou = spoločné pre celý bytový dom s následnou refakturáciou nájomníkom alebo vlastníkom bytov</t>
  </si>
  <si>
    <t>Počiatočný stav pri montáži</t>
  </si>
  <si>
    <t>Koncový stav pri demontáži</t>
  </si>
  <si>
    <t>"V OST vo vlastnej budove" / "V OST v cudzej budove" / "Neviem určiť"</t>
  </si>
  <si>
    <t>Zobrazenie v mape</t>
  </si>
  <si>
    <t>Odporúčame prenášať hodnotu z príslušného parametra spriahnutej teplovodnej prípojky</t>
  </si>
  <si>
    <t>"Analógové" / "Digitálne"</t>
  </si>
  <si>
    <t>"RS232" / "RS485" / "M-Bus/" / "iné" / "Bez možnosti DO" / "Neviem určiť"</t>
  </si>
  <si>
    <t>Výrobné číslo merača tepla</t>
  </si>
  <si>
    <t>Zóna prostredia podľa STN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</si>
  <si>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</si>
  <si>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Perióda výmeny meradla [mes.]</t>
  </si>
  <si>
    <t>číslo väčšie ako 0</t>
  </si>
  <si>
    <t>Väzba - Merač vratného kondenzátu</t>
  </si>
  <si>
    <t>TEPLO CZT - MERAČ VRATNÉHO KONDENZÁTU</t>
  </si>
  <si>
    <t>Merač vratného kondenzu / Merač vracaného tepla v kondenzáte</t>
  </si>
  <si>
    <t>Číslo merača kondenzátu</t>
  </si>
  <si>
    <t>Názov merača kondenzátu</t>
  </si>
  <si>
    <t>Sériové číslo merača kondenzátu</t>
  </si>
  <si>
    <t>Fyzické umiestnenie merača kondenzátu</t>
  </si>
  <si>
    <t>Odporúčame automaticky prenášať hodnotu z rovnakého parametra spriahnutého merača tepla</t>
  </si>
  <si>
    <t>"GJ" / "kWh" / "MWh"</t>
  </si>
  <si>
    <t>Diaľkový odpočet objemu kondenzátu</t>
  </si>
  <si>
    <t>Výrobca merača kondenzátu</t>
  </si>
  <si>
    <t>Typové označenie merača kondenzátu</t>
  </si>
  <si>
    <t>Výrobné číslo merača kondenzátu</t>
  </si>
  <si>
    <t>Dátum poslednej výmeny merača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</si>
  <si>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</si>
  <si>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Väzba - Merač tepla</t>
  </si>
  <si>
    <t>TEPLO CZT - Fakturačné odberné miesto dodávka tepla z CZT</t>
  </si>
  <si>
    <t>Odberné miesto tepla</t>
  </si>
  <si>
    <t>používa sa v prípade evidencie objektu v informačnom systéme - priraďuje informačný systém automaticky</t>
  </si>
  <si>
    <t>používa sa v prípade evidencie objektu v informačnom systéme</t>
  </si>
  <si>
    <t>Názov odberného miesta podľa zmluvy</t>
  </si>
  <si>
    <t>Skutočná adresa</t>
  </si>
  <si>
    <t>Vlastník OM podľa zmluvy</t>
  </si>
  <si>
    <t>"Vlastník OM je podnájomník" / "Vlastník OM je správca majetku" / "Vlastník OM je vlastník majetku" / "Neviem určiť"</t>
  </si>
  <si>
    <t>Kontaktná osoba dodávateľa</t>
  </si>
  <si>
    <t>Kontaktný email dodávateľa</t>
  </si>
  <si>
    <t>Kontaktná osoba odberateľa</t>
  </si>
  <si>
    <t>Kontaktný email odberateľa</t>
  </si>
  <si>
    <t>"Hlavné" / "Podružné"</t>
  </si>
  <si>
    <t>"Nemeraný odber" / "Fyzické meranie" / "Virtuálny výpočet" / "Náhradný výpočet"</t>
  </si>
  <si>
    <t>Vlastná evidencia spotreby komodity</t>
  </si>
  <si>
    <t>"Ručný odpočet" / "Ručné sťahovanie IMS údajov" / "Automatické sťahovanie IMS údajov" / "Bez evidencie"</t>
  </si>
  <si>
    <t>Sťahovaním IMS údajov sa rozumie sťahovanie zo systému GAS GIS SPP-Distribúcia</t>
  </si>
  <si>
    <t>Smer toku komodity</t>
  </si>
  <si>
    <t>"Dodávka" / "Spotreba"</t>
  </si>
  <si>
    <t>Štandardne odporúčame preddefinovať hodnotu "Spotreba", no počíta sa aj s výrobou bioplynu a zdieľaním v rámci energetickej komunity</t>
  </si>
  <si>
    <t>"Dodávka tepla na vykurovanie" / "Dodávka tepla na vykurovanie a TÚV" / "Dodávka tepla na prípravu TÚV" / "Iné" / "Neviem určiť"</t>
  </si>
  <si>
    <t>Parametre teplonosnej látky na primárnej strane</t>
  </si>
  <si>
    <t>teplota 115/72°C, tlak 0,5-1,2 MPa</t>
  </si>
  <si>
    <t>Parametre teplonosnej látky na sekundárnej strane</t>
  </si>
  <si>
    <t>teplá voda na ÚK: 90/70°C, teplota TÚV: 45/55°C</t>
  </si>
  <si>
    <t>Ročný odberový diagram pre ÚK</t>
  </si>
  <si>
    <t>0-0-0-0-0-0-0-0-0-0-0-0</t>
  </si>
  <si>
    <t>Percentálne rozdelenie predpokladanej ročnej spotreby na kalendárne mesiace oddelené pomlčkou</t>
  </si>
  <si>
    <t>Ročný odberový diagram pre TÚV</t>
  </si>
  <si>
    <t>Priradená lokalita</t>
  </si>
  <si>
    <t>Odporúčame vyplniť kvôli priradeniu referenčných hodnôt dennostupňov</t>
  </si>
  <si>
    <t>Za parametre vrátenej teplonosnej látky zodpovedá</t>
  </si>
  <si>
    <t>"Dodávateľ" / "Odberateľ"</t>
  </si>
  <si>
    <t>"Poštou na adresu" / "PDF na email" / "PDF a XML na email"</t>
  </si>
  <si>
    <t>"Centrálne u zriaďovateľa" / "Vlastné spracovanie"</t>
  </si>
  <si>
    <t>Ak súčasťou účtovníctva sú nákladové strediská, odporúčame vyplniť</t>
  </si>
  <si>
    <t>Väzba - Podružné odberné miesto tepla</t>
  </si>
  <si>
    <t>Väzba - Podružné OM na refakturácia elektriny</t>
  </si>
  <si>
    <t>Väzba - Podružné OM na refakturáciu vody</t>
  </si>
  <si>
    <t>Objednané množstvo tepla [kWh]</t>
  </si>
  <si>
    <t>Požadovaný max. tepelný výkon na OM [kW]</t>
  </si>
  <si>
    <t>TEPLO - Ročný odberový diagram tepla</t>
  </si>
  <si>
    <t>Číslo hárka:</t>
  </si>
  <si>
    <t>TEODIAG-001</t>
  </si>
  <si>
    <t>Kalendárny mesiac</t>
  </si>
  <si>
    <t>Podiel z ročnej spotreby tepla pre ÚK [%]</t>
  </si>
  <si>
    <t>Podiel z ročnej spotreby tepla pre TÚV [%]</t>
  </si>
  <si>
    <t>Podiel z ročnej spotreby tepla pre ÚK [kWh]</t>
  </si>
  <si>
    <t>Podiel z ročnej spotreby tepla pre TÚV [kWh]</t>
  </si>
  <si>
    <t>Január</t>
  </si>
  <si>
    <t>Február</t>
  </si>
  <si>
    <t>Marec</t>
  </si>
  <si>
    <t>Apríl</t>
  </si>
  <si>
    <t>Máj</t>
  </si>
  <si>
    <t>Jún</t>
  </si>
  <si>
    <t>Júl</t>
  </si>
  <si>
    <t>August</t>
  </si>
  <si>
    <t>September</t>
  </si>
  <si>
    <t>Október</t>
  </si>
  <si>
    <t>November</t>
  </si>
  <si>
    <t>December</t>
  </si>
  <si>
    <t>SPOLU</t>
  </si>
  <si>
    <t>Merná jednotka číselníka meradla</t>
  </si>
  <si>
    <t>Koeficient prepočtu GJ -&gt; kWh</t>
  </si>
  <si>
    <t>ČOM</t>
  </si>
  <si>
    <t>Číslo meradla</t>
  </si>
  <si>
    <t>Dátum odpočtu</t>
  </si>
  <si>
    <t>Hodnota číselníka [GJ]</t>
  </si>
  <si>
    <t>Nameraná spotreba [GJ]</t>
  </si>
  <si>
    <t>Prepočítaná spotreba [kWh]</t>
  </si>
  <si>
    <t>Kamstrup 759001Y485</t>
  </si>
  <si>
    <t>VODOVOD - PRIPOJENIE VODOVODNEJ PRÍPOJKY</t>
  </si>
  <si>
    <t>VODOVODNÁ ODBOČKA</t>
  </si>
  <si>
    <t>Názov odporúčame vytvárať v spojitosti s nehnuteľnosťou, ku ktorej sa viaže odberné miesto</t>
  </si>
  <si>
    <t>Zmluvný partner na dodávku vody</t>
  </si>
  <si>
    <t>Odporúčame evidovať zvlášť vlastníka a zvlášť prevádzkovateľa, pretože v niektorých prípadoch vodárenských spoločností v SR infraštruktúru vlastní materská spoločnosť a prevádzku zabezpečuje dcérska spoločnosť so samostatnou právnou subjektivitou</t>
  </si>
  <si>
    <t>"Verejný vodovod" / "Obecný vodovod" / "Iná tretia strana" / "Vlastná studňa bez pripojenia na vodovod" / "Vlastná studňa s pripojením na vodovod" / "Neviem určiť"</t>
  </si>
  <si>
    <t>"Áno" použiť v prípade, že na vodovodnej prípojke tesne pred uzatváracou armatúrou sa nachádza odbočka pre ďalšieho samostatného odberateľa</t>
  </si>
  <si>
    <t>Priemer vodovodu pred odbočením</t>
  </si>
  <si>
    <t>"Oceľ" / "PE-Plast" / "Oceľoliatina"</t>
  </si>
  <si>
    <t>Priemer vodovodnej prípojky</t>
  </si>
  <si>
    <t>Prevziať hodnotu z vodovodnej prípojky automatickou väzbou</t>
  </si>
  <si>
    <t>"Šachta" / "Štrk" / "Nespevnená zemina" / "Spevnená zemina" / "Betón" / "Asfalt" / "Kombinácia viacerých"</t>
  </si>
  <si>
    <t>"Oceľ" / "PE-Plast" / "Liatina"</t>
  </si>
  <si>
    <t>"Na hranici pozemku" / "V asfalte príjazdovej cesty" / "V zelenej ploche" / "Vo fasáde objeku" / "Vo vnútri budovy"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</si>
  <si>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</si>
  <si>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Väzba - vodovodná prípojka</t>
  </si>
  <si>
    <t>Väzba - vodomer</t>
  </si>
  <si>
    <t>Väzba - odberné miesto splašky</t>
  </si>
  <si>
    <t>Väzba - zaústenie kanalizácie</t>
  </si>
  <si>
    <t>Väzba - kanalizačná prípojka</t>
  </si>
  <si>
    <t>PITNÁ VODA - PRÍPOJKA K VEREJNÉMU VODOVODU</t>
  </si>
  <si>
    <t>Vlastník vod.prípojky</t>
  </si>
  <si>
    <t>Zmluva o pripojení a dodávke vody</t>
  </si>
  <si>
    <t>Je súčasťou zmluvy dodávka pitnej vody?</t>
  </si>
  <si>
    <t>Je súčasťou zmluvy odkanalizovanie splaškovej vody?</t>
  </si>
  <si>
    <t>Zoznam parciel trasy vodovod.prípojky</t>
  </si>
  <si>
    <t>Priemer vodovodnej prípojky DIN</t>
  </si>
  <si>
    <t>Zhotoviteľ vodovodnej prípojky</t>
  </si>
  <si>
    <t>Investor vodovodnej prípojky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</si>
  <si>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</si>
  <si>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</si>
  <si>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Väzba - vodovodná odbočka</t>
  </si>
  <si>
    <t>PITNÁ VODA - VODOMER</t>
  </si>
  <si>
    <t>(bez alternatívy)</t>
  </si>
  <si>
    <t>Meranie odberu vody</t>
  </si>
  <si>
    <t>"Meraný odber" / "Nemeraný odber" / "Náhradný výpočet" / "Virtuálny výpočet"</t>
  </si>
  <si>
    <t>"V šachte na cudzom pozemku" / "V šachte na vlastnom pozemku" / "Vo vlastnej budove" / "V cudzej budove" / "Neviem určiť"</t>
  </si>
  <si>
    <t>"m3"</t>
  </si>
  <si>
    <t>"Obyčajný vodomer" / "Zložený vodomer"</t>
  </si>
  <si>
    <t>"Výstupy HRI" / "Spínané kontakty" / "M-Bus/" / "Mod-Bus" / "Radio-hlavica" / "Bez možnosti DO" / "Neviem určiť"</t>
  </si>
  <si>
    <t>Výrobca vodomera</t>
  </si>
  <si>
    <t>Typové označenie vodomera</t>
  </si>
  <si>
    <t>Výrobné číslo vodomera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</si>
  <si>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</si>
  <si>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PITNÁ VODA - Fakturačné odberné miesto pitnej vody</t>
  </si>
  <si>
    <t>Numerický reťazec</t>
  </si>
  <si>
    <t>Starší typ označenia odberného miesta elektriny</t>
  </si>
  <si>
    <t>"Studená a teplá voda" / "Studená voda" / "Teplá voda" / "Neviem určiť"</t>
  </si>
  <si>
    <t>Podružné odberné miesta</t>
  </si>
  <si>
    <t>PITNÁ VODA - Podružné odberné miesto pitnej vody</t>
  </si>
  <si>
    <t>Číslo objektu</t>
  </si>
  <si>
    <t>Vlastník POM podľa zmluvy</t>
  </si>
  <si>
    <t>Majetkové postavenie vlastníka k POM</t>
  </si>
  <si>
    <t>Väzba na fakturačné nadradené OM vody</t>
  </si>
  <si>
    <t>pre POM preddefinovať "Podružné"</t>
  </si>
  <si>
    <t>Alikvotna spotreba z fakturačného OM vody</t>
  </si>
  <si>
    <t>kladné číslo v intervale &lt;0,01-1&gt;, smie sa opakovať</t>
  </si>
  <si>
    <t xml:space="preserve">Ak je spotreba podružného odberného miesta určená vzorcom - číslo od 0,01 - 1 - vyjadruje akú pomernú časť k fakturačnému odbernému miestu odoberie spotrebiteľ týmto podružným odberným miestom. </t>
  </si>
  <si>
    <t>"Výroba" / "Spotreba"</t>
  </si>
  <si>
    <t>Štandardne odporúčame preddefinovať hodnotu "Spotreba", no počíta sa aj s výrobou prenechaním vody z vlastnej studne</t>
  </si>
  <si>
    <t>"Podružne pre rozpočítavanie" / "Podnájom" / "Vetva pre teplú vodu" / "Kuchyňa" / "Umyváreň" / "Výroba pary" / "Technologické využitie"</t>
  </si>
  <si>
    <t>kladné celé číslo väčšie ako 0, smie sa opakovať, zaokrúhlovať na 2 des. miesta</t>
  </si>
  <si>
    <t>kladné celé číslo väčšie ako 0, smie sa opakovať</t>
  </si>
  <si>
    <t>Vodovodná odbočka pre POM</t>
  </si>
  <si>
    <t>Vodovodná prípojka pre POM</t>
  </si>
  <si>
    <t>Vodomer POM</t>
  </si>
  <si>
    <t>KANALIZÁCIA - ZAÚSTENIE KANALIZAČNEJ PRÍPOJKY</t>
  </si>
  <si>
    <t>KANALIZAČNÁ ODBOČKA</t>
  </si>
  <si>
    <t>Číslo objektu kanalizačnej odbočky</t>
  </si>
  <si>
    <t>Vlastník kanalizačnej prípojky</t>
  </si>
  <si>
    <t>Zmluvný partner na odkanalizovanie vód</t>
  </si>
  <si>
    <t>Vlastník verejnej kanalizácie</t>
  </si>
  <si>
    <t>Prevádzkovateľ kanalizácie</t>
  </si>
  <si>
    <t>Umiestnenie čistiarne ČOV</t>
  </si>
  <si>
    <t>"ČOV prevádzkovateľa kanalizácie" / "Vlastná ČOV" / "Bez ČOV" / "Neviem určiť"</t>
  </si>
  <si>
    <t>Typ kanalizácie</t>
  </si>
  <si>
    <t>"Verejná kanalizácia" / "Obecná kanalizácia" / "Iná tretia strana" / "Vlastná žumpa bez pripojenia na  kanalizáciu" / "Vlastná žumpa s pripojením na kanalizáciu" / "Neviem určiť"</t>
  </si>
  <si>
    <t>Geodetické zameranie zaústenia</t>
  </si>
  <si>
    <t>Geodetické zameranie trasy kanalizácie</t>
  </si>
  <si>
    <t>"Áno" použiť v prípade, že do kanalizačnej prípojky je zaústená kanalizácia ďalšieho samostatného odberateľa</t>
  </si>
  <si>
    <t>Priemer kanalizácie pred odbočením</t>
  </si>
  <si>
    <t>Materiál kanalizácie pred odbočením</t>
  </si>
  <si>
    <t>"Oceľ" / "PE-Plast" / "Železobetón" / "Neviem určiť"</t>
  </si>
  <si>
    <t>Priemer kanalizačného zaústenia</t>
  </si>
  <si>
    <t>Úprava povrchu nad zaústením</t>
  </si>
  <si>
    <t>"T-spojenie" / "Navŕtanie steny" / "Neviem určiť"</t>
  </si>
  <si>
    <t>Spätná klapka na odbočke</t>
  </si>
  <si>
    <t>Revízna šachta na odbočke</t>
  </si>
  <si>
    <t>GPS lat. revíznej šachty</t>
  </si>
  <si>
    <t>GPS long. revíznej šachty</t>
  </si>
  <si>
    <t>Revízna šachta na mape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</si>
  <si>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</si>
  <si>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Číslo objektu kanalizačnej prípojky</t>
  </si>
  <si>
    <t>Zmluva o pripojení a odkanalizovaní</t>
  </si>
  <si>
    <t>Trasa kanalizačnej prípojky</t>
  </si>
  <si>
    <t>Zoznam parciel trasy kanal.prípojky</t>
  </si>
  <si>
    <t>Umiestnenie kanalizačnej šachty</t>
  </si>
  <si>
    <t>GPS lat. kanalizačnej šachty</t>
  </si>
  <si>
    <t>GPS long. kanalizačnej šachty</t>
  </si>
  <si>
    <t>Kanalizačná šachta na mape</t>
  </si>
  <si>
    <t>Zhotoviteľ kanalizačnej prípojky</t>
  </si>
  <si>
    <t>Investor kanalizačnej prípojky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</si>
  <si>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</si>
  <si>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</si>
  <si>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EVISVOPIT-001</t>
  </si>
  <si>
    <t>Hodnota číselníka [m3]</t>
  </si>
  <si>
    <t>Nameraná spotreba [m3]</t>
  </si>
  <si>
    <t>Cena v EUR bez DPH za m3 vody</t>
  </si>
  <si>
    <t>Cena SPOLU v EUR s DPH</t>
  </si>
  <si>
    <t>Sensus 1911840735</t>
  </si>
  <si>
    <t>EVISVOSPL-001</t>
  </si>
  <si>
    <t>Objem odkanalizovanej zrážkovej vody [m3]</t>
  </si>
  <si>
    <t>Cena v EUR bez DPH za m3 vody z povrchového odtoku</t>
  </si>
  <si>
    <t>Plocha parciel</t>
  </si>
  <si>
    <t>A</t>
  </si>
  <si>
    <t>B</t>
  </si>
  <si>
    <t>C</t>
  </si>
  <si>
    <t>Výmera [m2]</t>
  </si>
  <si>
    <t>Plocha A - zastavané plochy, málo priepustné spevnené plochy (strechy, betónové, asfaltové povrchy a pod.)</t>
  </si>
  <si>
    <t>Koeficient [%]</t>
  </si>
  <si>
    <t>Plocha B - čiastočne priepustné spevnené plochy (dlažby s vyspárovaným pieskom, štrkom a pod.)</t>
  </si>
  <si>
    <t>Odkanalizovaná plocha</t>
  </si>
  <si>
    <t>Plocha C - dobre priepustné plochy pokryté vegetáciou (trávniky, záhrady a pod.)</t>
  </si>
  <si>
    <t>EVISVODAZ-001</t>
  </si>
  <si>
    <t>Dátum výpočtu</t>
  </si>
  <si>
    <t>Ročný úhrn zrážok v lokalite [mm]</t>
  </si>
  <si>
    <t>Odkanalizovaná plocha [m2]</t>
  </si>
  <si>
    <t>Ročný objem zrážok [m3]</t>
  </si>
  <si>
    <t>Počet dní zrážok</t>
  </si>
  <si>
    <t>bez meradla</t>
  </si>
  <si>
    <t>EVIDENCIA FAKTURÁCIE ZA VODNÉ A STOČNÉ</t>
  </si>
  <si>
    <t>EFAVO-001</t>
  </si>
  <si>
    <t>Spotreba [MWh] r. 2018</t>
  </si>
  <si>
    <t>Náklady v EUR s DPH r. 2018</t>
  </si>
  <si>
    <t>Spotreba [MWh] r. 2019</t>
  </si>
  <si>
    <t>Náklady v EUR s DPH r. 2019</t>
  </si>
  <si>
    <t>Spotreba [MWh] r. 2020</t>
  </si>
  <si>
    <t>Náklady v EUR s DPH r. 2020</t>
  </si>
  <si>
    <t>Spotreba [MWh] r. 2021</t>
  </si>
  <si>
    <t>Náklady s DPH r. 2021</t>
  </si>
  <si>
    <t>Spotreba [MWh] r. 2022</t>
  </si>
  <si>
    <t>Náklady s DPH r. 2022</t>
  </si>
  <si>
    <t>Predpoklad. spotreba r. 2023</t>
  </si>
  <si>
    <t>Spotreba [m3] r. 2023</t>
  </si>
  <si>
    <t>Náklady v EUR s DPH r. 2023</t>
  </si>
  <si>
    <t>Predpoklad. spotreba r. 2024</t>
  </si>
  <si>
    <t>Spotreba [m3] r. 2024</t>
  </si>
  <si>
    <t>Náklady v EUR s DPH r. 2024</t>
  </si>
  <si>
    <t>Preddavky v EUR s DPH 01/2023</t>
  </si>
  <si>
    <t>FA Spotreba [m3] 01/2023</t>
  </si>
  <si>
    <t>FA náklad v EUR s DPH 01/2023</t>
  </si>
  <si>
    <t>Preddavky v EUR s DPH 02/2023</t>
  </si>
  <si>
    <t>FA Spotreba [m3] 02/2023</t>
  </si>
  <si>
    <t>FA náklad v EUR s DPH 02/2023</t>
  </si>
  <si>
    <t>Preddavky v EUR s DPH 03/2023</t>
  </si>
  <si>
    <t>FA Spotreba [m3] 03/2023</t>
  </si>
  <si>
    <t>FA náklad v EUR s DPH 03/2023</t>
  </si>
  <si>
    <t>Preddavky v EUR s DPH 04/2023</t>
  </si>
  <si>
    <t>FA Spotreba [m3] 04/2023</t>
  </si>
  <si>
    <t>FA náklad v EUR s DPH 04/2023</t>
  </si>
  <si>
    <t>Preddavky v EUR s DPH 05/2023</t>
  </si>
  <si>
    <t>FA Spotreba [m3] 05/2023</t>
  </si>
  <si>
    <t>FA náklad v EUR s DPH 05/2023</t>
  </si>
  <si>
    <t>Preddavky v EUR s DPH 06/2023</t>
  </si>
  <si>
    <t>FA Spotreba [m3] 06/2023</t>
  </si>
  <si>
    <t>FA náklad v EUR s DPH 06/2023</t>
  </si>
  <si>
    <t>Preddavky v EUR s DPH 07/2023</t>
  </si>
  <si>
    <t>FA Spotreba [m3] 07/2023</t>
  </si>
  <si>
    <t>FA náklad v EUR s DPH 07/2023</t>
  </si>
  <si>
    <t>Preddavky v EUR s DPH 08/2023</t>
  </si>
  <si>
    <t>FA Spotreba [m3] 08/2023</t>
  </si>
  <si>
    <t>FA náklad v EUR s DPH 08/2023</t>
  </si>
  <si>
    <t>Preddavky v EUR s DPH 09/2023</t>
  </si>
  <si>
    <t>FA Spotreba [m3] 09/2023</t>
  </si>
  <si>
    <t>FA náklad v EUR s DPH 09/2023</t>
  </si>
  <si>
    <t>Preddavky v EUR s DPH 10/2023</t>
  </si>
  <si>
    <t>FA Spotreba [m3] 10/2023</t>
  </si>
  <si>
    <t>FA náklad v EUR s DPH 10/2023</t>
  </si>
  <si>
    <t>Preddavky v EUR s DPH 11/2023</t>
  </si>
  <si>
    <t>FA Spotreba [m3] 11/2023</t>
  </si>
  <si>
    <t>FA náklad v EUR s DPH 11/2023</t>
  </si>
  <si>
    <t>Preddavky v EUR s DPH 12/2023</t>
  </si>
  <si>
    <t>FA Spotreba [m3] 12/2023</t>
  </si>
  <si>
    <t>FA náklad v EUR s DPH 12/2023</t>
  </si>
  <si>
    <t>FA Vyúčtovanie EUR s DPH za r. 2023</t>
  </si>
  <si>
    <t>Preddavky v EUR s DPH 01/2024</t>
  </si>
  <si>
    <t>FA Spotreba [MWh] 01/2024</t>
  </si>
  <si>
    <t>FA náklad v EUR s DPH 01/2024</t>
  </si>
  <si>
    <t>Preddavky v EUR s DPH 02/2024</t>
  </si>
  <si>
    <t>FA Spotreba [MWh] 02/2024</t>
  </si>
  <si>
    <t>FA náklad v EUR s DPH 02/2024</t>
  </si>
  <si>
    <t>Preddavky v EUR s DPH 03/2024</t>
  </si>
  <si>
    <t>FA Spotreba [MWh] 03/2024</t>
  </si>
  <si>
    <t>FA náklad v EUR s DPH 03/2024</t>
  </si>
  <si>
    <t>Preddavky v EUR s DPH 04/2024</t>
  </si>
  <si>
    <t>FA Spotreba [MWh] 04/2024</t>
  </si>
  <si>
    <t>FA náklad v EUR s DPH 04/2024</t>
  </si>
  <si>
    <t>Preddavky v EUR s DPH 05/2024</t>
  </si>
  <si>
    <t>FA Spotreba [MWh] 05/2024</t>
  </si>
  <si>
    <t>FA náklad v EUR s DPH 05/2024</t>
  </si>
  <si>
    <t>Preddavky v EUR s DPH 06/2024</t>
  </si>
  <si>
    <t>FA Spotreba [MWh] 06/2024</t>
  </si>
  <si>
    <t>FA náklad v EUR s DPH 06/2024</t>
  </si>
  <si>
    <t>Preddavky v EUR s DPH 07/2024</t>
  </si>
  <si>
    <t>FA Spotreba [MWh] 07/2024</t>
  </si>
  <si>
    <t>FA náklad v EUR s DPH 07/2024</t>
  </si>
  <si>
    <t>Preddavky v EUR s DPH 08/2024</t>
  </si>
  <si>
    <t>FA Spotreba [MWh] 08/2024</t>
  </si>
  <si>
    <t>FA náklad v EUR s DPH 08/2024</t>
  </si>
  <si>
    <t>Preddavky v EUR s DPH 09/2024</t>
  </si>
  <si>
    <t>FA Spotreba [MWh] 09/2024</t>
  </si>
  <si>
    <t>FA náklad v EUR s DPH 09/2024</t>
  </si>
  <si>
    <t>Preddavky v EUR s DPH 10/2024</t>
  </si>
  <si>
    <t>FA Spotreba [MWh] 10/2024</t>
  </si>
  <si>
    <t>FA náklad v EUR s DPH 10/2024</t>
  </si>
  <si>
    <t>Preddavky v EUR s DPH 11/2024</t>
  </si>
  <si>
    <t>FA Spotreba [MWh] 11/2024</t>
  </si>
  <si>
    <t>FA náklad v EUR s DPH 11/2024</t>
  </si>
  <si>
    <t>Preddavky v EUR s DPH 12/2024</t>
  </si>
  <si>
    <t>FA Spotreba [MWh] 12/2024</t>
  </si>
  <si>
    <t>FA náklad v EUR s DPH 12/2024</t>
  </si>
  <si>
    <t>FA Vyúčtovanie EUR s DPH za r. 2024</t>
  </si>
  <si>
    <t>Ročný Úhr zrážok</t>
  </si>
  <si>
    <t>Koen De Vos</t>
  </si>
  <si>
    <t>Na faktur. Obdobie --&gt;</t>
  </si>
  <si>
    <t>Kód obce</t>
  </si>
  <si>
    <t>Obec/mesto</t>
  </si>
  <si>
    <t>Kód
 okresu</t>
  </si>
  <si>
    <t>Kód
 kraja</t>
  </si>
  <si>
    <t>Vodárenská spoločnosť</t>
  </si>
  <si>
    <t>2005-2009 [mm]</t>
  </si>
  <si>
    <t>2006-2010 [mm]</t>
  </si>
  <si>
    <t>2007-2011 [mm]</t>
  </si>
  <si>
    <t>2008-2012 [mm]</t>
  </si>
  <si>
    <t>2009-2013 [mm]</t>
  </si>
  <si>
    <t>2010-2014 [mm]</t>
  </si>
  <si>
    <t>2011-2015 [mm]</t>
  </si>
  <si>
    <t>2012-2016 [mm]</t>
  </si>
  <si>
    <t>2013-2017 [mm]</t>
  </si>
  <si>
    <t>2014-2018 [mm]</t>
  </si>
  <si>
    <t>2015-2019 [mm]</t>
  </si>
  <si>
    <t>2016-2020 [mm]</t>
  </si>
  <si>
    <t>2017-2021 [mm]</t>
  </si>
  <si>
    <t>2018-2022 [mm]</t>
  </si>
  <si>
    <t>2019-2023 [mm]</t>
  </si>
  <si>
    <t>Ábelová</t>
  </si>
  <si>
    <t>Lučenec</t>
  </si>
  <si>
    <t>Abovce</t>
  </si>
  <si>
    <t>Rimavská Sobota</t>
  </si>
  <si>
    <t>Abrahám</t>
  </si>
  <si>
    <t>Galanta</t>
  </si>
  <si>
    <t>Trnavský</t>
  </si>
  <si>
    <t>Abrahámovce</t>
  </si>
  <si>
    <t>Bardejov</t>
  </si>
  <si>
    <t>Prešovský</t>
  </si>
  <si>
    <t>Kežmarok</t>
  </si>
  <si>
    <t>Abramová</t>
  </si>
  <si>
    <t>Turčianske Teplice</t>
  </si>
  <si>
    <t>TURVOD Martin</t>
  </si>
  <si>
    <t>Abranovce</t>
  </si>
  <si>
    <t>Prešov</t>
  </si>
  <si>
    <t>Adamovské Kochanovce</t>
  </si>
  <si>
    <t>Trenčín</t>
  </si>
  <si>
    <t>Trenčiansky</t>
  </si>
  <si>
    <t>Adidovce</t>
  </si>
  <si>
    <t>Humenné</t>
  </si>
  <si>
    <t>Alekšince</t>
  </si>
  <si>
    <t>Nitra</t>
  </si>
  <si>
    <t>Nitriansky</t>
  </si>
  <si>
    <t>Andovce</t>
  </si>
  <si>
    <t>Nové Zámky</t>
  </si>
  <si>
    <t>Andrejová</t>
  </si>
  <si>
    <t>Ardanovce</t>
  </si>
  <si>
    <t>Topoľčany</t>
  </si>
  <si>
    <t>Ardovo</t>
  </si>
  <si>
    <t>Rožňava</t>
  </si>
  <si>
    <t>Arnutovce</t>
  </si>
  <si>
    <t>Spišská Nová Ves</t>
  </si>
  <si>
    <t>Báb</t>
  </si>
  <si>
    <t>Babie</t>
  </si>
  <si>
    <t>Vranov nad Topľou</t>
  </si>
  <si>
    <t>Babín</t>
  </si>
  <si>
    <t>OVS Dolný Kubín</t>
  </si>
  <si>
    <t>Babiná</t>
  </si>
  <si>
    <t>Zvolen</t>
  </si>
  <si>
    <t>Babindol</t>
  </si>
  <si>
    <t>Babinec</t>
  </si>
  <si>
    <t>Bacúch</t>
  </si>
  <si>
    <t>Brezno</t>
  </si>
  <si>
    <t>Bacúrov</t>
  </si>
  <si>
    <t>Báč</t>
  </si>
  <si>
    <t>Dunajská Streda</t>
  </si>
  <si>
    <t>Bačka</t>
  </si>
  <si>
    <t>Trebišov</t>
  </si>
  <si>
    <t>Bačkov</t>
  </si>
  <si>
    <t>Bačkovík</t>
  </si>
  <si>
    <t>Košice-okolie</t>
  </si>
  <si>
    <t>Baďan</t>
  </si>
  <si>
    <t>Banská Štiavnica</t>
  </si>
  <si>
    <t>Bádice</t>
  </si>
  <si>
    <t>Badín</t>
  </si>
  <si>
    <t>Banská Bystrica</t>
  </si>
  <si>
    <t>Báhoň</t>
  </si>
  <si>
    <t>Pezinok</t>
  </si>
  <si>
    <t>Bajany</t>
  </si>
  <si>
    <t>Michalovce</t>
  </si>
  <si>
    <t>Bajč</t>
  </si>
  <si>
    <t>Komárno</t>
  </si>
  <si>
    <t>Bajerov</t>
  </si>
  <si>
    <t>Bajerovce</t>
  </si>
  <si>
    <t>Sabinov</t>
  </si>
  <si>
    <t>Bajka</t>
  </si>
  <si>
    <t>Levice</t>
  </si>
  <si>
    <t>Bajtava</t>
  </si>
  <si>
    <t>Baka</t>
  </si>
  <si>
    <t>Baláže</t>
  </si>
  <si>
    <t>Baldovce</t>
  </si>
  <si>
    <t>Levoča</t>
  </si>
  <si>
    <t>Balog nad Ipľom</t>
  </si>
  <si>
    <t>Veľký Krtíš</t>
  </si>
  <si>
    <t>Baloň</t>
  </si>
  <si>
    <t>Baňa</t>
  </si>
  <si>
    <t>Stropkov</t>
  </si>
  <si>
    <t>Banka</t>
  </si>
  <si>
    <t>Piešťany</t>
  </si>
  <si>
    <t>Bánov</t>
  </si>
  <si>
    <t>Bánovce nad Bebravou</t>
  </si>
  <si>
    <t>Bánovce nad Ondavou</t>
  </si>
  <si>
    <t>Banská Belá</t>
  </si>
  <si>
    <t>Banské</t>
  </si>
  <si>
    <t>Banský Studenec</t>
  </si>
  <si>
    <t>Bara</t>
  </si>
  <si>
    <t>Barca</t>
  </si>
  <si>
    <t>Bardoňovo</t>
  </si>
  <si>
    <t>Bartošova Lehôtka</t>
  </si>
  <si>
    <t>STVS Banská Bystrica</t>
  </si>
  <si>
    <t>Bartošovce</t>
  </si>
  <si>
    <t>Baška</t>
  </si>
  <si>
    <t>Baškovce</t>
  </si>
  <si>
    <t>Sobrance</t>
  </si>
  <si>
    <t>Bašovce</t>
  </si>
  <si>
    <t>Batizovce</t>
  </si>
  <si>
    <t>Poprad</t>
  </si>
  <si>
    <t>Bátka</t>
  </si>
  <si>
    <t>Bátorová</t>
  </si>
  <si>
    <t>Bátorove Kosihy</t>
  </si>
  <si>
    <t>Bátovce</t>
  </si>
  <si>
    <t>Beckov</t>
  </si>
  <si>
    <t>Nové Mesto nad Váhom</t>
  </si>
  <si>
    <t>Beharovce</t>
  </si>
  <si>
    <t>Becherov</t>
  </si>
  <si>
    <t>Belá</t>
  </si>
  <si>
    <t>SEVAK</t>
  </si>
  <si>
    <t>Belá-Dulice</t>
  </si>
  <si>
    <t>Martin</t>
  </si>
  <si>
    <t>Belá nad Cirochou</t>
  </si>
  <si>
    <t>Snina</t>
  </si>
  <si>
    <t>Beladice</t>
  </si>
  <si>
    <t>Zlaté Moravce</t>
  </si>
  <si>
    <t>Belejovce</t>
  </si>
  <si>
    <t>Svidník</t>
  </si>
  <si>
    <t>Belín</t>
  </si>
  <si>
    <t>Belina</t>
  </si>
  <si>
    <t>Belince</t>
  </si>
  <si>
    <t>Bellova Ves</t>
  </si>
  <si>
    <t>Beloveža</t>
  </si>
  <si>
    <t>Beluj</t>
  </si>
  <si>
    <t>Beluša</t>
  </si>
  <si>
    <t>Púchov</t>
  </si>
  <si>
    <t>Belža</t>
  </si>
  <si>
    <t>Beňadiková</t>
  </si>
  <si>
    <t>Liptovský Mikuláš</t>
  </si>
  <si>
    <t>LVS Liptovský Mikuláš</t>
  </si>
  <si>
    <t>Beňadikovce</t>
  </si>
  <si>
    <t>Beňadovo</t>
  </si>
  <si>
    <t>Beňatina</t>
  </si>
  <si>
    <t>Beniakovce</t>
  </si>
  <si>
    <t>Benice</t>
  </si>
  <si>
    <t>Benkovce</t>
  </si>
  <si>
    <t>Beňuš</t>
  </si>
  <si>
    <t>Bernolákovo</t>
  </si>
  <si>
    <t>Senec</t>
  </si>
  <si>
    <t>Bertotovce</t>
  </si>
  <si>
    <t>Beša</t>
  </si>
  <si>
    <t>Bešeňov</t>
  </si>
  <si>
    <t>Bešeňová</t>
  </si>
  <si>
    <t>Ružomberok</t>
  </si>
  <si>
    <t>VS Ružomberok</t>
  </si>
  <si>
    <t>Betlanovce</t>
  </si>
  <si>
    <t>Betliar</t>
  </si>
  <si>
    <t>Bežovce</t>
  </si>
  <si>
    <t>Bidovce</t>
  </si>
  <si>
    <t>Biel</t>
  </si>
  <si>
    <t>Bielovce</t>
  </si>
  <si>
    <t>Biely Kostol</t>
  </si>
  <si>
    <t>Trnava</t>
  </si>
  <si>
    <t>Bijacovce</t>
  </si>
  <si>
    <t>Bílkove Humence</t>
  </si>
  <si>
    <t>Senica</t>
  </si>
  <si>
    <t>Bíňa</t>
  </si>
  <si>
    <t>Bíňovce</t>
  </si>
  <si>
    <t>Biskupice</t>
  </si>
  <si>
    <t>Biskupová</t>
  </si>
  <si>
    <t>Bitarová</t>
  </si>
  <si>
    <t>Blahová</t>
  </si>
  <si>
    <t>Blatná na Ostrove</t>
  </si>
  <si>
    <t>Blatná Polianka</t>
  </si>
  <si>
    <t>Blatné</t>
  </si>
  <si>
    <t>Blatné Remety</t>
  </si>
  <si>
    <t>Blatné Revištia</t>
  </si>
  <si>
    <t>Blatnica</t>
  </si>
  <si>
    <t>Blažice</t>
  </si>
  <si>
    <t>Blažovce</t>
  </si>
  <si>
    <t>Blesovce</t>
  </si>
  <si>
    <t>Blhovce</t>
  </si>
  <si>
    <t>Bobot</t>
  </si>
  <si>
    <t>Bobrov</t>
  </si>
  <si>
    <t>Bobrovček</t>
  </si>
  <si>
    <t>Bobrovec</t>
  </si>
  <si>
    <t>Bobrovník</t>
  </si>
  <si>
    <t>Bočiar</t>
  </si>
  <si>
    <t>Bodíky</t>
  </si>
  <si>
    <t>Bodiná</t>
  </si>
  <si>
    <t>Považská Bystrica</t>
  </si>
  <si>
    <t>Bodorová</t>
  </si>
  <si>
    <t>Bodovce</t>
  </si>
  <si>
    <t>Bodružal</t>
  </si>
  <si>
    <t>Bodza</t>
  </si>
  <si>
    <t>Bodzianske Lúky</t>
  </si>
  <si>
    <t>Bogliarka</t>
  </si>
  <si>
    <t>Bohdanovce</t>
  </si>
  <si>
    <t>Bohdanovce nad Trnavou</t>
  </si>
  <si>
    <t>Boheľov</t>
  </si>
  <si>
    <t>Bohunice</t>
  </si>
  <si>
    <t>Iľava</t>
  </si>
  <si>
    <t>Bohúňovo</t>
  </si>
  <si>
    <t>Bojná</t>
  </si>
  <si>
    <t>Bojnice</t>
  </si>
  <si>
    <t>Prievidza</t>
  </si>
  <si>
    <t>Bojničky</t>
  </si>
  <si>
    <t>Hlohovec</t>
  </si>
  <si>
    <t>Boľ</t>
  </si>
  <si>
    <t>Boldog</t>
  </si>
  <si>
    <t>Boleráz</t>
  </si>
  <si>
    <t>Bolešov</t>
  </si>
  <si>
    <t>Boliarov</t>
  </si>
  <si>
    <t>Boľkovce</t>
  </si>
  <si>
    <t>Borcová</t>
  </si>
  <si>
    <t>Borčany</t>
  </si>
  <si>
    <t>Borčice</t>
  </si>
  <si>
    <t>Borinka</t>
  </si>
  <si>
    <t>Malacky</t>
  </si>
  <si>
    <t>Borová</t>
  </si>
  <si>
    <t>Borovce</t>
  </si>
  <si>
    <t>Borský Mikuláš</t>
  </si>
  <si>
    <t>Borský Svätý Jur</t>
  </si>
  <si>
    <t>Borša</t>
  </si>
  <si>
    <t>Bory</t>
  </si>
  <si>
    <t>Bošáca</t>
  </si>
  <si>
    <t>Bošany</t>
  </si>
  <si>
    <t>Partizánske</t>
  </si>
  <si>
    <t>Boťany</t>
  </si>
  <si>
    <t>Bottovo</t>
  </si>
  <si>
    <t>Bôrka</t>
  </si>
  <si>
    <t>Bracovce</t>
  </si>
  <si>
    <t>Branč</t>
  </si>
  <si>
    <t>Branovo</t>
  </si>
  <si>
    <t>Braväcovo</t>
  </si>
  <si>
    <t>Brdárka</t>
  </si>
  <si>
    <t>Brehov</t>
  </si>
  <si>
    <t>Brehy</t>
  </si>
  <si>
    <t>Žarnovica</t>
  </si>
  <si>
    <t>Brekov</t>
  </si>
  <si>
    <t>Brestov</t>
  </si>
  <si>
    <t>Brestov nad Laborcom</t>
  </si>
  <si>
    <t>Medzilaborce</t>
  </si>
  <si>
    <t>Brestovany</t>
  </si>
  <si>
    <t>Brestovec</t>
  </si>
  <si>
    <t>Myjava</t>
  </si>
  <si>
    <t>Bretejovce</t>
  </si>
  <si>
    <t>Bretka</t>
  </si>
  <si>
    <t>Breza</t>
  </si>
  <si>
    <t>Brezany</t>
  </si>
  <si>
    <t>Brezina</t>
  </si>
  <si>
    <t>Breziny</t>
  </si>
  <si>
    <t>Breznica</t>
  </si>
  <si>
    <t>Breznička</t>
  </si>
  <si>
    <t>Poltár</t>
  </si>
  <si>
    <t>Brezolupy</t>
  </si>
  <si>
    <t>Brezov</t>
  </si>
  <si>
    <t>Brezová pod Bradlom</t>
  </si>
  <si>
    <t>Brezovec</t>
  </si>
  <si>
    <t>Brezovica</t>
  </si>
  <si>
    <t>Tvrdošín</t>
  </si>
  <si>
    <t>Brezovička</t>
  </si>
  <si>
    <t>Brezovka</t>
  </si>
  <si>
    <t>Brežany</t>
  </si>
  <si>
    <t>Brhlovce</t>
  </si>
  <si>
    <t>Brieštie</t>
  </si>
  <si>
    <t>Brodské</t>
  </si>
  <si>
    <t>Skalica</t>
  </si>
  <si>
    <t>Brodzany</t>
  </si>
  <si>
    <t>Brunovce</t>
  </si>
  <si>
    <t>Brusnica</t>
  </si>
  <si>
    <t>Brusník</t>
  </si>
  <si>
    <t>Brusno</t>
  </si>
  <si>
    <t>Brutovce</t>
  </si>
  <si>
    <t>Bruty</t>
  </si>
  <si>
    <t>Brvnište</t>
  </si>
  <si>
    <t>Brzotín</t>
  </si>
  <si>
    <t>Buclovany</t>
  </si>
  <si>
    <t>Búč</t>
  </si>
  <si>
    <t>Bučany</t>
  </si>
  <si>
    <t>Budča</t>
  </si>
  <si>
    <t>Budikovany</t>
  </si>
  <si>
    <t>Budimír</t>
  </si>
  <si>
    <t>Budiná</t>
  </si>
  <si>
    <t>Budince</t>
  </si>
  <si>
    <t>Budiš</t>
  </si>
  <si>
    <t>Budkovce</t>
  </si>
  <si>
    <t>Budmerice</t>
  </si>
  <si>
    <t>Buglovce</t>
  </si>
  <si>
    <t>Buková</t>
  </si>
  <si>
    <t>Bukovce</t>
  </si>
  <si>
    <t>Bukovec</t>
  </si>
  <si>
    <t>Bukovina</t>
  </si>
  <si>
    <t>Bulhary</t>
  </si>
  <si>
    <t>Bunetice</t>
  </si>
  <si>
    <t>Bunkovce</t>
  </si>
  <si>
    <t>Bušince</t>
  </si>
  <si>
    <t>Bušovce</t>
  </si>
  <si>
    <t>Buzica</t>
  </si>
  <si>
    <t>Buzitka</t>
  </si>
  <si>
    <t>Bystrá</t>
  </si>
  <si>
    <t>Bystrany</t>
  </si>
  <si>
    <t>Bystré</t>
  </si>
  <si>
    <t>Bystričany</t>
  </si>
  <si>
    <t>Bystrička</t>
  </si>
  <si>
    <t>Byšta</t>
  </si>
  <si>
    <t>SEVAK Žilina</t>
  </si>
  <si>
    <t>?</t>
  </si>
  <si>
    <t>Bzenica</t>
  </si>
  <si>
    <t>Bzenov</t>
  </si>
  <si>
    <t>Bzince pod Javorinou</t>
  </si>
  <si>
    <t>Bziny</t>
  </si>
  <si>
    <t>Dolný Kubín</t>
  </si>
  <si>
    <t>Bzovík</t>
  </si>
  <si>
    <t>Krupina</t>
  </si>
  <si>
    <t>Bzovská Lehôtka</t>
  </si>
  <si>
    <t>Bžany</t>
  </si>
  <si>
    <t>Cabaj-Čápor</t>
  </si>
  <si>
    <t>Cabov</t>
  </si>
  <si>
    <t>Cakov</t>
  </si>
  <si>
    <t>Cejkov</t>
  </si>
  <si>
    <t>Cernina</t>
  </si>
  <si>
    <t>Cerová</t>
  </si>
  <si>
    <t>Cerovo</t>
  </si>
  <si>
    <t>Cestice</t>
  </si>
  <si>
    <t>Cífer</t>
  </si>
  <si>
    <t>Cigeľ</t>
  </si>
  <si>
    <t>Cigeľka</t>
  </si>
  <si>
    <t>Cigla</t>
  </si>
  <si>
    <t>Cimenná</t>
  </si>
  <si>
    <t>Cinobaňa</t>
  </si>
  <si>
    <t>Čab</t>
  </si>
  <si>
    <t>Čabalovce</t>
  </si>
  <si>
    <t>Čabiny</t>
  </si>
  <si>
    <t>Čabradský Vrbovok</t>
  </si>
  <si>
    <t>Čachtice</t>
  </si>
  <si>
    <t>Čajkov</t>
  </si>
  <si>
    <t>Čaka</t>
  </si>
  <si>
    <t>Čakajovce</t>
  </si>
  <si>
    <t>Čakanovce</t>
  </si>
  <si>
    <t>Čakany</t>
  </si>
  <si>
    <t>Čaklov</t>
  </si>
  <si>
    <t>Čalovec</t>
  </si>
  <si>
    <t>Čamovce</t>
  </si>
  <si>
    <t>Čaňa</t>
  </si>
  <si>
    <t>Čaradice</t>
  </si>
  <si>
    <t>Čáry</t>
  </si>
  <si>
    <t>Častá</t>
  </si>
  <si>
    <t>Častkov</t>
  </si>
  <si>
    <t>Častkovce</t>
  </si>
  <si>
    <t>Čata</t>
  </si>
  <si>
    <t>Čataj</t>
  </si>
  <si>
    <t>Čavoj</t>
  </si>
  <si>
    <t>Čebovce</t>
  </si>
  <si>
    <t>Čečehov</t>
  </si>
  <si>
    <t>Čečejovce</t>
  </si>
  <si>
    <t>Čechy</t>
  </si>
  <si>
    <t>Čechynce</t>
  </si>
  <si>
    <t>Čekovce</t>
  </si>
  <si>
    <t>Čeľadice</t>
  </si>
  <si>
    <t>Čeľadince</t>
  </si>
  <si>
    <t>Čeláre</t>
  </si>
  <si>
    <t>Čelkova Lehota</t>
  </si>
  <si>
    <t>Čelovce</t>
  </si>
  <si>
    <t>Čeľovce</t>
  </si>
  <si>
    <t>Čenkovce</t>
  </si>
  <si>
    <t>Čereňany</t>
  </si>
  <si>
    <t>Čerenčany</t>
  </si>
  <si>
    <t>Čerhov</t>
  </si>
  <si>
    <t>Čerín</t>
  </si>
  <si>
    <t>Čermany</t>
  </si>
  <si>
    <t>Černík</t>
  </si>
  <si>
    <t>Černina</t>
  </si>
  <si>
    <t>Černochov</t>
  </si>
  <si>
    <t>Čertižné</t>
  </si>
  <si>
    <t>Červená Voda</t>
  </si>
  <si>
    <t>Červeňany</t>
  </si>
  <si>
    <t>Červenica</t>
  </si>
  <si>
    <t>Červenica pri Sabinove</t>
  </si>
  <si>
    <t>Červeník</t>
  </si>
  <si>
    <t>Červený Hrádok</t>
  </si>
  <si>
    <t>Červený Kameň</t>
  </si>
  <si>
    <t>Červený Kláštor</t>
  </si>
  <si>
    <t>České Brezovo</t>
  </si>
  <si>
    <t>Čičarovce</t>
  </si>
  <si>
    <t>Čičava</t>
  </si>
  <si>
    <t>Čičmany</t>
  </si>
  <si>
    <t>Číčov</t>
  </si>
  <si>
    <t>Čierna</t>
  </si>
  <si>
    <t>Čierna Lehota</t>
  </si>
  <si>
    <t>Čierna nad Tisou</t>
  </si>
  <si>
    <t>Čierna Voda</t>
  </si>
  <si>
    <t>Čierne Kľačany</t>
  </si>
  <si>
    <t>Čierne nad Topľou</t>
  </si>
  <si>
    <t>Čierne Pole</t>
  </si>
  <si>
    <t>Čierny Balog</t>
  </si>
  <si>
    <t>Čierny Brod</t>
  </si>
  <si>
    <t>Čierny Potok</t>
  </si>
  <si>
    <t>Čifáre</t>
  </si>
  <si>
    <t>Čiližská Radvaň</t>
  </si>
  <si>
    <t>Čimhová</t>
  </si>
  <si>
    <t>Čirč</t>
  </si>
  <si>
    <t>Stará Ľubovňa</t>
  </si>
  <si>
    <t>Číž</t>
  </si>
  <si>
    <t>Čižatice</t>
  </si>
  <si>
    <t>Čoltovo</t>
  </si>
  <si>
    <t>Čremošné</t>
  </si>
  <si>
    <t>Čučma</t>
  </si>
  <si>
    <t>Čukalovce</t>
  </si>
  <si>
    <t>Ďačov</t>
  </si>
  <si>
    <t>Dačov Lom</t>
  </si>
  <si>
    <t>Daletice</t>
  </si>
  <si>
    <t>Danišovce</t>
  </si>
  <si>
    <t>Ďanová</t>
  </si>
  <si>
    <t>Ďapalovce</t>
  </si>
  <si>
    <t>Dargov</t>
  </si>
  <si>
    <t>Davidov</t>
  </si>
  <si>
    <t>Debraď</t>
  </si>
  <si>
    <t>Dedačov</t>
  </si>
  <si>
    <t>Dedina Mládeže</t>
  </si>
  <si>
    <t>Dedinka</t>
  </si>
  <si>
    <t>Dedinky</t>
  </si>
  <si>
    <t>Dechtice</t>
  </si>
  <si>
    <t>Dekýš</t>
  </si>
  <si>
    <t>Demandice</t>
  </si>
  <si>
    <t>Demänovská Dolina</t>
  </si>
  <si>
    <t>Demjata</t>
  </si>
  <si>
    <t>Detrík</t>
  </si>
  <si>
    <t>Detva</t>
  </si>
  <si>
    <t>Detvianska Huta</t>
  </si>
  <si>
    <t>Devičany</t>
  </si>
  <si>
    <t>Devičie</t>
  </si>
  <si>
    <t>Dežerice</t>
  </si>
  <si>
    <t>Diaková</t>
  </si>
  <si>
    <t>Diakovce</t>
  </si>
  <si>
    <t>Šaľa</t>
  </si>
  <si>
    <t>Diviacka Nová Ves</t>
  </si>
  <si>
    <t>Diviaky nad Nitricou</t>
  </si>
  <si>
    <t>Divín</t>
  </si>
  <si>
    <t>Divina</t>
  </si>
  <si>
    <t>Divinka</t>
  </si>
  <si>
    <t>Dlhá</t>
  </si>
  <si>
    <t>Dlhá nad Oravou</t>
  </si>
  <si>
    <t>Dlhá nad Váhom</t>
  </si>
  <si>
    <t>Dlhá Ves</t>
  </si>
  <si>
    <t>Dlhé Klčovo</t>
  </si>
  <si>
    <t>Dlhé nad Cirochou</t>
  </si>
  <si>
    <t>Dlhé Pole</t>
  </si>
  <si>
    <t>Dlhé Stráže</t>
  </si>
  <si>
    <t>Dlhoňa</t>
  </si>
  <si>
    <t>Dlžín</t>
  </si>
  <si>
    <t>Dobrá</t>
  </si>
  <si>
    <t>Dobrá Niva</t>
  </si>
  <si>
    <t>Dobrá Voda</t>
  </si>
  <si>
    <t>Dobroč</t>
  </si>
  <si>
    <t>Dobrohošť</t>
  </si>
  <si>
    <t>Dobroslava</t>
  </si>
  <si>
    <t>Dobšiná</t>
  </si>
  <si>
    <t>Dohňany</t>
  </si>
  <si>
    <t>Dojč</t>
  </si>
  <si>
    <t>Doľany</t>
  </si>
  <si>
    <t>Dolinka</t>
  </si>
  <si>
    <t>Dolná Breznica</t>
  </si>
  <si>
    <t>Dolná Krupá</t>
  </si>
  <si>
    <t>Dolná Lehota</t>
  </si>
  <si>
    <t>Dolná Mariková</t>
  </si>
  <si>
    <t>Dolná Mičiná</t>
  </si>
  <si>
    <t>Dolná Poruba</t>
  </si>
  <si>
    <t>Dolná Seč</t>
  </si>
  <si>
    <t>Dolná Streda</t>
  </si>
  <si>
    <t>Dolná Strehová</t>
  </si>
  <si>
    <t>Dolná Súča</t>
  </si>
  <si>
    <t>Dolná Tižina</t>
  </si>
  <si>
    <t>Dolná Trnávka</t>
  </si>
  <si>
    <t>Dolná Ves</t>
  </si>
  <si>
    <t>Dolná Ždaňa</t>
  </si>
  <si>
    <t>Dolné Dubové</t>
  </si>
  <si>
    <t>Dolné Kočkovce</t>
  </si>
  <si>
    <t>Dolné Lefantovce</t>
  </si>
  <si>
    <t>Dolné Lovčice</t>
  </si>
  <si>
    <t>Dolné Mladonice</t>
  </si>
  <si>
    <t>Dolné Naštice</t>
  </si>
  <si>
    <t>Dolné Obdokovce</t>
  </si>
  <si>
    <t>Dolné Orešany</t>
  </si>
  <si>
    <t>Dolné Otrokovce</t>
  </si>
  <si>
    <t>Dolné Plachtince</t>
  </si>
  <si>
    <t>Dolné Saliby</t>
  </si>
  <si>
    <t>Dolné Semerovce</t>
  </si>
  <si>
    <t>Dolné Srnie</t>
  </si>
  <si>
    <t>Dolné Strháre</t>
  </si>
  <si>
    <t>Dolné Trhovište</t>
  </si>
  <si>
    <t>Dolné Vestenice</t>
  </si>
  <si>
    <t>Dolné Zahorany</t>
  </si>
  <si>
    <t>Dolné Zelenice</t>
  </si>
  <si>
    <t>Dolný Badín</t>
  </si>
  <si>
    <t>Dolný Bar</t>
  </si>
  <si>
    <t>Dolný Harmanec</t>
  </si>
  <si>
    <t>Dolný Hričov</t>
  </si>
  <si>
    <t>Dolný Chotár</t>
  </si>
  <si>
    <t>Dolný Kalník</t>
  </si>
  <si>
    <t>Dolný Lieskov</t>
  </si>
  <si>
    <t>Dolný Lopašov</t>
  </si>
  <si>
    <t>Dolný Ohaj</t>
  </si>
  <si>
    <t>Dolný Pial</t>
  </si>
  <si>
    <t>Dolný Štál</t>
  </si>
  <si>
    <t>Domadice</t>
  </si>
  <si>
    <t>Domaníky</t>
  </si>
  <si>
    <t>Domaniža</t>
  </si>
  <si>
    <t>Domaňovce</t>
  </si>
  <si>
    <t>Donovaly</t>
  </si>
  <si>
    <t>Drábsko</t>
  </si>
  <si>
    <t>Drahňov</t>
  </si>
  <si>
    <t>Drahovce</t>
  </si>
  <si>
    <t>Dravce</t>
  </si>
  <si>
    <t>Dražice</t>
  </si>
  <si>
    <t>Dražkovce</t>
  </si>
  <si>
    <t>Drážovce</t>
  </si>
  <si>
    <t>Drienčany</t>
  </si>
  <si>
    <t>Drienica</t>
  </si>
  <si>
    <t>Drienov</t>
  </si>
  <si>
    <t>Drienovec</t>
  </si>
  <si>
    <t>Drienovo</t>
  </si>
  <si>
    <t>Drienovská Nová Ves</t>
  </si>
  <si>
    <t>Drietoma</t>
  </si>
  <si>
    <t>Drňa</t>
  </si>
  <si>
    <t>Drnava</t>
  </si>
  <si>
    <t>Družstevná pri Hornáde</t>
  </si>
  <si>
    <t>Drženice</t>
  </si>
  <si>
    <t>Držkovce</t>
  </si>
  <si>
    <t>Revúca</t>
  </si>
  <si>
    <t>Ďubákovo</t>
  </si>
  <si>
    <t>Dubinné</t>
  </si>
  <si>
    <t>Dubnica nad Váhom</t>
  </si>
  <si>
    <t>Dubnička</t>
  </si>
  <si>
    <t>Dubník</t>
  </si>
  <si>
    <t>Dubno</t>
  </si>
  <si>
    <t>Dubodiel</t>
  </si>
  <si>
    <t>Dubová</t>
  </si>
  <si>
    <t>Dubovany</t>
  </si>
  <si>
    <t>Dubovce</t>
  </si>
  <si>
    <t>Dubové</t>
  </si>
  <si>
    <t>Dubovec</t>
  </si>
  <si>
    <t>Dubovica</t>
  </si>
  <si>
    <t>Dúbrava</t>
  </si>
  <si>
    <t>Dúbravica</t>
  </si>
  <si>
    <t>Dúbravka</t>
  </si>
  <si>
    <t>Dúbravy</t>
  </si>
  <si>
    <t>Ducové</t>
  </si>
  <si>
    <t>Dudince</t>
  </si>
  <si>
    <t>Dukovce</t>
  </si>
  <si>
    <t>Dulov</t>
  </si>
  <si>
    <t>Dulova Ves</t>
  </si>
  <si>
    <t>Dulovce</t>
  </si>
  <si>
    <t>Dulovo</t>
  </si>
  <si>
    <t>Dunajská Lužná</t>
  </si>
  <si>
    <t>Dunajský Klátov</t>
  </si>
  <si>
    <t>Duplín</t>
  </si>
  <si>
    <t>Ďurčiná</t>
  </si>
  <si>
    <t>Ďurďoš</t>
  </si>
  <si>
    <t>Ďurďošík</t>
  </si>
  <si>
    <t>Ďurďové</t>
  </si>
  <si>
    <t>Ďurkov</t>
  </si>
  <si>
    <t>Ďurková</t>
  </si>
  <si>
    <t>Ďurkovce</t>
  </si>
  <si>
    <t>Dvorany nad Nitrou</t>
  </si>
  <si>
    <t>Dvorec</t>
  </si>
  <si>
    <t>Dvorianky</t>
  </si>
  <si>
    <t>Dvorníky</t>
  </si>
  <si>
    <t>Dvorníky-Včeláre</t>
  </si>
  <si>
    <t>Dvory nad Žitavou</t>
  </si>
  <si>
    <t>Egreš</t>
  </si>
  <si>
    <t>Fačkov</t>
  </si>
  <si>
    <t>Falkušovce</t>
  </si>
  <si>
    <t>Farná</t>
  </si>
  <si>
    <t>Fekišovce</t>
  </si>
  <si>
    <t>Figa</t>
  </si>
  <si>
    <t>Fijaš</t>
  </si>
  <si>
    <t>Fiľakovo</t>
  </si>
  <si>
    <t>Fiľakovské Kováče</t>
  </si>
  <si>
    <t>Fintice</t>
  </si>
  <si>
    <t>Folkušová</t>
  </si>
  <si>
    <t>Forbasy</t>
  </si>
  <si>
    <t>Frička</t>
  </si>
  <si>
    <t>Fričkovce</t>
  </si>
  <si>
    <t>Fričovce</t>
  </si>
  <si>
    <t>Fulianka</t>
  </si>
  <si>
    <t>Gabčíkovo</t>
  </si>
  <si>
    <t>Gaboltov</t>
  </si>
  <si>
    <t>Gajary</t>
  </si>
  <si>
    <t>Galovany</t>
  </si>
  <si>
    <t>Gáň</t>
  </si>
  <si>
    <t>Gánovce</t>
  </si>
  <si>
    <t>Gbeľany</t>
  </si>
  <si>
    <t>Gbelce</t>
  </si>
  <si>
    <t>Gbely</t>
  </si>
  <si>
    <t>Geča</t>
  </si>
  <si>
    <t>Gelnica</t>
  </si>
  <si>
    <t>Gemer</t>
  </si>
  <si>
    <t>Gemerček</t>
  </si>
  <si>
    <t>Gemerská Hôrka</t>
  </si>
  <si>
    <t>Gemerská Panica</t>
  </si>
  <si>
    <t>Gemerská Poloma</t>
  </si>
  <si>
    <t>Gemerská Ves</t>
  </si>
  <si>
    <t>Gemerské Dechtáre</t>
  </si>
  <si>
    <t>Gemerské Michalovce</t>
  </si>
  <si>
    <t>Gemerské Teplice</t>
  </si>
  <si>
    <t>Gemerský Jablonec</t>
  </si>
  <si>
    <t>Gemerský Sad</t>
  </si>
  <si>
    <t>Geraltov</t>
  </si>
  <si>
    <t>Gerlachov</t>
  </si>
  <si>
    <t>Giglovce</t>
  </si>
  <si>
    <t>Giraltovce</t>
  </si>
  <si>
    <t>Girovce</t>
  </si>
  <si>
    <t>Glabušovce</t>
  </si>
  <si>
    <t>Gočaltovo</t>
  </si>
  <si>
    <t>Gočovo</t>
  </si>
  <si>
    <t>Golianovo</t>
  </si>
  <si>
    <t>Gortva</t>
  </si>
  <si>
    <t>Gôtovany</t>
  </si>
  <si>
    <t>Granč-Petrovce</t>
  </si>
  <si>
    <t>Gregorova Vieska</t>
  </si>
  <si>
    <t>Gregorovce</t>
  </si>
  <si>
    <t>Gribov</t>
  </si>
  <si>
    <t>Gruzovce</t>
  </si>
  <si>
    <t>Gyňov</t>
  </si>
  <si>
    <t>Habovka</t>
  </si>
  <si>
    <t>Habura</t>
  </si>
  <si>
    <t>Hačava</t>
  </si>
  <si>
    <t>Háj</t>
  </si>
  <si>
    <t>Hajná Nová Ves</t>
  </si>
  <si>
    <t>Hajnáčka</t>
  </si>
  <si>
    <t>Hájske</t>
  </si>
  <si>
    <t>Hajtovka</t>
  </si>
  <si>
    <t>Haláčovce</t>
  </si>
  <si>
    <t>Halič</t>
  </si>
  <si>
    <t>Haligovce</t>
  </si>
  <si>
    <t>Haluzice</t>
  </si>
  <si>
    <t>Hamuliakovo</t>
  </si>
  <si>
    <t>Handlová</t>
  </si>
  <si>
    <t>Hanigovce</t>
  </si>
  <si>
    <t>Haniska</t>
  </si>
  <si>
    <t>Hanková</t>
  </si>
  <si>
    <t>Hankovce</t>
  </si>
  <si>
    <t>Hanušovce nad Topľou</t>
  </si>
  <si>
    <t>Harakovce</t>
  </si>
  <si>
    <t>Harhaj</t>
  </si>
  <si>
    <t>Harichovce</t>
  </si>
  <si>
    <t>Harmanec</t>
  </si>
  <si>
    <t>Hatalov</t>
  </si>
  <si>
    <t>Hatné</t>
  </si>
  <si>
    <t>Havaj</t>
  </si>
  <si>
    <t>Havka</t>
  </si>
  <si>
    <t>Havranec</t>
  </si>
  <si>
    <t>Hažín</t>
  </si>
  <si>
    <t>Hažín nad Cirochou</t>
  </si>
  <si>
    <t>Hažlín</t>
  </si>
  <si>
    <t>Helcmanovce</t>
  </si>
  <si>
    <t>Heľpa</t>
  </si>
  <si>
    <t>Henckovce</t>
  </si>
  <si>
    <t>Henclová</t>
  </si>
  <si>
    <t>Hencovce</t>
  </si>
  <si>
    <t>Hendrichovce</t>
  </si>
  <si>
    <t>Herľany</t>
  </si>
  <si>
    <t>Hermanovce</t>
  </si>
  <si>
    <t>Hermanovce nad Topľou</t>
  </si>
  <si>
    <t>Hertník</t>
  </si>
  <si>
    <t>Hervartov</t>
  </si>
  <si>
    <t>Hiadeľ</t>
  </si>
  <si>
    <t>Hincovce</t>
  </si>
  <si>
    <t>Hladovka</t>
  </si>
  <si>
    <t>Hlboké</t>
  </si>
  <si>
    <t>Hliník nad Hronom</t>
  </si>
  <si>
    <t>Hlinné</t>
  </si>
  <si>
    <t>Hlivištia</t>
  </si>
  <si>
    <t>Hniezdne</t>
  </si>
  <si>
    <t>Hnilčík</t>
  </si>
  <si>
    <t>Hnilec</t>
  </si>
  <si>
    <t>Hnojné</t>
  </si>
  <si>
    <t>Hnúšťa</t>
  </si>
  <si>
    <t>Hodejov</t>
  </si>
  <si>
    <t>Hodejovec</t>
  </si>
  <si>
    <t>Hodkovce</t>
  </si>
  <si>
    <t>Hodruša-Hámre</t>
  </si>
  <si>
    <t>Hokovce</t>
  </si>
  <si>
    <t>Holčíkovce</t>
  </si>
  <si>
    <t>Holiare</t>
  </si>
  <si>
    <t>Holice</t>
  </si>
  <si>
    <t>Holíč</t>
  </si>
  <si>
    <t>Holiša</t>
  </si>
  <si>
    <t>Holumnica</t>
  </si>
  <si>
    <t>Honce</t>
  </si>
  <si>
    <t>Hontianska Vrbica</t>
  </si>
  <si>
    <t>Hontianske Moravce</t>
  </si>
  <si>
    <t>Hontianske Nemce</t>
  </si>
  <si>
    <t>Hontianske Tesáre</t>
  </si>
  <si>
    <t>Hontianske Trsťany</t>
  </si>
  <si>
    <t>Horňa</t>
  </si>
  <si>
    <t>Horná Breznica</t>
  </si>
  <si>
    <t>Horná Kráľová</t>
  </si>
  <si>
    <t>Horná Krupá</t>
  </si>
  <si>
    <t>Horná Lehota</t>
  </si>
  <si>
    <t>Horná Mariková</t>
  </si>
  <si>
    <t>Horná Mičiná</t>
  </si>
  <si>
    <t>Horná Poruba</t>
  </si>
  <si>
    <t>Horná Potôň</t>
  </si>
  <si>
    <t>Horná Seč</t>
  </si>
  <si>
    <t>Horná Streda</t>
  </si>
  <si>
    <t>Horná Strehová</t>
  </si>
  <si>
    <t>Horná Súča</t>
  </si>
  <si>
    <t>Horná Štubňa</t>
  </si>
  <si>
    <t>Horná Ves</t>
  </si>
  <si>
    <t>Horná Ždaňa</t>
  </si>
  <si>
    <t>Horňany</t>
  </si>
  <si>
    <t>Horné Dubové</t>
  </si>
  <si>
    <t>Horné Hámre</t>
  </si>
  <si>
    <t>Horné Chlebany</t>
  </si>
  <si>
    <t>Horné Lefantovce</t>
  </si>
  <si>
    <t>Horné Mladonice</t>
  </si>
  <si>
    <t>Horné Mýto</t>
  </si>
  <si>
    <t>Horné Naštice</t>
  </si>
  <si>
    <t>Horné Obdokovce</t>
  </si>
  <si>
    <t>Horné Orešany</t>
  </si>
  <si>
    <t>Horné Otrokovce</t>
  </si>
  <si>
    <t>Horné Plachtince</t>
  </si>
  <si>
    <t>Horné Pršany</t>
  </si>
  <si>
    <t>Horné Saliby</t>
  </si>
  <si>
    <t>Horné Semerovce</t>
  </si>
  <si>
    <t>Horné Srnie</t>
  </si>
  <si>
    <t>Horné Strháre</t>
  </si>
  <si>
    <t>Horné Štitáre</t>
  </si>
  <si>
    <t>Horné Trhovište</t>
  </si>
  <si>
    <t>Horné Turovce</t>
  </si>
  <si>
    <t>Horné Vestenice</t>
  </si>
  <si>
    <t>Horné Zahorany</t>
  </si>
  <si>
    <t>Horné Zelenice</t>
  </si>
  <si>
    <t>Horný Badín</t>
  </si>
  <si>
    <t>Horný Bar</t>
  </si>
  <si>
    <t>Horný Hričov</t>
  </si>
  <si>
    <t>Horný Kalník</t>
  </si>
  <si>
    <t>Horný Lieskov</t>
  </si>
  <si>
    <t>Horný Pial</t>
  </si>
  <si>
    <t>Horný Tisovník</t>
  </si>
  <si>
    <t>Horovce</t>
  </si>
  <si>
    <t>Hoste</t>
  </si>
  <si>
    <t>Hostice</t>
  </si>
  <si>
    <t>Hostie</t>
  </si>
  <si>
    <t>Hostišovce</t>
  </si>
  <si>
    <t>Hosťová</t>
  </si>
  <si>
    <t>Hosťovce</t>
  </si>
  <si>
    <t>Hostovice</t>
  </si>
  <si>
    <t>Hozelec</t>
  </si>
  <si>
    <t>Hôrka</t>
  </si>
  <si>
    <t>Hôrka nad Váhom</t>
  </si>
  <si>
    <t>Hôrky</t>
  </si>
  <si>
    <t>Hrabičov</t>
  </si>
  <si>
    <t>Hrabkov</t>
  </si>
  <si>
    <t>Hrabová Roztoka</t>
  </si>
  <si>
    <t>Hrabovčík</t>
  </si>
  <si>
    <t>Hrabovec</t>
  </si>
  <si>
    <t>Hrabovec nad Laborcom</t>
  </si>
  <si>
    <t>Hrabovka</t>
  </si>
  <si>
    <t>Hrabské</t>
  </si>
  <si>
    <t>Hrabušice</t>
  </si>
  <si>
    <t>Hradisko</t>
  </si>
  <si>
    <t>Hradište</t>
  </si>
  <si>
    <t>Hradište pod Vrátnom</t>
  </si>
  <si>
    <t>Hrádok</t>
  </si>
  <si>
    <t>Hrachovište</t>
  </si>
  <si>
    <t>Hrachovo</t>
  </si>
  <si>
    <t>Hraň</t>
  </si>
  <si>
    <t>Hraničné</t>
  </si>
  <si>
    <t>Hranovnica</t>
  </si>
  <si>
    <t>Hrašné</t>
  </si>
  <si>
    <t>Hrašovík</t>
  </si>
  <si>
    <t>Hrčeľ</t>
  </si>
  <si>
    <t>Hrhov</t>
  </si>
  <si>
    <t>Hriadky</t>
  </si>
  <si>
    <t>Hričovské Podhradie</t>
  </si>
  <si>
    <t>Hriňová</t>
  </si>
  <si>
    <t>Hrišovce</t>
  </si>
  <si>
    <t>Hrkovce</t>
  </si>
  <si>
    <t>Hrlica</t>
  </si>
  <si>
    <t>Hrnčiarovce nad Parnou</t>
  </si>
  <si>
    <t>Hrnčiarska Ves</t>
  </si>
  <si>
    <t>Hrnčiarske Zalužany</t>
  </si>
  <si>
    <t>Hrochoť</t>
  </si>
  <si>
    <t>Hromoš</t>
  </si>
  <si>
    <t>Hronec</t>
  </si>
  <si>
    <t>Hronovce</t>
  </si>
  <si>
    <t>Hronsek</t>
  </si>
  <si>
    <t>Hronská Breznica</t>
  </si>
  <si>
    <t>Hronská Dúbrava</t>
  </si>
  <si>
    <t>Hronské Kľačany</t>
  </si>
  <si>
    <t>Hronské Kosihy</t>
  </si>
  <si>
    <t>Hronský Beňadik</t>
  </si>
  <si>
    <t>Hrubá Borša</t>
  </si>
  <si>
    <t>Hruboňovo</t>
  </si>
  <si>
    <t>Hrubov</t>
  </si>
  <si>
    <t>Hrubý Šúr</t>
  </si>
  <si>
    <t>Hrušov</t>
  </si>
  <si>
    <t>Hrušovany</t>
  </si>
  <si>
    <t>Hrušovo</t>
  </si>
  <si>
    <t>Hruštín</t>
  </si>
  <si>
    <t>Hubice</t>
  </si>
  <si>
    <t>Hubina</t>
  </si>
  <si>
    <t>Hubošovce</t>
  </si>
  <si>
    <t>Hubová</t>
  </si>
  <si>
    <t>Hubovo</t>
  </si>
  <si>
    <t>Hucín</t>
  </si>
  <si>
    <t>Hudcovce</t>
  </si>
  <si>
    <t>Hul</t>
  </si>
  <si>
    <t>Huncovce</t>
  </si>
  <si>
    <t>Hunkovce</t>
  </si>
  <si>
    <t>Hurbanova Ves</t>
  </si>
  <si>
    <t>Hurbanovo</t>
  </si>
  <si>
    <t>Husák</t>
  </si>
  <si>
    <t>Husiná</t>
  </si>
  <si>
    <t>Hutka</t>
  </si>
  <si>
    <t>Huty</t>
  </si>
  <si>
    <t>Hviezdoslavov</t>
  </si>
  <si>
    <t>Hybe</t>
  </si>
  <si>
    <t>Hýľov</t>
  </si>
  <si>
    <t>Chanava</t>
  </si>
  <si>
    <t>Chľaba</t>
  </si>
  <si>
    <t>Chlebnice</t>
  </si>
  <si>
    <t>Chlmec</t>
  </si>
  <si>
    <t>Chmeľnica</t>
  </si>
  <si>
    <t>Chmeľov</t>
  </si>
  <si>
    <t>Chmeľová</t>
  </si>
  <si>
    <t>Chmeľovec</t>
  </si>
  <si>
    <t>Chmiňany</t>
  </si>
  <si>
    <t>Chminianska Nová Ves</t>
  </si>
  <si>
    <t>Chminianske Jakubovany</t>
  </si>
  <si>
    <t>Choča</t>
  </si>
  <si>
    <t>Chocholná-Velčice</t>
  </si>
  <si>
    <t>Choňkovce</t>
  </si>
  <si>
    <t>Chorvátsky Grob</t>
  </si>
  <si>
    <t>Chorváty</t>
  </si>
  <si>
    <t>Chotča</t>
  </si>
  <si>
    <t>Chotín</t>
  </si>
  <si>
    <t>Chrabrany</t>
  </si>
  <si>
    <t>Chrámec</t>
  </si>
  <si>
    <t>Chrasť nad Hornádom</t>
  </si>
  <si>
    <t>Chrastince</t>
  </si>
  <si>
    <t>Chrastné</t>
  </si>
  <si>
    <t>Chrenovec-Brusno</t>
  </si>
  <si>
    <t>Chropov</t>
  </si>
  <si>
    <t>Chrťany</t>
  </si>
  <si>
    <t>Chtelnica</t>
  </si>
  <si>
    <t>Chudá Lehota</t>
  </si>
  <si>
    <t>Chvalová</t>
  </si>
  <si>
    <t>Chvojnica</t>
  </si>
  <si>
    <t>Chynorany</t>
  </si>
  <si>
    <t>Chyžné</t>
  </si>
  <si>
    <t>Igram</t>
  </si>
  <si>
    <t>Ihľany</t>
  </si>
  <si>
    <t>Ilava</t>
  </si>
  <si>
    <t>Iliašovce</t>
  </si>
  <si>
    <t>Ilija</t>
  </si>
  <si>
    <t>Imeľ</t>
  </si>
  <si>
    <t>Iňa</t>
  </si>
  <si>
    <t>Iňačovce</t>
  </si>
  <si>
    <t>Inovce</t>
  </si>
  <si>
    <t>Ipeľské Predmostie</t>
  </si>
  <si>
    <t>Ipeľské Úľany</t>
  </si>
  <si>
    <t>Ipeľský Sokolec</t>
  </si>
  <si>
    <t>Istebné</t>
  </si>
  <si>
    <t>Ivachnová</t>
  </si>
  <si>
    <t>Ivančiná</t>
  </si>
  <si>
    <t>Ivanice</t>
  </si>
  <si>
    <t>Ivanka pri Dunaji</t>
  </si>
  <si>
    <t>Ivanka pri Nitre</t>
  </si>
  <si>
    <t>Ivanovce</t>
  </si>
  <si>
    <t>Iža</t>
  </si>
  <si>
    <t>Ižipovce</t>
  </si>
  <si>
    <t>Ižkovce</t>
  </si>
  <si>
    <t>Jabloň</t>
  </si>
  <si>
    <t>Jablonec</t>
  </si>
  <si>
    <t>Jablonica</t>
  </si>
  <si>
    <t>Jablonka</t>
  </si>
  <si>
    <t>Jablonov</t>
  </si>
  <si>
    <t>Jablonov nad Turňou</t>
  </si>
  <si>
    <t>Jabloňovce</t>
  </si>
  <si>
    <t>Jablonové</t>
  </si>
  <si>
    <t>Jacovce</t>
  </si>
  <si>
    <t>Jahodná</t>
  </si>
  <si>
    <t>Jaklovce</t>
  </si>
  <si>
    <t>Jakovany</t>
  </si>
  <si>
    <t>Jakubany</t>
  </si>
  <si>
    <t>Jakubov</t>
  </si>
  <si>
    <t>Jakubova Voľa</t>
  </si>
  <si>
    <t>Jakubovany</t>
  </si>
  <si>
    <t>Jakušovce</t>
  </si>
  <si>
    <t>Jalová</t>
  </si>
  <si>
    <t>Jalovec</t>
  </si>
  <si>
    <t>Jalšové</t>
  </si>
  <si>
    <t>Jalšovík</t>
  </si>
  <si>
    <t>Jamník</t>
  </si>
  <si>
    <t>Janice</t>
  </si>
  <si>
    <t>Janík</t>
  </si>
  <si>
    <t>Janíky</t>
  </si>
  <si>
    <t>Jankovce</t>
  </si>
  <si>
    <t>Janov</t>
  </si>
  <si>
    <t>Janova Lehota</t>
  </si>
  <si>
    <t>Janovce</t>
  </si>
  <si>
    <t>Jánovce</t>
  </si>
  <si>
    <t>Janovík</t>
  </si>
  <si>
    <t>Jarabá</t>
  </si>
  <si>
    <t>Jarabina</t>
  </si>
  <si>
    <t>Jarok</t>
  </si>
  <si>
    <t>Jarovnice</t>
  </si>
  <si>
    <t>Jasenica</t>
  </si>
  <si>
    <t>Jasenie</t>
  </si>
  <si>
    <t>Jasenov</t>
  </si>
  <si>
    <t>Jasenová</t>
  </si>
  <si>
    <t>Jasenovce</t>
  </si>
  <si>
    <t>Jasenové</t>
  </si>
  <si>
    <t>Jasenovo</t>
  </si>
  <si>
    <t>Jaslovské Bohunice</t>
  </si>
  <si>
    <t>Jasov</t>
  </si>
  <si>
    <t>Jasová</t>
  </si>
  <si>
    <t>Jastrabá</t>
  </si>
  <si>
    <t>Jastrabie nad Topľou</t>
  </si>
  <si>
    <t>Jastrabie pri Michalovciach</t>
  </si>
  <si>
    <t>Jatov</t>
  </si>
  <si>
    <t>Javorina (vojenský obvod)</t>
  </si>
  <si>
    <t>Jazernica</t>
  </si>
  <si>
    <t>Jedlinka</t>
  </si>
  <si>
    <t>Jedľové Kostoľany</t>
  </si>
  <si>
    <t>Jelenec</t>
  </si>
  <si>
    <t>Jelka</t>
  </si>
  <si>
    <t>Jelšava</t>
  </si>
  <si>
    <t>Jelšovce</t>
  </si>
  <si>
    <t>Jelšovec</t>
  </si>
  <si>
    <t>Jenkovce</t>
  </si>
  <si>
    <t>Jesenské</t>
  </si>
  <si>
    <t>Jestice</t>
  </si>
  <si>
    <t>Ješkova Ves</t>
  </si>
  <si>
    <t>Jezersko</t>
  </si>
  <si>
    <t>Jovice</t>
  </si>
  <si>
    <t>Jovsa</t>
  </si>
  <si>
    <t>Jur nad Hronom</t>
  </si>
  <si>
    <t>Jurkova Voľa</t>
  </si>
  <si>
    <t>Jurová</t>
  </si>
  <si>
    <t>Jurské</t>
  </si>
  <si>
    <t>Juskova Voľa</t>
  </si>
  <si>
    <t>Kačanov</t>
  </si>
  <si>
    <t>Kajal</t>
  </si>
  <si>
    <t>Kaľamenová</t>
  </si>
  <si>
    <t>Kalameny</t>
  </si>
  <si>
    <t>Kaľava</t>
  </si>
  <si>
    <t>Kalinkovo</t>
  </si>
  <si>
    <t>Kalinov</t>
  </si>
  <si>
    <t>Kalinovo</t>
  </si>
  <si>
    <t>Kalná nad Hronom</t>
  </si>
  <si>
    <t>Kalná Roztoka</t>
  </si>
  <si>
    <t>Kálnica</t>
  </si>
  <si>
    <t>Kalnište</t>
  </si>
  <si>
    <t>Kalonda</t>
  </si>
  <si>
    <t>Kaloša</t>
  </si>
  <si>
    <t>Kalša</t>
  </si>
  <si>
    <t>Kaluža</t>
  </si>
  <si>
    <t>Kamanová</t>
  </si>
  <si>
    <t>Kameňany</t>
  </si>
  <si>
    <t>Kamenec pod Vtáčnikom</t>
  </si>
  <si>
    <t>Kamenica</t>
  </si>
  <si>
    <t>Kamenica nad Cirochou</t>
  </si>
  <si>
    <t>Kamenica nad Hronom</t>
  </si>
  <si>
    <t>Kameničany</t>
  </si>
  <si>
    <t>Kameničná</t>
  </si>
  <si>
    <t>Kamenín</t>
  </si>
  <si>
    <t>Kamenná Poruba</t>
  </si>
  <si>
    <t>Kamenné Kosihy</t>
  </si>
  <si>
    <t>Kamenný Most</t>
  </si>
  <si>
    <t>Kamienka</t>
  </si>
  <si>
    <t>Kanianka</t>
  </si>
  <si>
    <t>Kapince</t>
  </si>
  <si>
    <t>Kapišová</t>
  </si>
  <si>
    <t>Kaplna</t>
  </si>
  <si>
    <t>Kapušany</t>
  </si>
  <si>
    <t>Kapušianske Kľačany</t>
  </si>
  <si>
    <t>Karlová</t>
  </si>
  <si>
    <t>Karná</t>
  </si>
  <si>
    <t>Kašov</t>
  </si>
  <si>
    <t>Kátlovce</t>
  </si>
  <si>
    <t>Kátov</t>
  </si>
  <si>
    <t>Kazimír</t>
  </si>
  <si>
    <t>Kecerovce</t>
  </si>
  <si>
    <t>Kecerovský Lipovec</t>
  </si>
  <si>
    <t>Kečkovce</t>
  </si>
  <si>
    <t>Kečovo</t>
  </si>
  <si>
    <t>Kechnec</t>
  </si>
  <si>
    <t>Kendice</t>
  </si>
  <si>
    <t>Kesovce</t>
  </si>
  <si>
    <t>Keť</t>
  </si>
  <si>
    <t>Kiarov</t>
  </si>
  <si>
    <t>Kľačany</t>
  </si>
  <si>
    <t>Kľače</t>
  </si>
  <si>
    <t>Kľačno</t>
  </si>
  <si>
    <t>Kladzany</t>
  </si>
  <si>
    <t>Kľak</t>
  </si>
  <si>
    <t>Klasov</t>
  </si>
  <si>
    <t>Kláštor pod Znievom</t>
  </si>
  <si>
    <t>Klátova Nová Ves</t>
  </si>
  <si>
    <t>Klčov</t>
  </si>
  <si>
    <t>Kleňany</t>
  </si>
  <si>
    <t>Klenov</t>
  </si>
  <si>
    <t>Klenová</t>
  </si>
  <si>
    <t>Klenovec</t>
  </si>
  <si>
    <t>Klieština</t>
  </si>
  <si>
    <t>Klin</t>
  </si>
  <si>
    <t>Klin nad Bodrogom</t>
  </si>
  <si>
    <t>Klížska Nemá</t>
  </si>
  <si>
    <t>Klokoč</t>
  </si>
  <si>
    <t>Klokočov</t>
  </si>
  <si>
    <t>Kľúčovec</t>
  </si>
  <si>
    <t>Kluknava</t>
  </si>
  <si>
    <t>Kľušov</t>
  </si>
  <si>
    <t>Kmeťovo</t>
  </si>
  <si>
    <t>Kobeliarovo</t>
  </si>
  <si>
    <t>Kobylnice</t>
  </si>
  <si>
    <t>Kobyly</t>
  </si>
  <si>
    <t>Koceľovce</t>
  </si>
  <si>
    <t>Kociha</t>
  </si>
  <si>
    <t>Kocurany</t>
  </si>
  <si>
    <t>Kočín-Lančár</t>
  </si>
  <si>
    <t>Kočovce</t>
  </si>
  <si>
    <t>Kochanovce</t>
  </si>
  <si>
    <t>Kojatice</t>
  </si>
  <si>
    <t>Kojšov</t>
  </si>
  <si>
    <t>Kokava nad Rimavicou</t>
  </si>
  <si>
    <t>Kokošovce</t>
  </si>
  <si>
    <t>Kokšov-Bakša</t>
  </si>
  <si>
    <t>Kolačkov</t>
  </si>
  <si>
    <t>Kolačno</t>
  </si>
  <si>
    <t>Koláre</t>
  </si>
  <si>
    <t>Kolárovo</t>
  </si>
  <si>
    <t>Kolbasov</t>
  </si>
  <si>
    <t>Kolbovce</t>
  </si>
  <si>
    <t>Kolibabovce</t>
  </si>
  <si>
    <t>Kolíňany</t>
  </si>
  <si>
    <t>Kolinovce</t>
  </si>
  <si>
    <t>Kolonica</t>
  </si>
  <si>
    <t>Kolta</t>
  </si>
  <si>
    <t>Komárany</t>
  </si>
  <si>
    <t>Komárov</t>
  </si>
  <si>
    <t>Komárovce</t>
  </si>
  <si>
    <t>Komjatice</t>
  </si>
  <si>
    <t>Komjatná</t>
  </si>
  <si>
    <t>Komoča</t>
  </si>
  <si>
    <t>Koniarovce</t>
  </si>
  <si>
    <t>Konrádovce</t>
  </si>
  <si>
    <t>Konská</t>
  </si>
  <si>
    <t>Koňuš</t>
  </si>
  <si>
    <t>Kopčany</t>
  </si>
  <si>
    <t>Kopernica</t>
  </si>
  <si>
    <t>Koplotovce</t>
  </si>
  <si>
    <t>Koprivnica</t>
  </si>
  <si>
    <t>Kordíky</t>
  </si>
  <si>
    <t>Korejovce</t>
  </si>
  <si>
    <t>Koromľa</t>
  </si>
  <si>
    <t>Korunková</t>
  </si>
  <si>
    <t>Korytárky</t>
  </si>
  <si>
    <t>Korytné</t>
  </si>
  <si>
    <t>Kosihovce</t>
  </si>
  <si>
    <t>Kosihy nad Ipľom</t>
  </si>
  <si>
    <t>Kosorín</t>
  </si>
  <si>
    <t>Kostoľany nad Hornádom</t>
  </si>
  <si>
    <t>Kostoľany pod Tribečom</t>
  </si>
  <si>
    <t>Kostolec</t>
  </si>
  <si>
    <t>Kostolište</t>
  </si>
  <si>
    <t>Kostolná-Záriečie</t>
  </si>
  <si>
    <t>Kostolná pri Dunaji</t>
  </si>
  <si>
    <t>Kostolná Ves</t>
  </si>
  <si>
    <t>Kostolné</t>
  </si>
  <si>
    <t>Kostolné Kračany</t>
  </si>
  <si>
    <t>Koš</t>
  </si>
  <si>
    <t>Košariská</t>
  </si>
  <si>
    <t>Košarovce</t>
  </si>
  <si>
    <t>Košeca</t>
  </si>
  <si>
    <t>Košecké Podhradie</t>
  </si>
  <si>
    <t>Košická Belá</t>
  </si>
  <si>
    <t>Košická Polianka</t>
  </si>
  <si>
    <t>Košické Oľšany</t>
  </si>
  <si>
    <t>Košický Klečenov</t>
  </si>
  <si>
    <t>Koškovce</t>
  </si>
  <si>
    <t>Košolná</t>
  </si>
  <si>
    <t>Košťany nad Turcom</t>
  </si>
  <si>
    <t>Košúty</t>
  </si>
  <si>
    <t>Kotmanová</t>
  </si>
  <si>
    <t>Kotrčiná Lúčka</t>
  </si>
  <si>
    <t>Kováčová</t>
  </si>
  <si>
    <t>Kováčovce</t>
  </si>
  <si>
    <t>Koválov</t>
  </si>
  <si>
    <t>Koválovec</t>
  </si>
  <si>
    <t>Kovarce</t>
  </si>
  <si>
    <t>Kozárovce</t>
  </si>
  <si>
    <t>Kozelník</t>
  </si>
  <si>
    <t>Kozí Vrbovok</t>
  </si>
  <si>
    <t>Kožany</t>
  </si>
  <si>
    <t>Kožuchov</t>
  </si>
  <si>
    <t>Kožuchovce</t>
  </si>
  <si>
    <t>Kračúnovce</t>
  </si>
  <si>
    <t>Krahule</t>
  </si>
  <si>
    <t>Krajná Bystrá</t>
  </si>
  <si>
    <t>Krajná Poľana</t>
  </si>
  <si>
    <t>Krajná Porúbka</t>
  </si>
  <si>
    <t>Krajné</t>
  </si>
  <si>
    <t>Krajné Čierno</t>
  </si>
  <si>
    <t>Krakovany</t>
  </si>
  <si>
    <t>Kráľ</t>
  </si>
  <si>
    <t>Králiky</t>
  </si>
  <si>
    <t>Kráľov Brod</t>
  </si>
  <si>
    <t>Kráľova Lehota</t>
  </si>
  <si>
    <t>Kráľová nad Váhom</t>
  </si>
  <si>
    <t>Kráľová pri Senci</t>
  </si>
  <si>
    <t>Kraľovany</t>
  </si>
  <si>
    <t>Kráľovce</t>
  </si>
  <si>
    <t>Kráľovce-Krnišov</t>
  </si>
  <si>
    <t>Kráľovičove Kračany</t>
  </si>
  <si>
    <t>Kráľovský Chlmec</t>
  </si>
  <si>
    <t>Kraskovo</t>
  </si>
  <si>
    <t>Krásna Lúka</t>
  </si>
  <si>
    <t>Krásna Ves</t>
  </si>
  <si>
    <t>Krasňany</t>
  </si>
  <si>
    <t>Krásno</t>
  </si>
  <si>
    <t>Krásnohorská Dlhá Lúka</t>
  </si>
  <si>
    <t>Krásnohorské Podhradie</t>
  </si>
  <si>
    <t>Krásnovce</t>
  </si>
  <si>
    <t>Krásny Brod</t>
  </si>
  <si>
    <t>Kravany</t>
  </si>
  <si>
    <t>Kravany nad Dunajom</t>
  </si>
  <si>
    <t>Krčava</t>
  </si>
  <si>
    <t>Kremná</t>
  </si>
  <si>
    <t>Kremnica</t>
  </si>
  <si>
    <t>Kremnické Bane</t>
  </si>
  <si>
    <t>Kristy</t>
  </si>
  <si>
    <t>Krišľovce</t>
  </si>
  <si>
    <t>Krišovská Liesková</t>
  </si>
  <si>
    <t>Krivá</t>
  </si>
  <si>
    <t>Kriváň</t>
  </si>
  <si>
    <t>Krivany</t>
  </si>
  <si>
    <t>Krivé</t>
  </si>
  <si>
    <t>Krivoklát</t>
  </si>
  <si>
    <t>Krivosúd-Bodovka</t>
  </si>
  <si>
    <t>Kríže</t>
  </si>
  <si>
    <t>Krížová Ves</t>
  </si>
  <si>
    <t>Krížovany</t>
  </si>
  <si>
    <t>Križovany nad Dudváhom</t>
  </si>
  <si>
    <t>Krná</t>
  </si>
  <si>
    <t>Krnča</t>
  </si>
  <si>
    <t>Krokava</t>
  </si>
  <si>
    <t>Krompachy</t>
  </si>
  <si>
    <t>Krpeľany</t>
  </si>
  <si>
    <t>Krškany</t>
  </si>
  <si>
    <t>Krtovce</t>
  </si>
  <si>
    <t>Kručov</t>
  </si>
  <si>
    <t>Krušetnica</t>
  </si>
  <si>
    <t>Krušinec</t>
  </si>
  <si>
    <t>Krušovce</t>
  </si>
  <si>
    <t>Kružlov</t>
  </si>
  <si>
    <t>Kružlová</t>
  </si>
  <si>
    <t>Kružná</t>
  </si>
  <si>
    <t>Kružno</t>
  </si>
  <si>
    <t>Kšinná</t>
  </si>
  <si>
    <t>Kubáňovo</t>
  </si>
  <si>
    <t>Kučín</t>
  </si>
  <si>
    <t>Kuchyňa</t>
  </si>
  <si>
    <t>Kuklov</t>
  </si>
  <si>
    <t>Kuková</t>
  </si>
  <si>
    <t>Kukučínov</t>
  </si>
  <si>
    <t>Kunerad</t>
  </si>
  <si>
    <t>Kunešov</t>
  </si>
  <si>
    <t>Kunova Teplica</t>
  </si>
  <si>
    <t>Kuraľany</t>
  </si>
  <si>
    <t>Kurima</t>
  </si>
  <si>
    <t>Kurimany</t>
  </si>
  <si>
    <t>Kurimka</t>
  </si>
  <si>
    <t>Kurov</t>
  </si>
  <si>
    <t>Kusín</t>
  </si>
  <si>
    <t>Kútniky</t>
  </si>
  <si>
    <t>Kúty</t>
  </si>
  <si>
    <t>Kuzmice</t>
  </si>
  <si>
    <t>Kvačany</t>
  </si>
  <si>
    <t>Kvakovce</t>
  </si>
  <si>
    <t>Kvašov</t>
  </si>
  <si>
    <t>Kvetoslavov</t>
  </si>
  <si>
    <t>Kyjatice</t>
  </si>
  <si>
    <t>Kyjov</t>
  </si>
  <si>
    <t>Kynceľová</t>
  </si>
  <si>
    <t>Kysak</t>
  </si>
  <si>
    <t>Kyselica</t>
  </si>
  <si>
    <t>Kysta</t>
  </si>
  <si>
    <t>Láb</t>
  </si>
  <si>
    <t>Lackov</t>
  </si>
  <si>
    <t>Lacková</t>
  </si>
  <si>
    <t>Lackovce</t>
  </si>
  <si>
    <t>Lada</t>
  </si>
  <si>
    <t>Ladce</t>
  </si>
  <si>
    <t>Ladice</t>
  </si>
  <si>
    <t>Ladmovce</t>
  </si>
  <si>
    <t>Ladomerská Vieska</t>
  </si>
  <si>
    <t>Ladomirov</t>
  </si>
  <si>
    <t>Ladomirová</t>
  </si>
  <si>
    <t>Ladzany</t>
  </si>
  <si>
    <t>Lakšárska Nová Ves</t>
  </si>
  <si>
    <t>Lascov</t>
  </si>
  <si>
    <t>Laskár</t>
  </si>
  <si>
    <t>Lastomír</t>
  </si>
  <si>
    <t>Lastovce</t>
  </si>
  <si>
    <t>Laškovce</t>
  </si>
  <si>
    <t>Látky</t>
  </si>
  <si>
    <t>Lazany</t>
  </si>
  <si>
    <t>Lazisko</t>
  </si>
  <si>
    <t>Lazy pod Makytou</t>
  </si>
  <si>
    <t>Lažany</t>
  </si>
  <si>
    <t>Lednica</t>
  </si>
  <si>
    <t>Lednické Rovne</t>
  </si>
  <si>
    <t>Legnava</t>
  </si>
  <si>
    <t>Lehnice</t>
  </si>
  <si>
    <t>Lehota</t>
  </si>
  <si>
    <t>Lehota nad Rimavicou</t>
  </si>
  <si>
    <t>Lehota pod Vtáčnikom</t>
  </si>
  <si>
    <t>Lehôtka</t>
  </si>
  <si>
    <t>Lehôtka pod Brehmi</t>
  </si>
  <si>
    <t>Lechnica</t>
  </si>
  <si>
    <t>Lekárovce</t>
  </si>
  <si>
    <t>Leľa</t>
  </si>
  <si>
    <t>Leles</t>
  </si>
  <si>
    <t>Lemešany</t>
  </si>
  <si>
    <t>Lenartov</t>
  </si>
  <si>
    <t>Lenartovce</t>
  </si>
  <si>
    <t>Lendak</t>
  </si>
  <si>
    <t>Lenka</t>
  </si>
  <si>
    <t>Lentvora</t>
  </si>
  <si>
    <t>Leopoldov</t>
  </si>
  <si>
    <t>Lesenice</t>
  </si>
  <si>
    <t>Lesíček</t>
  </si>
  <si>
    <t>Lesné</t>
  </si>
  <si>
    <t>Lesnica</t>
  </si>
  <si>
    <t>Lešť (vojenský obvod)</t>
  </si>
  <si>
    <t>Leštiny</t>
  </si>
  <si>
    <t>Letanovce</t>
  </si>
  <si>
    <t>Letničie</t>
  </si>
  <si>
    <t>Leváre</t>
  </si>
  <si>
    <t>Levkuška</t>
  </si>
  <si>
    <t>Ležiachov</t>
  </si>
  <si>
    <t>Libichava</t>
  </si>
  <si>
    <t>Licince</t>
  </si>
  <si>
    <t>Ličartovce</t>
  </si>
  <si>
    <t>Liesek</t>
  </si>
  <si>
    <t>Lieskovany</t>
  </si>
  <si>
    <t>Lieskovec</t>
  </si>
  <si>
    <t>Liešno</t>
  </si>
  <si>
    <t>Liešťany</t>
  </si>
  <si>
    <t>Lietava</t>
  </si>
  <si>
    <t>Lietavská Lúčka</t>
  </si>
  <si>
    <t>Lietavská Svinná-Babkov</t>
  </si>
  <si>
    <t>Likavka</t>
  </si>
  <si>
    <t>Limbach</t>
  </si>
  <si>
    <t>Lipany</t>
  </si>
  <si>
    <t>Lipník</t>
  </si>
  <si>
    <t>Lipníky</t>
  </si>
  <si>
    <t>Lipová</t>
  </si>
  <si>
    <t>Lipovany</t>
  </si>
  <si>
    <t>Lipovce</t>
  </si>
  <si>
    <t>Lipové</t>
  </si>
  <si>
    <t>Lipovec</t>
  </si>
  <si>
    <t>Lipovník</t>
  </si>
  <si>
    <t>Liptovská Anna</t>
  </si>
  <si>
    <t>Liptovská Kokava</t>
  </si>
  <si>
    <t>Liptovská Lúžna</t>
  </si>
  <si>
    <t>Liptovská Osada</t>
  </si>
  <si>
    <t>Liptovská Porúbka</t>
  </si>
  <si>
    <t>Liptovská Sielnica</t>
  </si>
  <si>
    <t>Liptovská Štiavnica</t>
  </si>
  <si>
    <t>Liptovská Teplá</t>
  </si>
  <si>
    <t>Liptovská Teplička</t>
  </si>
  <si>
    <t>Liptovské Beharovce</t>
  </si>
  <si>
    <t>Liptovské Kľačany</t>
  </si>
  <si>
    <t>Liptovské Matiašovce</t>
  </si>
  <si>
    <t>Liptovské Revúce</t>
  </si>
  <si>
    <t>Liptovské Sliače</t>
  </si>
  <si>
    <t>Liptovský Hrádok</t>
  </si>
  <si>
    <t>Liptovský Ján</t>
  </si>
  <si>
    <t>Liptovský Michal</t>
  </si>
  <si>
    <t>Liptovský Ondrej</t>
  </si>
  <si>
    <t>Liptovský Peter</t>
  </si>
  <si>
    <t>Liptovský Trnovec</t>
  </si>
  <si>
    <t>Lisková</t>
  </si>
  <si>
    <t>Lišov</t>
  </si>
  <si>
    <t>Litava</t>
  </si>
  <si>
    <t>Litmanová</t>
  </si>
  <si>
    <t>Livina</t>
  </si>
  <si>
    <t>Livinské Opatovce</t>
  </si>
  <si>
    <t>Livov</t>
  </si>
  <si>
    <t>Livovská Huta</t>
  </si>
  <si>
    <t>Lok</t>
  </si>
  <si>
    <t>Lokca</t>
  </si>
  <si>
    <t>Lom nad Rimavicou</t>
  </si>
  <si>
    <t>Lomná</t>
  </si>
  <si>
    <t>Lomné</t>
  </si>
  <si>
    <t>Lomnička</t>
  </si>
  <si>
    <t>Lontov</t>
  </si>
  <si>
    <t>Lopašov</t>
  </si>
  <si>
    <t>Lopúchov</t>
  </si>
  <si>
    <t>Lošonec</t>
  </si>
  <si>
    <t>Lovce</t>
  </si>
  <si>
    <t>Lovča</t>
  </si>
  <si>
    <t>Lovčica-Trubín</t>
  </si>
  <si>
    <t>Lovinobaňa</t>
  </si>
  <si>
    <t>Lozorno</t>
  </si>
  <si>
    <t>Ložín</t>
  </si>
  <si>
    <t>Ľubá</t>
  </si>
  <si>
    <t>Ľubeľa</t>
  </si>
  <si>
    <t>Lubeník</t>
  </si>
  <si>
    <t>Ľubica</t>
  </si>
  <si>
    <t>Ľubietová</t>
  </si>
  <si>
    <t>Lubina</t>
  </si>
  <si>
    <t>Ľubiša</t>
  </si>
  <si>
    <t>Ľubochňa</t>
  </si>
  <si>
    <t>Ľuboreč</t>
  </si>
  <si>
    <t>Ľuboriečka</t>
  </si>
  <si>
    <t>Ľubotice</t>
  </si>
  <si>
    <t>Ľubotín</t>
  </si>
  <si>
    <t>Ľubovec</t>
  </si>
  <si>
    <t>Lúč na Ostrove</t>
  </si>
  <si>
    <t>Lučatín</t>
  </si>
  <si>
    <t>Lúčina</t>
  </si>
  <si>
    <t>Lučivná</t>
  </si>
  <si>
    <t>Lúčka</t>
  </si>
  <si>
    <t>Lúčky</t>
  </si>
  <si>
    <t>Lúčnica nad Žitavou</t>
  </si>
  <si>
    <t>Ludanice</t>
  </si>
  <si>
    <t>Ľudovítová</t>
  </si>
  <si>
    <t>Ludrová</t>
  </si>
  <si>
    <t>Luhyňa</t>
  </si>
  <si>
    <t>Lúka</t>
  </si>
  <si>
    <t>Lukačovce</t>
  </si>
  <si>
    <t>Lukáčovce</t>
  </si>
  <si>
    <t>Lukavica</t>
  </si>
  <si>
    <t>Lukov</t>
  </si>
  <si>
    <t>Lukovištia</t>
  </si>
  <si>
    <t>Lúky</t>
  </si>
  <si>
    <t>Lula</t>
  </si>
  <si>
    <t>Lupoč</t>
  </si>
  <si>
    <t>Lutila</t>
  </si>
  <si>
    <t>Ľutina</t>
  </si>
  <si>
    <t>Lutiše</t>
  </si>
  <si>
    <t>Ľutov</t>
  </si>
  <si>
    <t>Lužany</t>
  </si>
  <si>
    <t>Lužany pri Topli</t>
  </si>
  <si>
    <t>Lužianky</t>
  </si>
  <si>
    <t>Lysá pod Makytou</t>
  </si>
  <si>
    <t>Lysica</t>
  </si>
  <si>
    <t>Macov</t>
  </si>
  <si>
    <t>Mad</t>
  </si>
  <si>
    <t>Madunice</t>
  </si>
  <si>
    <t>Magnezitovce</t>
  </si>
  <si>
    <t>Machulince</t>
  </si>
  <si>
    <t>Majcichov</t>
  </si>
  <si>
    <t>Majere</t>
  </si>
  <si>
    <t>Majerovce</t>
  </si>
  <si>
    <t>Makovce</t>
  </si>
  <si>
    <t>Malá Čalomija</t>
  </si>
  <si>
    <t>Malá Čausa</t>
  </si>
  <si>
    <t>Malá Čierna</t>
  </si>
  <si>
    <t>Malá Domaša</t>
  </si>
  <si>
    <t>Malá Franková</t>
  </si>
  <si>
    <t>Malá Hradná</t>
  </si>
  <si>
    <t>Malá Ida</t>
  </si>
  <si>
    <t>Malá Lehota</t>
  </si>
  <si>
    <t>Malá Lodina</t>
  </si>
  <si>
    <t>Malá Mača</t>
  </si>
  <si>
    <t>Malá nad Hronom</t>
  </si>
  <si>
    <t>Malá Poľana</t>
  </si>
  <si>
    <t>Malá Tŕňa</t>
  </si>
  <si>
    <t>Malachov</t>
  </si>
  <si>
    <t>Málaš</t>
  </si>
  <si>
    <t>Malatiná</t>
  </si>
  <si>
    <t>Malatíny</t>
  </si>
  <si>
    <t>Malcov</t>
  </si>
  <si>
    <t>Malčice</t>
  </si>
  <si>
    <t>Malé Borové</t>
  </si>
  <si>
    <t>Malé Dvorníky</t>
  </si>
  <si>
    <t>Malé Hoste</t>
  </si>
  <si>
    <t>Malé Chyndice</t>
  </si>
  <si>
    <t>Malé Kosihy</t>
  </si>
  <si>
    <t>Malé Kozmálovce</t>
  </si>
  <si>
    <t>Malé Kršteňany</t>
  </si>
  <si>
    <t>Malé Lednice</t>
  </si>
  <si>
    <t>Malé Leváre</t>
  </si>
  <si>
    <t>Malé Ludince</t>
  </si>
  <si>
    <t>Malé Ozorovce</t>
  </si>
  <si>
    <t>Malé Raškovce</t>
  </si>
  <si>
    <t>Malé Ripňany</t>
  </si>
  <si>
    <t>Malé Straciny</t>
  </si>
  <si>
    <t>Malé Trakany</t>
  </si>
  <si>
    <t>Malé Uherce</t>
  </si>
  <si>
    <t>Malé Vozokany</t>
  </si>
  <si>
    <t>Malé Zálužie</t>
  </si>
  <si>
    <t>Malé Zlievce</t>
  </si>
  <si>
    <t>Málinec</t>
  </si>
  <si>
    <t>Malinová</t>
  </si>
  <si>
    <t>Malinovo</t>
  </si>
  <si>
    <t>Malužiná</t>
  </si>
  <si>
    <t>Malý Cetín</t>
  </si>
  <si>
    <t>Malý Čepčín</t>
  </si>
  <si>
    <t>Malý Horeš</t>
  </si>
  <si>
    <t>Malý Kamenec</t>
  </si>
  <si>
    <t>Malý Krtíš</t>
  </si>
  <si>
    <t>Malý Lapáš</t>
  </si>
  <si>
    <t>Malý Lipník</t>
  </si>
  <si>
    <t>Malý Slavkov</t>
  </si>
  <si>
    <t>Malý Slivník</t>
  </si>
  <si>
    <t>Malý Šariš</t>
  </si>
  <si>
    <t>Malženice</t>
  </si>
  <si>
    <t>Maňa</t>
  </si>
  <si>
    <t>Mankovce</t>
  </si>
  <si>
    <t>Marcelová</t>
  </si>
  <si>
    <t>Margecany</t>
  </si>
  <si>
    <t>Marhaň</t>
  </si>
  <si>
    <t>Marianka</t>
  </si>
  <si>
    <t>Markovce</t>
  </si>
  <si>
    <t>Markuška</t>
  </si>
  <si>
    <t>Markušovce</t>
  </si>
  <si>
    <t>Martin nad Žitavou</t>
  </si>
  <si>
    <t>Martinček</t>
  </si>
  <si>
    <t>Martinová</t>
  </si>
  <si>
    <t>Martovce</t>
  </si>
  <si>
    <t>Mašková</t>
  </si>
  <si>
    <t>Maškovce</t>
  </si>
  <si>
    <t>Matejovce nad Hornádom</t>
  </si>
  <si>
    <t>Matiaška</t>
  </si>
  <si>
    <t>Matiašovce</t>
  </si>
  <si>
    <t>Matovce</t>
  </si>
  <si>
    <t>Maťovské Vojkovce</t>
  </si>
  <si>
    <t>Matúškovo</t>
  </si>
  <si>
    <t>Matysová</t>
  </si>
  <si>
    <t>Medovarce</t>
  </si>
  <si>
    <t>Medvedie</t>
  </si>
  <si>
    <t>Medveďov</t>
  </si>
  <si>
    <t>Medzany</t>
  </si>
  <si>
    <t>Medzev</t>
  </si>
  <si>
    <t>Medzianky</t>
  </si>
  <si>
    <t>Medzibrod</t>
  </si>
  <si>
    <t>Medzibrodie nad Oravou</t>
  </si>
  <si>
    <t>Melčice-Lieskové</t>
  </si>
  <si>
    <t>Melek</t>
  </si>
  <si>
    <t>Meliata</t>
  </si>
  <si>
    <t>Mengusovce</t>
  </si>
  <si>
    <t>Merašice</t>
  </si>
  <si>
    <t>Merník</t>
  </si>
  <si>
    <t>Mestečko</t>
  </si>
  <si>
    <t>Mestisko</t>
  </si>
  <si>
    <t>Mičakovce</t>
  </si>
  <si>
    <t>Mierovo</t>
  </si>
  <si>
    <t>Miezgovce</t>
  </si>
  <si>
    <t>Michajlov</t>
  </si>
  <si>
    <t>Michal na Ostrove</t>
  </si>
  <si>
    <t>Michal nad Žitavou</t>
  </si>
  <si>
    <t>Michaľany</t>
  </si>
  <si>
    <t>Michalková</t>
  </si>
  <si>
    <t>Michalok</t>
  </si>
  <si>
    <t>Michalová</t>
  </si>
  <si>
    <t>Miklušovce</t>
  </si>
  <si>
    <t>Miková</t>
  </si>
  <si>
    <t>Mikulášová</t>
  </si>
  <si>
    <t>Mikušovce</t>
  </si>
  <si>
    <t>Milhosť</t>
  </si>
  <si>
    <t>Miloslavov</t>
  </si>
  <si>
    <t>Milpoš</t>
  </si>
  <si>
    <t>Miňovce</t>
  </si>
  <si>
    <t>Mirkovce</t>
  </si>
  <si>
    <t>Miroľa</t>
  </si>
  <si>
    <t>Mládzovo</t>
  </si>
  <si>
    <t>Mlynárovce</t>
  </si>
  <si>
    <t>Mlynčeky</t>
  </si>
  <si>
    <t>Mlynica</t>
  </si>
  <si>
    <t>Mlynky</t>
  </si>
  <si>
    <t>Mníchova Lehota</t>
  </si>
  <si>
    <t>Mníšek nad Hnilcom</t>
  </si>
  <si>
    <t>Mníšek nad Popradom</t>
  </si>
  <si>
    <t>Moča</t>
  </si>
  <si>
    <t>Močenok</t>
  </si>
  <si>
    <t>Močiar</t>
  </si>
  <si>
    <t>Modra</t>
  </si>
  <si>
    <t>Modra nad Cirochou</t>
  </si>
  <si>
    <t>Modrany</t>
  </si>
  <si>
    <t>Modrová</t>
  </si>
  <si>
    <t>Modrovka</t>
  </si>
  <si>
    <t>Modrý Kameň</t>
  </si>
  <si>
    <t>Mojmírovce</t>
  </si>
  <si>
    <t>Mojš</t>
  </si>
  <si>
    <t>Mojtín</t>
  </si>
  <si>
    <t>Mojzesovo</t>
  </si>
  <si>
    <t>Mokrá Lúka</t>
  </si>
  <si>
    <t>Mokrance</t>
  </si>
  <si>
    <t>Mokroluh</t>
  </si>
  <si>
    <t>Mokrý Háj</t>
  </si>
  <si>
    <t>Moldava nad Bodvou</t>
  </si>
  <si>
    <t>Moravany</t>
  </si>
  <si>
    <t>Moravany nad Váhom</t>
  </si>
  <si>
    <t>Moravské Lieskové</t>
  </si>
  <si>
    <t>Moravský Svätý Ján</t>
  </si>
  <si>
    <t>Most pri Bratislave</t>
  </si>
  <si>
    <t>Mostová</t>
  </si>
  <si>
    <t>Moškovec</t>
  </si>
  <si>
    <t>Mošovce</t>
  </si>
  <si>
    <t>Moštenica</t>
  </si>
  <si>
    <t>Mošurov</t>
  </si>
  <si>
    <t>Motešice</t>
  </si>
  <si>
    <t>Motyčky</t>
  </si>
  <si>
    <t>Môlča</t>
  </si>
  <si>
    <t>Mrázovce</t>
  </si>
  <si>
    <t>Mučín</t>
  </si>
  <si>
    <t>Mudroňovo</t>
  </si>
  <si>
    <t>Mudrovce</t>
  </si>
  <si>
    <t>Muľa</t>
  </si>
  <si>
    <t>Muráň</t>
  </si>
  <si>
    <t>Muránska Dlhá Lúka</t>
  </si>
  <si>
    <t>Muránska Huta</t>
  </si>
  <si>
    <t>Muránska Lehota</t>
  </si>
  <si>
    <t>Muránska Zdychava</t>
  </si>
  <si>
    <t>Mútne</t>
  </si>
  <si>
    <t>Mužla</t>
  </si>
  <si>
    <t>Myslina</t>
  </si>
  <si>
    <t>Mýtna</t>
  </si>
  <si>
    <t>Mýtne Ludany</t>
  </si>
  <si>
    <t>Mýto pod Ďumbierom</t>
  </si>
  <si>
    <t>Nacina Ves</t>
  </si>
  <si>
    <t>Nadlice</t>
  </si>
  <si>
    <t>Ňagov</t>
  </si>
  <si>
    <t>Naháč</t>
  </si>
  <si>
    <t>Nálepkovo</t>
  </si>
  <si>
    <t>Nána</t>
  </si>
  <si>
    <t>Nandraž</t>
  </si>
  <si>
    <t>Ňárad</t>
  </si>
  <si>
    <t>Necpaly</t>
  </si>
  <si>
    <t>Nedanovce</t>
  </si>
  <si>
    <t>Nedašovce</t>
  </si>
  <si>
    <t>Neded</t>
  </si>
  <si>
    <t>Nededza</t>
  </si>
  <si>
    <t>Nedožery-Brezany</t>
  </si>
  <si>
    <t>Nechválova Polianka</t>
  </si>
  <si>
    <t>Nemce</t>
  </si>
  <si>
    <t>Nemcovce</t>
  </si>
  <si>
    <t>Nemčice</t>
  </si>
  <si>
    <t>Nemčiňany</t>
  </si>
  <si>
    <t>Nemecká</t>
  </si>
  <si>
    <t>Nemečky</t>
  </si>
  <si>
    <t>Nemešany</t>
  </si>
  <si>
    <t>Nemšová</t>
  </si>
  <si>
    <t>Nenince</t>
  </si>
  <si>
    <t>Neporadza</t>
  </si>
  <si>
    <t>Nesvady</t>
  </si>
  <si>
    <t>Neverice</t>
  </si>
  <si>
    <t>Nevidzany</t>
  </si>
  <si>
    <t>Nevoľné</t>
  </si>
  <si>
    <t>Nezbudská Lúčka</t>
  </si>
  <si>
    <t>Nimnica</t>
  </si>
  <si>
    <t>Nitra nad Ipľom</t>
  </si>
  <si>
    <t>Nitrianska Blatnica</t>
  </si>
  <si>
    <t>Nitrianska Streda</t>
  </si>
  <si>
    <t>Nitrianske Hrnčiarovce</t>
  </si>
  <si>
    <t>Nitrianske Pravno</t>
  </si>
  <si>
    <t>Nitrianske Rudno</t>
  </si>
  <si>
    <t>Nitrianske Sučany</t>
  </si>
  <si>
    <t>Nitrica</t>
  </si>
  <si>
    <t>Nižná</t>
  </si>
  <si>
    <t>Nižná Boca</t>
  </si>
  <si>
    <t>Nižná Hutka</t>
  </si>
  <si>
    <t>Nižná Jablonka</t>
  </si>
  <si>
    <t>Nižná Jedľová</t>
  </si>
  <si>
    <t>Nižná Kamenica</t>
  </si>
  <si>
    <t>Nižná Myšľa</t>
  </si>
  <si>
    <t>Nižná Olšava</t>
  </si>
  <si>
    <t>Nižná Pisaná</t>
  </si>
  <si>
    <t>Nižná Polianka</t>
  </si>
  <si>
    <t>Nižná Rybnica</t>
  </si>
  <si>
    <t>Nižná Sitnica</t>
  </si>
  <si>
    <t>Nižná Slaná</t>
  </si>
  <si>
    <t>Nižná Voľa</t>
  </si>
  <si>
    <t>Nižné Ladičkovce</t>
  </si>
  <si>
    <t>Nižné Nemecké</t>
  </si>
  <si>
    <t>Nižné Repaše</t>
  </si>
  <si>
    <t>Nižné Ružbachy</t>
  </si>
  <si>
    <t>Nižný Čaj</t>
  </si>
  <si>
    <t>Nižný Hrabovec</t>
  </si>
  <si>
    <t>Nižný Hrušov</t>
  </si>
  <si>
    <t>Nižný Klátov</t>
  </si>
  <si>
    <t>Nižný Komárnik</t>
  </si>
  <si>
    <t>Nižný Kručov</t>
  </si>
  <si>
    <t>Nižný Lánec</t>
  </si>
  <si>
    <t>Nižný Mirošov</t>
  </si>
  <si>
    <t>Nižný Orlík</t>
  </si>
  <si>
    <t>Nižný Skálnik</t>
  </si>
  <si>
    <t>Nižný Slavkov</t>
  </si>
  <si>
    <t>Nižný Tvarožec</t>
  </si>
  <si>
    <t>Nižný Žipov</t>
  </si>
  <si>
    <t>Nolčovo</t>
  </si>
  <si>
    <t>Norovce</t>
  </si>
  <si>
    <t>Nová Baňa</t>
  </si>
  <si>
    <t>Nová Bašta</t>
  </si>
  <si>
    <t>Nová Bošáca</t>
  </si>
  <si>
    <t>Nová Dedina</t>
  </si>
  <si>
    <t>Nová Dedinka</t>
  </si>
  <si>
    <t>Nová Dubnica</t>
  </si>
  <si>
    <t>Nová Kelča</t>
  </si>
  <si>
    <t>Nová Lehota</t>
  </si>
  <si>
    <t>Nová Lesná</t>
  </si>
  <si>
    <t>Nová Ľubovňa</t>
  </si>
  <si>
    <t>Nová Polhora</t>
  </si>
  <si>
    <t>Nová Polianka</t>
  </si>
  <si>
    <t>Nová Sedlica</t>
  </si>
  <si>
    <t>Nová Ves</t>
  </si>
  <si>
    <t>Nová Ves nad Váhom</t>
  </si>
  <si>
    <t>Nová Ves nad Žitavou</t>
  </si>
  <si>
    <t>Nová Vieska</t>
  </si>
  <si>
    <t>Nováčany</t>
  </si>
  <si>
    <t>Nováky</t>
  </si>
  <si>
    <t>Nové Hony</t>
  </si>
  <si>
    <t>Nové Sady</t>
  </si>
  <si>
    <t>Novosad</t>
  </si>
  <si>
    <t>Nový Ruskov</t>
  </si>
  <si>
    <t>Nový Salaš</t>
  </si>
  <si>
    <t>Nový Svet</t>
  </si>
  <si>
    <t>Nový Tekov</t>
  </si>
  <si>
    <t>Nový Život</t>
  </si>
  <si>
    <t>Nýrovce</t>
  </si>
  <si>
    <t>Obeckov</t>
  </si>
  <si>
    <t>Obid</t>
  </si>
  <si>
    <t>Obišovce</t>
  </si>
  <si>
    <t>Oborín</t>
  </si>
  <si>
    <t>Obručné</t>
  </si>
  <si>
    <t>Obyce</t>
  </si>
  <si>
    <t>Očkov</t>
  </si>
  <si>
    <t>Očová</t>
  </si>
  <si>
    <t>Odorín</t>
  </si>
  <si>
    <t>Ohrady</t>
  </si>
  <si>
    <t>Ohradzany</t>
  </si>
  <si>
    <t>Ochtiná</t>
  </si>
  <si>
    <t>Okoč</t>
  </si>
  <si>
    <t>Okoličná na Ostrove</t>
  </si>
  <si>
    <t>Okrúhle</t>
  </si>
  <si>
    <t>Okružná</t>
  </si>
  <si>
    <t>Olcnava</t>
  </si>
  <si>
    <t>Oľdza</t>
  </si>
  <si>
    <t>Olejníkov</t>
  </si>
  <si>
    <t>Oľka</t>
  </si>
  <si>
    <t>Olováry</t>
  </si>
  <si>
    <t>Oľšavce</t>
  </si>
  <si>
    <t>Oľšavica</t>
  </si>
  <si>
    <t>Oľšavka</t>
  </si>
  <si>
    <t>Oľšinkov</t>
  </si>
  <si>
    <t>Oľšov</t>
  </si>
  <si>
    <t>Olšovany</t>
  </si>
  <si>
    <t>Omastiná</t>
  </si>
  <si>
    <t>Omšenie</t>
  </si>
  <si>
    <t>Ondavka</t>
  </si>
  <si>
    <t>Ondavské Matiašovce</t>
  </si>
  <si>
    <t>Ondrašová</t>
  </si>
  <si>
    <t>Ondrašovce</t>
  </si>
  <si>
    <t>Ondrejovce</t>
  </si>
  <si>
    <t>Opátka</t>
  </si>
  <si>
    <t>Opatovce</t>
  </si>
  <si>
    <t>Opatovce nad Nitrou</t>
  </si>
  <si>
    <t>Opatovská Nová Ves</t>
  </si>
  <si>
    <t>Opava</t>
  </si>
  <si>
    <t>Opiná</t>
  </si>
  <si>
    <t>Opoj</t>
  </si>
  <si>
    <t>Oponice</t>
  </si>
  <si>
    <t>Oravce</t>
  </si>
  <si>
    <t>Orávka</t>
  </si>
  <si>
    <t>Oravská Jasenica</t>
  </si>
  <si>
    <t>Oravská Lesná</t>
  </si>
  <si>
    <t>Oravská Polhora</t>
  </si>
  <si>
    <t>Oravská Poruba</t>
  </si>
  <si>
    <t>Oravské Veselé</t>
  </si>
  <si>
    <t>Oravský Biely Potok</t>
  </si>
  <si>
    <t>Oravský Podzámok</t>
  </si>
  <si>
    <t>Ordzovany</t>
  </si>
  <si>
    <t>Orechová</t>
  </si>
  <si>
    <t>Orechová Potôň</t>
  </si>
  <si>
    <t>Oreské</t>
  </si>
  <si>
    <t>Orešany</t>
  </si>
  <si>
    <t>Orlov</t>
  </si>
  <si>
    <t>Orovnica</t>
  </si>
  <si>
    <t>Ortuťová</t>
  </si>
  <si>
    <t>Osádka</t>
  </si>
  <si>
    <t>Osadné</t>
  </si>
  <si>
    <t>Osikov</t>
  </si>
  <si>
    <t>Oslany</t>
  </si>
  <si>
    <t>Osrblie</t>
  </si>
  <si>
    <t>Ostrá Lúka</t>
  </si>
  <si>
    <t>Ostratice</t>
  </si>
  <si>
    <t>Ostrov</t>
  </si>
  <si>
    <t>Ostrovany</t>
  </si>
  <si>
    <t>Ostrý Grúň</t>
  </si>
  <si>
    <t>Osturňa</t>
  </si>
  <si>
    <t>Osuské</t>
  </si>
  <si>
    <t>Otrhánky</t>
  </si>
  <si>
    <t>Otročok</t>
  </si>
  <si>
    <t>Ovčiarsko</t>
  </si>
  <si>
    <t>Ovčie</t>
  </si>
  <si>
    <t>Ozdín</t>
  </si>
  <si>
    <t>Ožďany</t>
  </si>
  <si>
    <t>Pača</t>
  </si>
  <si>
    <t>Padáň</t>
  </si>
  <si>
    <t>Padarovce</t>
  </si>
  <si>
    <t>Pakostov</t>
  </si>
  <si>
    <t>Palárikovo</t>
  </si>
  <si>
    <t>Palín</t>
  </si>
  <si>
    <t>Palota</t>
  </si>
  <si>
    <t>Paňa</t>
  </si>
  <si>
    <t>Panické Dravce</t>
  </si>
  <si>
    <t>Paňovce</t>
  </si>
  <si>
    <t>Papín</t>
  </si>
  <si>
    <t>Papradno</t>
  </si>
  <si>
    <t>Parchovany</t>
  </si>
  <si>
    <t>Parihuzovce</t>
  </si>
  <si>
    <t>Párnica</t>
  </si>
  <si>
    <t>Partizánska Ľupča</t>
  </si>
  <si>
    <t>Pastovce</t>
  </si>
  <si>
    <t>Pastuchov</t>
  </si>
  <si>
    <t>Pašková</t>
  </si>
  <si>
    <t>Paština Závada</t>
  </si>
  <si>
    <t>Pata</t>
  </si>
  <si>
    <t>Pataš</t>
  </si>
  <si>
    <t>Patince</t>
  </si>
  <si>
    <t>Pavčina Lehota</t>
  </si>
  <si>
    <t>Pavľany</t>
  </si>
  <si>
    <t>Pavlice</t>
  </si>
  <si>
    <t>Pavlová</t>
  </si>
  <si>
    <t>Pavlova Ves</t>
  </si>
  <si>
    <t>Pavlovce</t>
  </si>
  <si>
    <t>Pavlovce nad Uhom</t>
  </si>
  <si>
    <t>Pažiť</t>
  </si>
  <si>
    <t>Pčoliné</t>
  </si>
  <si>
    <t>Pečeňady</t>
  </si>
  <si>
    <t>Pečeňany</t>
  </si>
  <si>
    <t>Pečenice</t>
  </si>
  <si>
    <t>Pečovská Nová Ves</t>
  </si>
  <si>
    <t>Peder</t>
  </si>
  <si>
    <t>Perín-Chym</t>
  </si>
  <si>
    <t>Pernek</t>
  </si>
  <si>
    <t>Petkovce</t>
  </si>
  <si>
    <t>Petrikovce</t>
  </si>
  <si>
    <t>Petrová</t>
  </si>
  <si>
    <t>Petrova Lehota</t>
  </si>
  <si>
    <t>Petrova Ves</t>
  </si>
  <si>
    <t>Petrovany</t>
  </si>
  <si>
    <t>Petrovce</t>
  </si>
  <si>
    <t>Petrovce nad Laborcom</t>
  </si>
  <si>
    <t>Petrovo</t>
  </si>
  <si>
    <t>Pichne</t>
  </si>
  <si>
    <t>Píla</t>
  </si>
  <si>
    <t>Pinciná</t>
  </si>
  <si>
    <t>Pinkovce</t>
  </si>
  <si>
    <t>Piskorovce</t>
  </si>
  <si>
    <t>Pitelová</t>
  </si>
  <si>
    <t>Plášťovce</t>
  </si>
  <si>
    <t>Plavé Vozokany</t>
  </si>
  <si>
    <t>Plavecké Podhradie</t>
  </si>
  <si>
    <t>Plavecký Mikuláš</t>
  </si>
  <si>
    <t>Plavecký Peter</t>
  </si>
  <si>
    <t>Plavecký Štvrtok</t>
  </si>
  <si>
    <t>Plaveč</t>
  </si>
  <si>
    <t>Plavnica</t>
  </si>
  <si>
    <t>Plechotice</t>
  </si>
  <si>
    <t>Pleš</t>
  </si>
  <si>
    <t>Plešivec</t>
  </si>
  <si>
    <t>Plevník-Drienové</t>
  </si>
  <si>
    <t>Pliešovce</t>
  </si>
  <si>
    <t>Ploské</t>
  </si>
  <si>
    <t>Pobedim</t>
  </si>
  <si>
    <t>Počarová</t>
  </si>
  <si>
    <t>Počúvadlo</t>
  </si>
  <si>
    <t>Podbiel</t>
  </si>
  <si>
    <t>Podbranč</t>
  </si>
  <si>
    <t>Podbrezová</t>
  </si>
  <si>
    <t>Podhájska</t>
  </si>
  <si>
    <t>Podhorany</t>
  </si>
  <si>
    <t>Podhorie</t>
  </si>
  <si>
    <t>Podhoroď</t>
  </si>
  <si>
    <t>Podhradie</t>
  </si>
  <si>
    <t>Podhradík</t>
  </si>
  <si>
    <t>Podkonice</t>
  </si>
  <si>
    <t>Podkriváň</t>
  </si>
  <si>
    <t>Podkylava</t>
  </si>
  <si>
    <t>Podlužany</t>
  </si>
  <si>
    <t>Podolie</t>
  </si>
  <si>
    <t>Podolínec</t>
  </si>
  <si>
    <t>Podrečany</t>
  </si>
  <si>
    <t>Podskalie</t>
  </si>
  <si>
    <t>Podtureň</t>
  </si>
  <si>
    <t>Podzámčok</t>
  </si>
  <si>
    <t>Pohorelá</t>
  </si>
  <si>
    <t>Pohranice</t>
  </si>
  <si>
    <t>Pohronská Polhora</t>
  </si>
  <si>
    <t>Pohronský Bukovec</t>
  </si>
  <si>
    <t>Pohronský Ruskov</t>
  </si>
  <si>
    <t>Pochabany</t>
  </si>
  <si>
    <t>Pokryváč</t>
  </si>
  <si>
    <t>Poľanovce</t>
  </si>
  <si>
    <t>Poľany</t>
  </si>
  <si>
    <t>Poliakovce</t>
  </si>
  <si>
    <t>Polianka</t>
  </si>
  <si>
    <t>Polichno</t>
  </si>
  <si>
    <t>Polina</t>
  </si>
  <si>
    <t>Poľný Kesov</t>
  </si>
  <si>
    <t>Poloma</t>
  </si>
  <si>
    <t>Polomka</t>
  </si>
  <si>
    <t>Poluvsie</t>
  </si>
  <si>
    <t>Pongrácovce</t>
  </si>
  <si>
    <t>Poniky</t>
  </si>
  <si>
    <t>Poproč</t>
  </si>
  <si>
    <t>Popudinské Močidľany</t>
  </si>
  <si>
    <t>Poráč</t>
  </si>
  <si>
    <t>Poriadie</t>
  </si>
  <si>
    <t>Porostov</t>
  </si>
  <si>
    <t>Poruba</t>
  </si>
  <si>
    <t>Poruba pod Vihorlatom</t>
  </si>
  <si>
    <t>Porúbka</t>
  </si>
  <si>
    <t>Poša</t>
  </si>
  <si>
    <t>Potok</t>
  </si>
  <si>
    <t>Potoky</t>
  </si>
  <si>
    <t>Potôčky</t>
  </si>
  <si>
    <t>Potônske Lúky</t>
  </si>
  <si>
    <t>Potvorice</t>
  </si>
  <si>
    <t>Považany</t>
  </si>
  <si>
    <t>Povoda</t>
  </si>
  <si>
    <t>Povrazník</t>
  </si>
  <si>
    <t>Pozba</t>
  </si>
  <si>
    <t>Pozdišovce</t>
  </si>
  <si>
    <t>Pôtor</t>
  </si>
  <si>
    <t>Praha</t>
  </si>
  <si>
    <t>Prakovce</t>
  </si>
  <si>
    <t>Prašice</t>
  </si>
  <si>
    <t>Prašník</t>
  </si>
  <si>
    <t>Pravenec</t>
  </si>
  <si>
    <t>Pravica</t>
  </si>
  <si>
    <t>Pravotice</t>
  </si>
  <si>
    <t>Práznovce</t>
  </si>
  <si>
    <t>Prečín</t>
  </si>
  <si>
    <t>Predajná</t>
  </si>
  <si>
    <t>Prenčov</t>
  </si>
  <si>
    <t>Preseľany</t>
  </si>
  <si>
    <t>Prestavlky</t>
  </si>
  <si>
    <t>Príbelce</t>
  </si>
  <si>
    <t>Pribeník</t>
  </si>
  <si>
    <t>Pribeta</t>
  </si>
  <si>
    <t>Pribiš</t>
  </si>
  <si>
    <t>Príbovce</t>
  </si>
  <si>
    <t>Pribylina</t>
  </si>
  <si>
    <t>Priechod</t>
  </si>
  <si>
    <t>Priekopa</t>
  </si>
  <si>
    <t>Priepasné</t>
  </si>
  <si>
    <t>Prietrž</t>
  </si>
  <si>
    <t>Prietržka</t>
  </si>
  <si>
    <t>Prievaly</t>
  </si>
  <si>
    <t>Prihradzany</t>
  </si>
  <si>
    <t>Príkra</t>
  </si>
  <si>
    <t>Príslop</t>
  </si>
  <si>
    <t>Prituľany</t>
  </si>
  <si>
    <t>Proč</t>
  </si>
  <si>
    <t>Prochot</t>
  </si>
  <si>
    <t>Prosačov</t>
  </si>
  <si>
    <t>Prosiek</t>
  </si>
  <si>
    <t>Prša</t>
  </si>
  <si>
    <t>Pruské</t>
  </si>
  <si>
    <t>Prusy</t>
  </si>
  <si>
    <t>Pružina</t>
  </si>
  <si>
    <t>Pstriná</t>
  </si>
  <si>
    <t>Ptičie</t>
  </si>
  <si>
    <t>Ptrukša</t>
  </si>
  <si>
    <t>Pucov</t>
  </si>
  <si>
    <t>Pukanec</t>
  </si>
  <si>
    <t>Pusté Čemerné</t>
  </si>
  <si>
    <t>Pusté Pole</t>
  </si>
  <si>
    <t>Pusté Sady</t>
  </si>
  <si>
    <t>Pusté Úľany</t>
  </si>
  <si>
    <t>Pušovce</t>
  </si>
  <si>
    <t>Rabča</t>
  </si>
  <si>
    <t>Rabčice</t>
  </si>
  <si>
    <t>Rad</t>
  </si>
  <si>
    <t>Radatice</t>
  </si>
  <si>
    <t>Radava</t>
  </si>
  <si>
    <t>Radimov</t>
  </si>
  <si>
    <t>Radnovce</t>
  </si>
  <si>
    <t>Radobica</t>
  </si>
  <si>
    <t>Radoma</t>
  </si>
  <si>
    <t>Radošina</t>
  </si>
  <si>
    <t>Radošovce</t>
  </si>
  <si>
    <t>Radvaň nad Dunajom</t>
  </si>
  <si>
    <t>Radvaň nad Laborcom</t>
  </si>
  <si>
    <t>Radvanovce</t>
  </si>
  <si>
    <t>Radzovce</t>
  </si>
  <si>
    <t>Rafajovce</t>
  </si>
  <si>
    <t>Rajčany</t>
  </si>
  <si>
    <t>Rajec</t>
  </si>
  <si>
    <t>Rajecká Lesná</t>
  </si>
  <si>
    <t>Rajecké Teplice</t>
  </si>
  <si>
    <t>Rákoš</t>
  </si>
  <si>
    <t>Rakovčík</t>
  </si>
  <si>
    <t>Rakovec nad Ondavou</t>
  </si>
  <si>
    <t>Rakovice</t>
  </si>
  <si>
    <t>Rakovnica</t>
  </si>
  <si>
    <t>Rakovo</t>
  </si>
  <si>
    <t>Rakša</t>
  </si>
  <si>
    <t>Rakúsy</t>
  </si>
  <si>
    <t>Rakytník</t>
  </si>
  <si>
    <t>Rankovce</t>
  </si>
  <si>
    <t>Rapovce</t>
  </si>
  <si>
    <t>Raslavice</t>
  </si>
  <si>
    <t>Rastislavice</t>
  </si>
  <si>
    <t>Rašice</t>
  </si>
  <si>
    <t>Ratka</t>
  </si>
  <si>
    <t>Ratková</t>
  </si>
  <si>
    <t>Ratkovce</t>
  </si>
  <si>
    <t>Ratkovo</t>
  </si>
  <si>
    <t>Ratkovská Lehota</t>
  </si>
  <si>
    <t>Ratkovská Suchá</t>
  </si>
  <si>
    <t>Ratkovské Bystré</t>
  </si>
  <si>
    <t>Ratnovce</t>
  </si>
  <si>
    <t>Ratvaj</t>
  </si>
  <si>
    <t>Ráztočno</t>
  </si>
  <si>
    <t>Ráztoka</t>
  </si>
  <si>
    <t>Ražňany</t>
  </si>
  <si>
    <t>Reca</t>
  </si>
  <si>
    <t>Regetovka</t>
  </si>
  <si>
    <t>Rejdová</t>
  </si>
  <si>
    <t>Reľov</t>
  </si>
  <si>
    <t>Remeniny</t>
  </si>
  <si>
    <t>Remetské Hámre</t>
  </si>
  <si>
    <t>Renčišov</t>
  </si>
  <si>
    <t>Repejov</t>
  </si>
  <si>
    <t>Repište</t>
  </si>
  <si>
    <t>Rešica</t>
  </si>
  <si>
    <t>Rešov</t>
  </si>
  <si>
    <t>Revúcka Lehota</t>
  </si>
  <si>
    <t>Riečka</t>
  </si>
  <si>
    <t>Richnava</t>
  </si>
  <si>
    <t>Richvald</t>
  </si>
  <si>
    <t>Rimavská Baňa</t>
  </si>
  <si>
    <t>Rimavská Seč</t>
  </si>
  <si>
    <t>Rimavské Brezovo</t>
  </si>
  <si>
    <t>Rimavské Janovce</t>
  </si>
  <si>
    <t>Rimavské Zalužany</t>
  </si>
  <si>
    <t>Rišňovce</t>
  </si>
  <si>
    <t>Rohov</t>
  </si>
  <si>
    <t>Rohovce</t>
  </si>
  <si>
    <t>Rohožník</t>
  </si>
  <si>
    <t>Rochovce</t>
  </si>
  <si>
    <t>Rokycany</t>
  </si>
  <si>
    <t>Rokytov</t>
  </si>
  <si>
    <t>Rokytov pri Humennom</t>
  </si>
  <si>
    <t>Rokytovce</t>
  </si>
  <si>
    <t>Rosina</t>
  </si>
  <si>
    <t>Roškovce</t>
  </si>
  <si>
    <t>Roštár</t>
  </si>
  <si>
    <t>Rovensko</t>
  </si>
  <si>
    <t>Rovinka</t>
  </si>
  <si>
    <t>Rovňany</t>
  </si>
  <si>
    <t>Rovné</t>
  </si>
  <si>
    <t>Rozhanovce</t>
  </si>
  <si>
    <t>Rozložná</t>
  </si>
  <si>
    <t>Roztoky</t>
  </si>
  <si>
    <t>Rožkovany</t>
  </si>
  <si>
    <t>Rožňavské Bystré</t>
  </si>
  <si>
    <t>Rúbaň</t>
  </si>
  <si>
    <t>Rudlov</t>
  </si>
  <si>
    <t>Rudná</t>
  </si>
  <si>
    <t>Rudňany</t>
  </si>
  <si>
    <t>Rudnianska Lehota</t>
  </si>
  <si>
    <t>Rudník</t>
  </si>
  <si>
    <t>Rudno</t>
  </si>
  <si>
    <t>Rudno nad Hronom</t>
  </si>
  <si>
    <t>Rumanová</t>
  </si>
  <si>
    <t>Rumince</t>
  </si>
  <si>
    <t>Runina</t>
  </si>
  <si>
    <t>Ruská</t>
  </si>
  <si>
    <t>Ruská Bystrá</t>
  </si>
  <si>
    <t>Ruská Kajňa</t>
  </si>
  <si>
    <t>Ruská Nová Ves</t>
  </si>
  <si>
    <t>Ruská Poruba</t>
  </si>
  <si>
    <t>Ruská Voľa</t>
  </si>
  <si>
    <t>Ruská Voľa nad Popradom</t>
  </si>
  <si>
    <t>Ruská Volová</t>
  </si>
  <si>
    <t>Ruskov</t>
  </si>
  <si>
    <t>Ruskovce</t>
  </si>
  <si>
    <t>Ruský Hrabovec</t>
  </si>
  <si>
    <t>Ruský Potok</t>
  </si>
  <si>
    <t>Ružiná</t>
  </si>
  <si>
    <t>Ružindol</t>
  </si>
  <si>
    <t>Rybany</t>
  </si>
  <si>
    <t>Rybky</t>
  </si>
  <si>
    <t>Rybník</t>
  </si>
  <si>
    <t>Rykynčice</t>
  </si>
  <si>
    <t>Sačurov</t>
  </si>
  <si>
    <t>Sádočné</t>
  </si>
  <si>
    <t>Sady nad Torysou</t>
  </si>
  <si>
    <t>Salka</t>
  </si>
  <si>
    <t>Santovka</t>
  </si>
  <si>
    <t>Sap</t>
  </si>
  <si>
    <t>Sása</t>
  </si>
  <si>
    <t>Sasinkovo</t>
  </si>
  <si>
    <t>Sazdice</t>
  </si>
  <si>
    <t>Sebedín-Bečov</t>
  </si>
  <si>
    <t>Sebedražie</t>
  </si>
  <si>
    <t>Sebechleby</t>
  </si>
  <si>
    <t>Seč</t>
  </si>
  <si>
    <t>Sečianky</t>
  </si>
  <si>
    <t>Sečovce</t>
  </si>
  <si>
    <t>Sečovská Polianka</t>
  </si>
  <si>
    <t>Sedliacka Dubová</t>
  </si>
  <si>
    <t>Sedlice</t>
  </si>
  <si>
    <t>Sedliská</t>
  </si>
  <si>
    <t>Sedmerovec</t>
  </si>
  <si>
    <t>Sejkov</t>
  </si>
  <si>
    <t>Sekule</t>
  </si>
  <si>
    <t>Seľany</t>
  </si>
  <si>
    <t>Selce</t>
  </si>
  <si>
    <t>Selec</t>
  </si>
  <si>
    <t>Selice</t>
  </si>
  <si>
    <t>Semerovo</t>
  </si>
  <si>
    <t>Seňa</t>
  </si>
  <si>
    <t>Seniakovce</t>
  </si>
  <si>
    <t>Senné</t>
  </si>
  <si>
    <t>Senohrad</t>
  </si>
  <si>
    <t>Sereď</t>
  </si>
  <si>
    <t>Sielnica</t>
  </si>
  <si>
    <t>Sihelné</t>
  </si>
  <si>
    <t>Sihla</t>
  </si>
  <si>
    <t>Sikenica</t>
  </si>
  <si>
    <t>Sikenička</t>
  </si>
  <si>
    <t>Siladice</t>
  </si>
  <si>
    <t>Silica</t>
  </si>
  <si>
    <t>Silická Brezová</t>
  </si>
  <si>
    <t>Silická Jablonica</t>
  </si>
  <si>
    <t>Sirk</t>
  </si>
  <si>
    <t>Sirník</t>
  </si>
  <si>
    <t>Skačany</t>
  </si>
  <si>
    <t>Skalka nad Váhom</t>
  </si>
  <si>
    <t>Skároš</t>
  </si>
  <si>
    <t>Skerešovo</t>
  </si>
  <si>
    <t>Sklabiná</t>
  </si>
  <si>
    <t>Sklabiňa</t>
  </si>
  <si>
    <t>Sklabinský Podzámok</t>
  </si>
  <si>
    <t>Sklené</t>
  </si>
  <si>
    <t>Sklené Teplice</t>
  </si>
  <si>
    <t>Skrabské</t>
  </si>
  <si>
    <t>Skýcov</t>
  </si>
  <si>
    <t>Sládkovičovo</t>
  </si>
  <si>
    <t>Slančík</t>
  </si>
  <si>
    <t>Slanec</t>
  </si>
  <si>
    <t>Slanská Huta</t>
  </si>
  <si>
    <t>Slanské Nové Mesto</t>
  </si>
  <si>
    <t>Slaská</t>
  </si>
  <si>
    <t>Slatina</t>
  </si>
  <si>
    <t>Slatina nad Bebravou</t>
  </si>
  <si>
    <t>Slatinka nad Bebravou</t>
  </si>
  <si>
    <t>Slatinské Lazy</t>
  </si>
  <si>
    <t>Slatvina</t>
  </si>
  <si>
    <t>Slavec</t>
  </si>
  <si>
    <t>Slavkovce</t>
  </si>
  <si>
    <t>Slavnica</t>
  </si>
  <si>
    <t>Slavoška</t>
  </si>
  <si>
    <t>Slavošovce</t>
  </si>
  <si>
    <t>Sľažany</t>
  </si>
  <si>
    <t>Slepčany</t>
  </si>
  <si>
    <t>Sliač</t>
  </si>
  <si>
    <t>Sliepkovce</t>
  </si>
  <si>
    <t>Slivník</t>
  </si>
  <si>
    <t>Slizké</t>
  </si>
  <si>
    <t>Slopná</t>
  </si>
  <si>
    <t>Slovany</t>
  </si>
  <si>
    <t>Slovenská Kajňa</t>
  </si>
  <si>
    <t>Slovenská Ľupča</t>
  </si>
  <si>
    <t>Slovenská Nová Ves</t>
  </si>
  <si>
    <t>Slovenská Ves</t>
  </si>
  <si>
    <t>Slovenská Volová</t>
  </si>
  <si>
    <t>Slovenské Ďarmoty</t>
  </si>
  <si>
    <t>Slovenské Kľačany</t>
  </si>
  <si>
    <t>Slovenské Krivé</t>
  </si>
  <si>
    <t>Slovenské Nové Mesto</t>
  </si>
  <si>
    <t>Slovenské Pravno</t>
  </si>
  <si>
    <t>Slovenský Grob</t>
  </si>
  <si>
    <t>Slovinky</t>
  </si>
  <si>
    <t>Smilno</t>
  </si>
  <si>
    <t>Smižany</t>
  </si>
  <si>
    <t>Smolenice</t>
  </si>
  <si>
    <t>Smolinské</t>
  </si>
  <si>
    <t>Smolnícka Huta</t>
  </si>
  <si>
    <t>Smolník</t>
  </si>
  <si>
    <t>Smrdáky</t>
  </si>
  <si>
    <t>Smrečany</t>
  </si>
  <si>
    <t>Snakov</t>
  </si>
  <si>
    <t>Soblahov</t>
  </si>
  <si>
    <t>Soboš</t>
  </si>
  <si>
    <t>Sobotište</t>
  </si>
  <si>
    <t>Socovce</t>
  </si>
  <si>
    <t>Sokoľ</t>
  </si>
  <si>
    <t>Sokoľany</t>
  </si>
  <si>
    <t>Sokolce</t>
  </si>
  <si>
    <t>Sokolovce</t>
  </si>
  <si>
    <t>Soľ</t>
  </si>
  <si>
    <t>Solčany</t>
  </si>
  <si>
    <t>Solčianky</t>
  </si>
  <si>
    <t>Soľnička</t>
  </si>
  <si>
    <t>Soľník</t>
  </si>
  <si>
    <t>Sološnica</t>
  </si>
  <si>
    <t>Somotor</t>
  </si>
  <si>
    <t>Sopkovce</t>
  </si>
  <si>
    <t>Spišská Belá</t>
  </si>
  <si>
    <t>Spišská Stará Ves</t>
  </si>
  <si>
    <t>Spišská Teplica</t>
  </si>
  <si>
    <t>Spišské Bystré</t>
  </si>
  <si>
    <t>Spišské Hanušovce</t>
  </si>
  <si>
    <t>Spišské Podhradie</t>
  </si>
  <si>
    <t>Spišské Tomášovce</t>
  </si>
  <si>
    <t>Spišské Vlachy</t>
  </si>
  <si>
    <t>Spišský Hrhov</t>
  </si>
  <si>
    <t>Spišský Hrušov</t>
  </si>
  <si>
    <t>Spišský Štiavnik</t>
  </si>
  <si>
    <t>Spišský Štvrtok</t>
  </si>
  <si>
    <t>Stakčín</t>
  </si>
  <si>
    <t>Stakčínska Roztoka</t>
  </si>
  <si>
    <t>Stanča</t>
  </si>
  <si>
    <t>Stankovany</t>
  </si>
  <si>
    <t>Stankovce</t>
  </si>
  <si>
    <t>Stará Bašta</t>
  </si>
  <si>
    <t>Stará Halič</t>
  </si>
  <si>
    <t>Stará Huta</t>
  </si>
  <si>
    <t>Stará Kremnička</t>
  </si>
  <si>
    <t>Stará Lehota</t>
  </si>
  <si>
    <t>Stará Lesná</t>
  </si>
  <si>
    <t>Stará Myjava</t>
  </si>
  <si>
    <t>Stará Turá</t>
  </si>
  <si>
    <t>Stará Voda</t>
  </si>
  <si>
    <t>Staré</t>
  </si>
  <si>
    <t>Staré Hory</t>
  </si>
  <si>
    <t>Starina</t>
  </si>
  <si>
    <t>Starý Hrádok</t>
  </si>
  <si>
    <t>Starý Tekov</t>
  </si>
  <si>
    <t>Staškovce</t>
  </si>
  <si>
    <t>Stebnícka Huta</t>
  </si>
  <si>
    <t>Stebník</t>
  </si>
  <si>
    <t>Stožok</t>
  </si>
  <si>
    <t>Stráňany</t>
  </si>
  <si>
    <t>Stráňavy</t>
  </si>
  <si>
    <t>Stráne pod Tatrami</t>
  </si>
  <si>
    <t>Stránska</t>
  </si>
  <si>
    <t>Stránske</t>
  </si>
  <si>
    <t>Stratená</t>
  </si>
  <si>
    <t>Stráža</t>
  </si>
  <si>
    <t>Strážne</t>
  </si>
  <si>
    <t>Strážske</t>
  </si>
  <si>
    <t>Strečno</t>
  </si>
  <si>
    <t>Streda nad Bodrogom</t>
  </si>
  <si>
    <t>Stredné Plachtince</t>
  </si>
  <si>
    <t>Strekov</t>
  </si>
  <si>
    <t>Strelníky</t>
  </si>
  <si>
    <t>Stretava</t>
  </si>
  <si>
    <t>Stretavka</t>
  </si>
  <si>
    <t>Streženice</t>
  </si>
  <si>
    <t>Strihovce</t>
  </si>
  <si>
    <t>Stročín</t>
  </si>
  <si>
    <t>Studená</t>
  </si>
  <si>
    <t>Studenec</t>
  </si>
  <si>
    <t>Studienka</t>
  </si>
  <si>
    <t>Stuľany</t>
  </si>
  <si>
    <t>Stupava</t>
  </si>
  <si>
    <t>Stupné</t>
  </si>
  <si>
    <t>Sučany</t>
  </si>
  <si>
    <t>Sudince</t>
  </si>
  <si>
    <t>Súdovce</t>
  </si>
  <si>
    <t>Suchá Dolina</t>
  </si>
  <si>
    <t>Suchá Hora</t>
  </si>
  <si>
    <t>Suchá nad Parnou</t>
  </si>
  <si>
    <t>Sucháň</t>
  </si>
  <si>
    <t>Suché</t>
  </si>
  <si>
    <t>Suché Brezovo</t>
  </si>
  <si>
    <t>Suchohrad</t>
  </si>
  <si>
    <t>Sukov</t>
  </si>
  <si>
    <t>Sulín</t>
  </si>
  <si>
    <t>Súlovce</t>
  </si>
  <si>
    <t>Sušany</t>
  </si>
  <si>
    <t>Sútor</t>
  </si>
  <si>
    <t>Svätá Mária</t>
  </si>
  <si>
    <t>Svätoplukovo</t>
  </si>
  <si>
    <t>Svätuš</t>
  </si>
  <si>
    <t>Svätuše</t>
  </si>
  <si>
    <t>Svätý Anton</t>
  </si>
  <si>
    <t>Svätý Jur</t>
  </si>
  <si>
    <t>Svätý Kríž</t>
  </si>
  <si>
    <t>Svätý Peter</t>
  </si>
  <si>
    <t>Svederník</t>
  </si>
  <si>
    <t>Sverepec</t>
  </si>
  <si>
    <t>Sveržov</t>
  </si>
  <si>
    <t>Svetlice</t>
  </si>
  <si>
    <t>Svidnička</t>
  </si>
  <si>
    <t>Svinia</t>
  </si>
  <si>
    <t>Svinica</t>
  </si>
  <si>
    <t>Svinice</t>
  </si>
  <si>
    <t>Svinná</t>
  </si>
  <si>
    <t>Svit</t>
  </si>
  <si>
    <t>Svodín</t>
  </si>
  <si>
    <t>Svrbice</t>
  </si>
  <si>
    <t>Šahy</t>
  </si>
  <si>
    <t>Šajdíkove Humence</t>
  </si>
  <si>
    <t>Šalgočka</t>
  </si>
  <si>
    <t>Šalgovce</t>
  </si>
  <si>
    <t>Šalov</t>
  </si>
  <si>
    <t>Šambron</t>
  </si>
  <si>
    <t>Šamorín</t>
  </si>
  <si>
    <t>Šamudovce</t>
  </si>
  <si>
    <t>Šandal</t>
  </si>
  <si>
    <t>Šarbov</t>
  </si>
  <si>
    <t>Šarišská Poruba</t>
  </si>
  <si>
    <t>Šarišská Trstená</t>
  </si>
  <si>
    <t>Šarišské Bohdanovce</t>
  </si>
  <si>
    <t>Šarišské Čierne</t>
  </si>
  <si>
    <t>Šarišské Dravce</t>
  </si>
  <si>
    <t>Šarišské Jastrabie</t>
  </si>
  <si>
    <t>Šarišské Michaľany</t>
  </si>
  <si>
    <t>Šarišské Sokolovce</t>
  </si>
  <si>
    <t>Šarišský Štiavnik</t>
  </si>
  <si>
    <t>Šarkan</t>
  </si>
  <si>
    <t>Šarovce</t>
  </si>
  <si>
    <t>Šašová</t>
  </si>
  <si>
    <t>Šaštín-Stráže</t>
  </si>
  <si>
    <t>Šávoľ</t>
  </si>
  <si>
    <t>Šelpice</t>
  </si>
  <si>
    <t>Šemetkovce</t>
  </si>
  <si>
    <t>Šemša</t>
  </si>
  <si>
    <t>Šenkvice</t>
  </si>
  <si>
    <t>Šiatorská Bukovinka</t>
  </si>
  <si>
    <t>Šiba</t>
  </si>
  <si>
    <t>Šíd</t>
  </si>
  <si>
    <t>Šimonovce</t>
  </si>
  <si>
    <t>Šindliar</t>
  </si>
  <si>
    <t>Šintava</t>
  </si>
  <si>
    <t>Šípkov</t>
  </si>
  <si>
    <t>Šípkové</t>
  </si>
  <si>
    <t>Širákov</t>
  </si>
  <si>
    <t>Širkovce</t>
  </si>
  <si>
    <t>Široké</t>
  </si>
  <si>
    <t>Šišov</t>
  </si>
  <si>
    <t>Šivetice</t>
  </si>
  <si>
    <t>Šmigovec</t>
  </si>
  <si>
    <t>Šoltýska</t>
  </si>
  <si>
    <t>Šoporňa</t>
  </si>
  <si>
    <t>Špačince</t>
  </si>
  <si>
    <t>Špania Dolina</t>
  </si>
  <si>
    <t>Španie Pole</t>
  </si>
  <si>
    <t>Šrobárová</t>
  </si>
  <si>
    <t>Štefanov</t>
  </si>
  <si>
    <t>Štefanov nad Oravou</t>
  </si>
  <si>
    <t>Štefanová</t>
  </si>
  <si>
    <t>Štefanovce</t>
  </si>
  <si>
    <t>Štefanovičová</t>
  </si>
  <si>
    <t>Štefurov</t>
  </si>
  <si>
    <t>Šterusy</t>
  </si>
  <si>
    <t>Štiavnické Bane</t>
  </si>
  <si>
    <t>Štiavnička</t>
  </si>
  <si>
    <t>Štitáre</t>
  </si>
  <si>
    <t>Štítnik</t>
  </si>
  <si>
    <t>Štós</t>
  </si>
  <si>
    <t>Štôla</t>
  </si>
  <si>
    <t>Štrba</t>
  </si>
  <si>
    <t>Štrkovec</t>
  </si>
  <si>
    <t>Štúrovo</t>
  </si>
  <si>
    <t>Štvrtok</t>
  </si>
  <si>
    <t>Štvrtok na Ostrove</t>
  </si>
  <si>
    <t>Šuja</t>
  </si>
  <si>
    <t>Šuľa</t>
  </si>
  <si>
    <t>Šumiac</t>
  </si>
  <si>
    <t>Šuňava</t>
  </si>
  <si>
    <t>Šurany</t>
  </si>
  <si>
    <t>Šurianky</t>
  </si>
  <si>
    <t>Šurice</t>
  </si>
  <si>
    <t>Šúrovce</t>
  </si>
  <si>
    <t>Šútovce</t>
  </si>
  <si>
    <t>Šútovo</t>
  </si>
  <si>
    <t>Švábovce</t>
  </si>
  <si>
    <t>Švedlár</t>
  </si>
  <si>
    <t>Švošov</t>
  </si>
  <si>
    <t>Tachty</t>
  </si>
  <si>
    <t>Tajná</t>
  </si>
  <si>
    <t>Tajov</t>
  </si>
  <si>
    <t>Ťapešovo</t>
  </si>
  <si>
    <t>Tarnov</t>
  </si>
  <si>
    <t>Tašuľa</t>
  </si>
  <si>
    <t>Tatranská Javorina</t>
  </si>
  <si>
    <t>Tehla</t>
  </si>
  <si>
    <t>Tekolďany</t>
  </si>
  <si>
    <t>Tekovská Breznica</t>
  </si>
  <si>
    <t>Tekovské Lužany</t>
  </si>
  <si>
    <t>Tekovské Nemce</t>
  </si>
  <si>
    <t>Tekovský Hrádok</t>
  </si>
  <si>
    <t>Telgárt</t>
  </si>
  <si>
    <t>Telince</t>
  </si>
  <si>
    <t>Temeš</t>
  </si>
  <si>
    <t>Teplička</t>
  </si>
  <si>
    <t>Teplička nad Váhom</t>
  </si>
  <si>
    <t>Tepličky</t>
  </si>
  <si>
    <t>Teplý Vrch</t>
  </si>
  <si>
    <t>Terany</t>
  </si>
  <si>
    <t>Terchová</t>
  </si>
  <si>
    <t>Teriakovce</t>
  </si>
  <si>
    <t>Terňa</t>
  </si>
  <si>
    <t>Tesáre</t>
  </si>
  <si>
    <t>Tesárske Mlyňany</t>
  </si>
  <si>
    <t>Tešedíkovo</t>
  </si>
  <si>
    <t>Tibava</t>
  </si>
  <si>
    <t>Tichý Potok</t>
  </si>
  <si>
    <t>Timoradza</t>
  </si>
  <si>
    <t>Tisinec</t>
  </si>
  <si>
    <t>Tisovec</t>
  </si>
  <si>
    <t>Tlmače</t>
  </si>
  <si>
    <t>Točnica</t>
  </si>
  <si>
    <t>Tokajík</t>
  </si>
  <si>
    <t>Tomášikovo</t>
  </si>
  <si>
    <t>Tomášov</t>
  </si>
  <si>
    <t>Tomášovce</t>
  </si>
  <si>
    <t>Topoľa</t>
  </si>
  <si>
    <t>Topoľčianky</t>
  </si>
  <si>
    <t>Topoľnica</t>
  </si>
  <si>
    <t>Topoľníky</t>
  </si>
  <si>
    <t>Topoľovka</t>
  </si>
  <si>
    <t>Toporec</t>
  </si>
  <si>
    <t>Tornaľa</t>
  </si>
  <si>
    <t>Torysa</t>
  </si>
  <si>
    <t>Torysky</t>
  </si>
  <si>
    <t>Tovarné</t>
  </si>
  <si>
    <t>Tovarnianska Polianka</t>
  </si>
  <si>
    <t>Tovarníky</t>
  </si>
  <si>
    <t>Tôň</t>
  </si>
  <si>
    <t>Trakovice</t>
  </si>
  <si>
    <t>Trávnica</t>
  </si>
  <si>
    <t>Trávnik</t>
  </si>
  <si>
    <t>Trebatice</t>
  </si>
  <si>
    <t>Trebejov</t>
  </si>
  <si>
    <t>Trebeľovce</t>
  </si>
  <si>
    <t>Trebichava</t>
  </si>
  <si>
    <t>Trebostovo</t>
  </si>
  <si>
    <t>Trebušovce</t>
  </si>
  <si>
    <t>Trenč</t>
  </si>
  <si>
    <t>Trenčianska Teplá</t>
  </si>
  <si>
    <t>Trenčianska Turná</t>
  </si>
  <si>
    <t>Trenčianske Bohuslavice</t>
  </si>
  <si>
    <t>Trenčianske Jastrabie</t>
  </si>
  <si>
    <t>Trenčianske Mitice</t>
  </si>
  <si>
    <t>Trenčianske Stankovce</t>
  </si>
  <si>
    <t>Trenčianske Teplice</t>
  </si>
  <si>
    <t>Trhová Hradská</t>
  </si>
  <si>
    <t>Trhovište</t>
  </si>
  <si>
    <t>Trnavá Hora</t>
  </si>
  <si>
    <t>Trnava pri Laborci</t>
  </si>
  <si>
    <t>Trnávka</t>
  </si>
  <si>
    <t>Tŕnie</t>
  </si>
  <si>
    <t>Trnkov</t>
  </si>
  <si>
    <t>Trnovec</t>
  </si>
  <si>
    <t>Trnovec nad Váhom</t>
  </si>
  <si>
    <t>Trnovo</t>
  </si>
  <si>
    <t>Tročany</t>
  </si>
  <si>
    <t>Trpín</t>
  </si>
  <si>
    <t>Trsťany</t>
  </si>
  <si>
    <t>Trstená</t>
  </si>
  <si>
    <t>Trstená na Ostrove</t>
  </si>
  <si>
    <t>Trstené</t>
  </si>
  <si>
    <t>Trstené pri Hornáde</t>
  </si>
  <si>
    <t>Trstice</t>
  </si>
  <si>
    <t>Trstín</t>
  </si>
  <si>
    <t>Tuhár</t>
  </si>
  <si>
    <t>Tuhrina</t>
  </si>
  <si>
    <t>Tuchyňa</t>
  </si>
  <si>
    <t>Tulčík</t>
  </si>
  <si>
    <t>Tupá</t>
  </si>
  <si>
    <t>Turá</t>
  </si>
  <si>
    <t>Turany</t>
  </si>
  <si>
    <t>Turany nad Ondavou</t>
  </si>
  <si>
    <t>Turcovce</t>
  </si>
  <si>
    <t>Turček</t>
  </si>
  <si>
    <t>Turčianky</t>
  </si>
  <si>
    <t>Turčianska Štiavnička</t>
  </si>
  <si>
    <t>Turčianske Jaseno</t>
  </si>
  <si>
    <t>Turčianske Kľačany</t>
  </si>
  <si>
    <t>Turčiansky Ďur</t>
  </si>
  <si>
    <t>Turčiansky Peter</t>
  </si>
  <si>
    <t>Turčok</t>
  </si>
  <si>
    <t>Turecká</t>
  </si>
  <si>
    <t>Tureň</t>
  </si>
  <si>
    <t>Turie</t>
  </si>
  <si>
    <t>Turík</t>
  </si>
  <si>
    <t>Turňa nad Bodvou</t>
  </si>
  <si>
    <t>Turnianska Nová Ves</t>
  </si>
  <si>
    <t>Turová</t>
  </si>
  <si>
    <t>Tušice</t>
  </si>
  <si>
    <t>Tušická Nová Ves</t>
  </si>
  <si>
    <t>Tužina</t>
  </si>
  <si>
    <t>Tvarožná</t>
  </si>
  <si>
    <t>Tvrdomestice</t>
  </si>
  <si>
    <t>Tvrdošovce</t>
  </si>
  <si>
    <t>Ubľa</t>
  </si>
  <si>
    <t>Úbrež</t>
  </si>
  <si>
    <t>Udavské</t>
  </si>
  <si>
    <t>Udiča</t>
  </si>
  <si>
    <t>Údol</t>
  </si>
  <si>
    <t>Uhliská</t>
  </si>
  <si>
    <t>Úhorná</t>
  </si>
  <si>
    <t>Uhorská Ves</t>
  </si>
  <si>
    <t>Uhorské</t>
  </si>
  <si>
    <t>Uhrovec</t>
  </si>
  <si>
    <t>Uhrovské Podhradie</t>
  </si>
  <si>
    <t>Úľany nad Žitavou</t>
  </si>
  <si>
    <t>Ulič</t>
  </si>
  <si>
    <t>Uličské Krivé</t>
  </si>
  <si>
    <t>Uloža</t>
  </si>
  <si>
    <t>Uňatín</t>
  </si>
  <si>
    <t>Unín</t>
  </si>
  <si>
    <t>Urmince</t>
  </si>
  <si>
    <t>Utekáč</t>
  </si>
  <si>
    <t>Uzovce</t>
  </si>
  <si>
    <t>Uzovská Panica</t>
  </si>
  <si>
    <t>Uzovské Pekľany</t>
  </si>
  <si>
    <t>Uzovský Šalgov</t>
  </si>
  <si>
    <t>Vaďovce</t>
  </si>
  <si>
    <t>Vagrinec</t>
  </si>
  <si>
    <t>Váhovce</t>
  </si>
  <si>
    <t>Vajkovce</t>
  </si>
  <si>
    <t>Valaliky</t>
  </si>
  <si>
    <t>Valaská</t>
  </si>
  <si>
    <t>Valaská Belá</t>
  </si>
  <si>
    <t>Valaská Dubová</t>
  </si>
  <si>
    <t>Valaškovce
 (vojenský obvod)</t>
  </si>
  <si>
    <t>Valča</t>
  </si>
  <si>
    <t>Valentovce</t>
  </si>
  <si>
    <t>Valice</t>
  </si>
  <si>
    <t>Valkovce</t>
  </si>
  <si>
    <t>Vaľkovňa</t>
  </si>
  <si>
    <t>Vaniškovce</t>
  </si>
  <si>
    <t>Vápeník</t>
  </si>
  <si>
    <t>Varadka</t>
  </si>
  <si>
    <t>Varechovce</t>
  </si>
  <si>
    <t>Varhaňovce</t>
  </si>
  <si>
    <t>Varín</t>
  </si>
  <si>
    <t>Vasiľov</t>
  </si>
  <si>
    <t>Vavrečka</t>
  </si>
  <si>
    <t>Vavrinec</t>
  </si>
  <si>
    <t>Vavrišovo</t>
  </si>
  <si>
    <t>Važec</t>
  </si>
  <si>
    <t>Včelince</t>
  </si>
  <si>
    <t>Večelkov</t>
  </si>
  <si>
    <t>Vechec</t>
  </si>
  <si>
    <t>Veľaty</t>
  </si>
  <si>
    <t>Velčice</t>
  </si>
  <si>
    <t>Veličná</t>
  </si>
  <si>
    <t>Veľká Čalomija</t>
  </si>
  <si>
    <t>Veľká Čausa</t>
  </si>
  <si>
    <t>Veľká Čierna</t>
  </si>
  <si>
    <t>Veľká Dolina</t>
  </si>
  <si>
    <t>Veľká Franková</t>
  </si>
  <si>
    <t>Veľká Hradná</t>
  </si>
  <si>
    <t>Veľká Ida</t>
  </si>
  <si>
    <t>Veľká Lehota</t>
  </si>
  <si>
    <t>Veľká Lesná</t>
  </si>
  <si>
    <t>Veľká Lodina</t>
  </si>
  <si>
    <t>Veľká Lomnica</t>
  </si>
  <si>
    <t>Veľká Lúka</t>
  </si>
  <si>
    <t>Veľká Mača</t>
  </si>
  <si>
    <t>Veľká nad Ipľom</t>
  </si>
  <si>
    <t>Veľká Paka</t>
  </si>
  <si>
    <t>Veľká Tŕňa</t>
  </si>
  <si>
    <t>Veľká Ves</t>
  </si>
  <si>
    <t>Veľká Ves nad Ipľom</t>
  </si>
  <si>
    <t>Veľké Bierovce</t>
  </si>
  <si>
    <t>Veľké Blahovo</t>
  </si>
  <si>
    <t>Veľké Borové</t>
  </si>
  <si>
    <t>Veľké Dravce</t>
  </si>
  <si>
    <t>Veľké Držkovce</t>
  </si>
  <si>
    <t>Veľké Dvorany</t>
  </si>
  <si>
    <t>Veľké Dvorníky</t>
  </si>
  <si>
    <t>Veľké Hoste</t>
  </si>
  <si>
    <t>Veľké Chlievany</t>
  </si>
  <si>
    <t>Veľké Chyndice</t>
  </si>
  <si>
    <t>Veľké Kapušany</t>
  </si>
  <si>
    <t>Veľké Kosihy</t>
  </si>
  <si>
    <t>Veľké Kostoľany</t>
  </si>
  <si>
    <t>Veľké Kozmálovce</t>
  </si>
  <si>
    <t>Veľké Kršteňany</t>
  </si>
  <si>
    <t>Veľké Leváre</t>
  </si>
  <si>
    <t>Veľké Lovce</t>
  </si>
  <si>
    <t>Veľké Ludince</t>
  </si>
  <si>
    <t>Veľké Orvište</t>
  </si>
  <si>
    <t>Veľké Ozorovce</t>
  </si>
  <si>
    <t>Veľké Pole</t>
  </si>
  <si>
    <t>Veľké Raškovce</t>
  </si>
  <si>
    <t>Veľké Revištia</t>
  </si>
  <si>
    <t>Veľké Ripňany</t>
  </si>
  <si>
    <t>Veľké Slemence</t>
  </si>
  <si>
    <t>Veľké Straciny</t>
  </si>
  <si>
    <t>Veľké Teriakovce</t>
  </si>
  <si>
    <t>Veľké Trakany</t>
  </si>
  <si>
    <t>Veľké Turovce</t>
  </si>
  <si>
    <t>Veľké Uherce</t>
  </si>
  <si>
    <t>Veľké Úľany</t>
  </si>
  <si>
    <t>Veľké Vozokany</t>
  </si>
  <si>
    <t>Veľké Zálužie</t>
  </si>
  <si>
    <t>Veľké Zlievce</t>
  </si>
  <si>
    <t>Veľkrop</t>
  </si>
  <si>
    <t>Veľký Biel</t>
  </si>
  <si>
    <t>Veľký Blh</t>
  </si>
  <si>
    <t>Veľký Cetín</t>
  </si>
  <si>
    <t>Veľký Čepčín</t>
  </si>
  <si>
    <t>Veľký Ďur</t>
  </si>
  <si>
    <t>Veľký Folkmar</t>
  </si>
  <si>
    <t>Veľký Grob</t>
  </si>
  <si>
    <t>Veľký Horeš</t>
  </si>
  <si>
    <t>Veľký Kamenec</t>
  </si>
  <si>
    <t>Veľký Klíž</t>
  </si>
  <si>
    <t>Veľký Kýr</t>
  </si>
  <si>
    <t>Veľký Lapáš</t>
  </si>
  <si>
    <t>Veľký Lipník</t>
  </si>
  <si>
    <t>Veľký Lom</t>
  </si>
  <si>
    <t>Veľký Meder</t>
  </si>
  <si>
    <t>Veľký Slavkov</t>
  </si>
  <si>
    <t>Veľký Slivník</t>
  </si>
  <si>
    <t>Veľký Šariš</t>
  </si>
  <si>
    <t>Veľopolie</t>
  </si>
  <si>
    <t>Velušovce</t>
  </si>
  <si>
    <t>Vernár</t>
  </si>
  <si>
    <t>Veselé</t>
  </si>
  <si>
    <t>Veterná Poruba</t>
  </si>
  <si>
    <t>Vidiná</t>
  </si>
  <si>
    <t>Vieska</t>
  </si>
  <si>
    <t>Vieska nad Blhom</t>
  </si>
  <si>
    <t>Vieska nad Žitavou</t>
  </si>
  <si>
    <t>Vígľaš</t>
  </si>
  <si>
    <t>Vígľašská Huta-Kalinka</t>
  </si>
  <si>
    <t>Vikartovce</t>
  </si>
  <si>
    <t>Vinica</t>
  </si>
  <si>
    <t>Viničky</t>
  </si>
  <si>
    <t>Viničné</t>
  </si>
  <si>
    <t>Vinné</t>
  </si>
  <si>
    <t>Vinodol</t>
  </si>
  <si>
    <t>Vinohrady nad Váhom</t>
  </si>
  <si>
    <t>Vinosady</t>
  </si>
  <si>
    <t>Virt</t>
  </si>
  <si>
    <t>Vislanka</t>
  </si>
  <si>
    <t>Vislava</t>
  </si>
  <si>
    <t>Visolaje</t>
  </si>
  <si>
    <t>Višňov</t>
  </si>
  <si>
    <t>Višňové</t>
  </si>
  <si>
    <t>Vištuk</t>
  </si>
  <si>
    <t>Vitanová</t>
  </si>
  <si>
    <t>Víťaz</t>
  </si>
  <si>
    <t>Víťazovce</t>
  </si>
  <si>
    <t>Vítkovce</t>
  </si>
  <si>
    <t>Vlača</t>
  </si>
  <si>
    <t>Vladiča</t>
  </si>
  <si>
    <t>Vlachovo</t>
  </si>
  <si>
    <t>Vlachy</t>
  </si>
  <si>
    <t>Vlčany</t>
  </si>
  <si>
    <t>Vlčkovce</t>
  </si>
  <si>
    <t>Vlkanová</t>
  </si>
  <si>
    <t>Vlkas</t>
  </si>
  <si>
    <t>Vlková</t>
  </si>
  <si>
    <t>Vlkovce</t>
  </si>
  <si>
    <t>Vlky</t>
  </si>
  <si>
    <t>Vlkyňa</t>
  </si>
  <si>
    <t>Voderady</t>
  </si>
  <si>
    <t>Vojany</t>
  </si>
  <si>
    <t>Vojčice</t>
  </si>
  <si>
    <t>Vojka</t>
  </si>
  <si>
    <t>Vojka nad Dunajom</t>
  </si>
  <si>
    <t>Vojkovce</t>
  </si>
  <si>
    <t>Vojňany</t>
  </si>
  <si>
    <t>Vojnatina</t>
  </si>
  <si>
    <t>Vojtovce</t>
  </si>
  <si>
    <t>Voľa</t>
  </si>
  <si>
    <t>Volica</t>
  </si>
  <si>
    <t>Volkovce</t>
  </si>
  <si>
    <t>Voznica</t>
  </si>
  <si>
    <t>Vozokany</t>
  </si>
  <si>
    <t>Vráble</t>
  </si>
  <si>
    <t>Vrádište</t>
  </si>
  <si>
    <t>Vrakúň</t>
  </si>
  <si>
    <t>Vrbnica</t>
  </si>
  <si>
    <t>Vrbov</t>
  </si>
  <si>
    <t>Vrbová nad Váhom</t>
  </si>
  <si>
    <t>Vrbovce</t>
  </si>
  <si>
    <t>Vrbové</t>
  </si>
  <si>
    <t>Vrbovka</t>
  </si>
  <si>
    <t>Vrchteplá</t>
  </si>
  <si>
    <t>Vrícko</t>
  </si>
  <si>
    <t>Vršatské Podhradie</t>
  </si>
  <si>
    <t>Vrútky</t>
  </si>
  <si>
    <t>Vtáčkovce</t>
  </si>
  <si>
    <t>Výborná</t>
  </si>
  <si>
    <t>Výčapy-Opatovce</t>
  </si>
  <si>
    <t>Vydrany</t>
  </si>
  <si>
    <t>Vydrná</t>
  </si>
  <si>
    <t>Vydrník</t>
  </si>
  <si>
    <t>Vyhne</t>
  </si>
  <si>
    <t>Východná</t>
  </si>
  <si>
    <t>Výrava</t>
  </si>
  <si>
    <t>Vysočany</t>
  </si>
  <si>
    <t>Vysoká</t>
  </si>
  <si>
    <t>Vysoká nad Uhom</t>
  </si>
  <si>
    <t>Vysoká pri Morave</t>
  </si>
  <si>
    <t>Vysoké Tatry</t>
  </si>
  <si>
    <t>Vyškovce</t>
  </si>
  <si>
    <t>Vyškovce nad Ipľom</t>
  </si>
  <si>
    <t>Vyšná Boca</t>
  </si>
  <si>
    <t>Vyšná Hutka</t>
  </si>
  <si>
    <t>Vyšná Jablonka</t>
  </si>
  <si>
    <t>Vyšná Jedľová</t>
  </si>
  <si>
    <t>Vyšná Kamenica</t>
  </si>
  <si>
    <t>Vyšná Myšľa</t>
  </si>
  <si>
    <t>Vyšná Olšava</t>
  </si>
  <si>
    <t>Vyšná Pisaná</t>
  </si>
  <si>
    <t>Vyšná Polianka</t>
  </si>
  <si>
    <t>Vyšná Rybnica</t>
  </si>
  <si>
    <t>Vyšná Sitnica</t>
  </si>
  <si>
    <t>Vyšná Slaná</t>
  </si>
  <si>
    <t>Vyšná Šebastová</t>
  </si>
  <si>
    <t>Vyšná Voľa</t>
  </si>
  <si>
    <t>Vyšné Ladičkovce</t>
  </si>
  <si>
    <t>Vyšné nad Hronom</t>
  </si>
  <si>
    <t>Vyšné Nemecké</t>
  </si>
  <si>
    <t>Vyšné Remety</t>
  </si>
  <si>
    <t>Vyšné Repaše</t>
  </si>
  <si>
    <t>Vyšné Ružbachy</t>
  </si>
  <si>
    <t>Vyšné Valice</t>
  </si>
  <si>
    <t>Vyšný Čaj</t>
  </si>
  <si>
    <t>Vyšný Hrabovec</t>
  </si>
  <si>
    <t>Vyšný Hrušov</t>
  </si>
  <si>
    <t>Vyšný Kazimír</t>
  </si>
  <si>
    <t>Vyšný Klátov</t>
  </si>
  <si>
    <t>Vyšný Komárnik</t>
  </si>
  <si>
    <t>Vyšný Kručov</t>
  </si>
  <si>
    <t>Vyšný Kubín</t>
  </si>
  <si>
    <t>Vyšný Medzev</t>
  </si>
  <si>
    <t>Vyšný Mirošov</t>
  </si>
  <si>
    <t>Vyšný Orlík</t>
  </si>
  <si>
    <t>Vyšný Skálnik</t>
  </si>
  <si>
    <t>Vyšný Slavkov</t>
  </si>
  <si>
    <t>Vyšný Tvarožec</t>
  </si>
  <si>
    <t>Vyšný Žipov</t>
  </si>
  <si>
    <t>Zábiedovo</t>
  </si>
  <si>
    <t>Záborie</t>
  </si>
  <si>
    <t>Záborské</t>
  </si>
  <si>
    <t>Zádiel</t>
  </si>
  <si>
    <t>Zádor</t>
  </si>
  <si>
    <t>Záhor</t>
  </si>
  <si>
    <t>Záhorce</t>
  </si>
  <si>
    <t>Záhorie (vojenský obvod)</t>
  </si>
  <si>
    <t>Záhorská Ves</t>
  </si>
  <si>
    <t>Záhradné</t>
  </si>
  <si>
    <t>Zacharovce</t>
  </si>
  <si>
    <t>Zákamenné</t>
  </si>
  <si>
    <t>Zalaba</t>
  </si>
  <si>
    <t>Zálesie</t>
  </si>
  <si>
    <t>Zalužice</t>
  </si>
  <si>
    <t>Zamarovce</t>
  </si>
  <si>
    <t>Zámutov</t>
  </si>
  <si>
    <t>Záriečie</t>
  </si>
  <si>
    <t>Záskalie</t>
  </si>
  <si>
    <t>Zatín</t>
  </si>
  <si>
    <t>Závada</t>
  </si>
  <si>
    <t>Závadka</t>
  </si>
  <si>
    <t>Závadka nad Hronom</t>
  </si>
  <si>
    <t>Zavar</t>
  </si>
  <si>
    <t>Závažná Poruba</t>
  </si>
  <si>
    <t>Závod</t>
  </si>
  <si>
    <t>Zázrivá</t>
  </si>
  <si>
    <t>Zbehňov</t>
  </si>
  <si>
    <t>Zbehy</t>
  </si>
  <si>
    <t>Zboj</t>
  </si>
  <si>
    <t>Zbojné</t>
  </si>
  <si>
    <t>Zborov</t>
  </si>
  <si>
    <t>Zbrojníky</t>
  </si>
  <si>
    <t>Zbudská Belá</t>
  </si>
  <si>
    <t>Zbudské Dlhé</t>
  </si>
  <si>
    <t>Zbudza</t>
  </si>
  <si>
    <t>Zbyňov</t>
  </si>
  <si>
    <t>Zeleneč</t>
  </si>
  <si>
    <t>Zemianska Olča</t>
  </si>
  <si>
    <t>Zemianske Kostoľany</t>
  </si>
  <si>
    <t>Zemianske Podhradie</t>
  </si>
  <si>
    <t>Zemianske Sady</t>
  </si>
  <si>
    <t>Zemiansky Vrbovok</t>
  </si>
  <si>
    <t>Zemné</t>
  </si>
  <si>
    <t>Zemplín</t>
  </si>
  <si>
    <t>Zemplínska Nová Ves</t>
  </si>
  <si>
    <t>Zemplínska Široká</t>
  </si>
  <si>
    <t>Zemplínska Teplica</t>
  </si>
  <si>
    <t>Zemplínske Hámre</t>
  </si>
  <si>
    <t>Zemplínske Hradište</t>
  </si>
  <si>
    <t>Zemplínske Jastrabie</t>
  </si>
  <si>
    <t>Zemplínske Kopčany</t>
  </si>
  <si>
    <t>Zemplínsky Branč</t>
  </si>
  <si>
    <t>Zlatá Baňa</t>
  </si>
  <si>
    <t>Zlatá Idka</t>
  </si>
  <si>
    <t>Zlaté</t>
  </si>
  <si>
    <t>Zlaté Klasy</t>
  </si>
  <si>
    <t>Zlatná na Ostrove</t>
  </si>
  <si>
    <t>Zlatník</t>
  </si>
  <si>
    <t>Zlatníky</t>
  </si>
  <si>
    <t>Zlatno</t>
  </si>
  <si>
    <t>Zliechov</t>
  </si>
  <si>
    <t>Zohor</t>
  </si>
  <si>
    <t>Zombor</t>
  </si>
  <si>
    <t>Zubák</t>
  </si>
  <si>
    <t>Zuberec</t>
  </si>
  <si>
    <t>Zubné</t>
  </si>
  <si>
    <t>Zubrohlava</t>
  </si>
  <si>
    <t>Zvolenská Slatina</t>
  </si>
  <si>
    <t>Zvončín</t>
  </si>
  <si>
    <t>Žabokreky</t>
  </si>
  <si>
    <t>Žabokreky nad Nitrou</t>
  </si>
  <si>
    <t>Žakarovce</t>
  </si>
  <si>
    <t>Žakovce</t>
  </si>
  <si>
    <t>Žalobín</t>
  </si>
  <si>
    <t>Žarnov</t>
  </si>
  <si>
    <t>Žaškov</t>
  </si>
  <si>
    <t>Žbince</t>
  </si>
  <si>
    <t>Ždaňa</t>
  </si>
  <si>
    <t>Ždiar</t>
  </si>
  <si>
    <t>Žehňa</t>
  </si>
  <si>
    <t>Žehra</t>
  </si>
  <si>
    <t>Železná Breznica</t>
  </si>
  <si>
    <t>Železník</t>
  </si>
  <si>
    <t>Želiezovce</t>
  </si>
  <si>
    <t>Želmanovce</t>
  </si>
  <si>
    <t>Želovce</t>
  </si>
  <si>
    <t>Žemberovce</t>
  </si>
  <si>
    <t>Žemliare</t>
  </si>
  <si>
    <t>Žiar</t>
  </si>
  <si>
    <t>Žibritov</t>
  </si>
  <si>
    <t>Žihárec</t>
  </si>
  <si>
    <t>Žikava</t>
  </si>
  <si>
    <t>Žíp</t>
  </si>
  <si>
    <t>Žipov</t>
  </si>
  <si>
    <t>Žirany</t>
  </si>
  <si>
    <t>Žitavany</t>
  </si>
  <si>
    <t>Žitavce</t>
  </si>
  <si>
    <t>Žitná-Radiša</t>
  </si>
  <si>
    <t>Žlkovce</t>
  </si>
  <si>
    <t>Župčany</t>
  </si>
  <si>
    <t>Župkov</t>
  </si>
  <si>
    <t>Hlboké nad Váhom</t>
  </si>
  <si>
    <t>Hvozdnica</t>
  </si>
  <si>
    <t>Kolárovice</t>
  </si>
  <si>
    <t>Kotešová</t>
  </si>
  <si>
    <t>Maršová - Rašov</t>
  </si>
  <si>
    <t>Petrovice</t>
  </si>
  <si>
    <t>Predmier</t>
  </si>
  <si>
    <t>Štiavnik</t>
  </si>
  <si>
    <t>Súľov - Hradná</t>
  </si>
  <si>
    <t>Veľké Rovné</t>
  </si>
  <si>
    <t>Čierne</t>
  </si>
  <si>
    <t>Dlhá nad Kysucou</t>
  </si>
  <si>
    <t>Dunajov</t>
  </si>
  <si>
    <t>Klubina</t>
  </si>
  <si>
    <t>Korňa</t>
  </si>
  <si>
    <t>Krásno nad Kysucou</t>
  </si>
  <si>
    <t>Makov</t>
  </si>
  <si>
    <t>Nová Bystrica</t>
  </si>
  <si>
    <t>Olešná</t>
  </si>
  <si>
    <t>Oščadnica</t>
  </si>
  <si>
    <t>Podvysoká</t>
  </si>
  <si>
    <t>Radôstka</t>
  </si>
  <si>
    <t>Raková</t>
  </si>
  <si>
    <t>Skalité</t>
  </si>
  <si>
    <t>Stará Bystrica</t>
  </si>
  <si>
    <t>Staškov</t>
  </si>
  <si>
    <t>Svrčinovec</t>
  </si>
  <si>
    <t>Turzovka</t>
  </si>
  <si>
    <t>Vysoká nad Kysucou</t>
  </si>
  <si>
    <t>Zákopčie</t>
  </si>
  <si>
    <t>Zborov nad Bystricou</t>
  </si>
  <si>
    <t>Oblasť kraja</t>
  </si>
  <si>
    <t>Číslo kat.územia</t>
  </si>
  <si>
    <t>List vlastníctva</t>
  </si>
  <si>
    <t>Zaťažená nehnuteľnosť</t>
  </si>
  <si>
    <t>Register parciel [E/C]</t>
  </si>
  <si>
    <t>Číslo parcely</t>
  </si>
  <si>
    <t>Názov 1. vlastníka na LV</t>
  </si>
  <si>
    <t>Počet spoluvlastníkov na LV</t>
  </si>
  <si>
    <t>Zaťažené objektom</t>
  </si>
  <si>
    <t>Rozsah záťaže</t>
  </si>
  <si>
    <t>Právo k pozemku</t>
  </si>
  <si>
    <t>Poznámka</t>
  </si>
  <si>
    <t>Horný Turiec</t>
  </si>
  <si>
    <t>Pozemok</t>
  </si>
  <si>
    <t>Trasa a ochranné pásmo</t>
  </si>
  <si>
    <t>Zoznam dodávateľov ÚRSO:</t>
  </si>
  <si>
    <t>https://www.urso.gov.sk/zoznam-dodavatelov-elektriny-a-plynu/</t>
  </si>
  <si>
    <t>Komodita</t>
  </si>
  <si>
    <t>Obchodný názov partnera</t>
  </si>
  <si>
    <t>Skratka</t>
  </si>
  <si>
    <t>Typ partnera</t>
  </si>
  <si>
    <t>Sídlo spoločnosti</t>
  </si>
  <si>
    <t>IČO</t>
  </si>
  <si>
    <t>DIČ</t>
  </si>
  <si>
    <t>IČ DPH</t>
  </si>
  <si>
    <t>Obdobie zmluvy od</t>
  </si>
  <si>
    <t>Obdobie zmluvy do</t>
  </si>
  <si>
    <t>Zastúpený</t>
  </si>
  <si>
    <t>Kontaktná osoba</t>
  </si>
  <si>
    <t>Kontaktný email</t>
  </si>
  <si>
    <t>Webové sídlo</t>
  </si>
  <si>
    <t>Zákaznícky email</t>
  </si>
  <si>
    <t>Zákaznícky portál</t>
  </si>
  <si>
    <t>Cenníky</t>
  </si>
  <si>
    <t>Atmosferické zrážky</t>
  </si>
  <si>
    <t>Elektrina</t>
  </si>
  <si>
    <t>SSD</t>
  </si>
  <si>
    <t>Prevádzkovateľ</t>
  </si>
  <si>
    <t>Pri Rajčianke 2927/8, 010 47 Žilina</t>
  </si>
  <si>
    <t>SK2022187453</t>
  </si>
  <si>
    <t>https://www.ssd.sk/</t>
  </si>
  <si>
    <t>prevadzkovate@ssd.sk</t>
  </si>
  <si>
    <t>Východoslovenská distribučná, a.s.</t>
  </si>
  <si>
    <t>VSDS</t>
  </si>
  <si>
    <t>Mlynská 31, 042 91 Košice</t>
  </si>
  <si>
    <t>SK2022082997</t>
  </si>
  <si>
    <t>https://www.vsds.sk/</t>
  </si>
  <si>
    <t>info@vsdas.sk</t>
  </si>
  <si>
    <t>Západoslovenská distribučná, a.s.</t>
  </si>
  <si>
    <t>ZSDis</t>
  </si>
  <si>
    <t>Čulenova 6, 816 47 Bratislava</t>
  </si>
  <si>
    <t>SK2022189048</t>
  </si>
  <si>
    <t>https://www.zsdis.sk/</t>
  </si>
  <si>
    <t xml:space="preserve">odberatel@zsdis.sk </t>
  </si>
  <si>
    <t>Elektrina, Zemný plyn</t>
  </si>
  <si>
    <t>Stredoslovenská energetika, a.s.</t>
  </si>
  <si>
    <t>SSE</t>
  </si>
  <si>
    <t>Dodávateľ</t>
  </si>
  <si>
    <t>Pri Rajčianke 8591/4B 010 47 Žilina</t>
  </si>
  <si>
    <t>SK2120814575</t>
  </si>
  <si>
    <t>https://www.sse.sk/</t>
  </si>
  <si>
    <t>podnikatelia@sse.sk</t>
  </si>
  <si>
    <t>Východoslovenská energetika, a.s.</t>
  </si>
  <si>
    <t>VSE</t>
  </si>
  <si>
    <t>Mlynská 31 042 91 Košice</t>
  </si>
  <si>
    <t>SK2022730457</t>
  </si>
  <si>
    <t>https://www.vse.sk/</t>
  </si>
  <si>
    <t>ZSE Energia, a.s.</t>
  </si>
  <si>
    <t>ZSE</t>
  </si>
  <si>
    <t>Čulenova 6 816 47 Bratislava</t>
  </si>
  <si>
    <t>SK2022249295</t>
  </si>
  <si>
    <t>https://www.zse.sk/</t>
  </si>
  <si>
    <t>Slovenský plynárenský priemysel, a.s.</t>
  </si>
  <si>
    <t>SPP</t>
  </si>
  <si>
    <t>Mlynské nivy 44/a 825 11 Bratislava</t>
  </si>
  <si>
    <t>SK2020259802</t>
  </si>
  <si>
    <t>https://www.spp.sk/</t>
  </si>
  <si>
    <t>biznis@spp.sk</t>
  </si>
  <si>
    <t>Zemný plyn</t>
  </si>
  <si>
    <t>SPP-D</t>
  </si>
  <si>
    <t>Mlynské nivy 44/b 825 11 Bratislava</t>
  </si>
  <si>
    <t>SK2021931109</t>
  </si>
  <si>
    <t>https://www.spp-distribucia.sk/</t>
  </si>
  <si>
    <t>https://login.spp-distribucia.sk/oxauth/login.htm</t>
  </si>
  <si>
    <t>Magna Energia, a.s.</t>
  </si>
  <si>
    <t>Magna</t>
  </si>
  <si>
    <t>Nitrianska 18/7555 921 01 Piešťany</t>
  </si>
  <si>
    <t>SK2020230135</t>
  </si>
  <si>
    <t>https://www.magna-energia.sk/</t>
  </si>
  <si>
    <t>magna@magnaea.sk</t>
  </si>
  <si>
    <t>Energie2, a.s.</t>
  </si>
  <si>
    <t>E2</t>
  </si>
  <si>
    <t>Lazaretská 3a 811 08 Bratislava</t>
  </si>
  <si>
    <t>SK2023235225</t>
  </si>
  <si>
    <t>https://www.energie2.sk/</t>
  </si>
  <si>
    <t>info@energie2.sk</t>
  </si>
  <si>
    <t>Elgas, a.s.</t>
  </si>
  <si>
    <t>ELGAS</t>
  </si>
  <si>
    <t>Robotnícka 2271 017 01 Považská Bystrica</t>
  </si>
  <si>
    <t>SK2021518719</t>
  </si>
  <si>
    <t>https://www.elgas.sk/</t>
  </si>
  <si>
    <t>RIGHT POWER, a.s.</t>
  </si>
  <si>
    <t>RPOWER</t>
  </si>
  <si>
    <t>Prevádzkovateľ MDS a Dodávateľ</t>
  </si>
  <si>
    <t>Na Bráne 8665/4 010 01 Žilina</t>
  </si>
  <si>
    <t>SK2022214007</t>
  </si>
  <si>
    <t>https://www.rightpower.sk/</t>
  </si>
  <si>
    <t>obchod@rightpower.sk</t>
  </si>
  <si>
    <t>UTYLIS s. r. o.</t>
  </si>
  <si>
    <t>UTYLIS</t>
  </si>
  <si>
    <t>Ružinovská 42 821 01 Bratislava</t>
  </si>
  <si>
    <t>SK2023647582</t>
  </si>
  <si>
    <t>https://www.utylis.sk/</t>
  </si>
  <si>
    <t>info@utylis.sk</t>
  </si>
  <si>
    <t>ENERGY ONE, s. r. o.</t>
  </si>
  <si>
    <t>ENONE</t>
  </si>
  <si>
    <t>Čachtická 13 831 06 Bratislava</t>
  </si>
  <si>
    <t>SK2020333612</t>
  </si>
  <si>
    <t>https://energyone.sk/</t>
  </si>
  <si>
    <t>energyone@energyone.sk</t>
  </si>
  <si>
    <t>Železničná energetika ŽSK, organizačná zložka</t>
  </si>
  <si>
    <t>ŽEŽSR</t>
  </si>
  <si>
    <t>Klemensová 8, 813 61 Bratislava</t>
  </si>
  <si>
    <t>SK2020480121</t>
  </si>
  <si>
    <t>zsrze@zsr.sk</t>
  </si>
  <si>
    <t>Voda</t>
  </si>
  <si>
    <t>Stredoslovenská vodárenská spoločnosť, a.s.</t>
  </si>
  <si>
    <t>STVS</t>
  </si>
  <si>
    <t>Partizánska cesta 5 974 01 Banská Bystrica</t>
  </si>
  <si>
    <t>SK2020095726</t>
  </si>
  <si>
    <t>http://www.stvs.sk/</t>
  </si>
  <si>
    <t>sekretariat@stvs.sk</t>
  </si>
  <si>
    <t>Stredoslovenská vodárenská prevádzková spoločnosť, a.s.</t>
  </si>
  <si>
    <t>STVPS</t>
  </si>
  <si>
    <t>SK2022102236</t>
  </si>
  <si>
    <t>https://www.stvps.sk/</t>
  </si>
  <si>
    <t>cc@stvps.sk</t>
  </si>
  <si>
    <t>Bôrická cesta 1960 010 57 Žilina</t>
  </si>
  <si>
    <t>SK2022238900</t>
  </si>
  <si>
    <t>https://www.sevak.sk/</t>
  </si>
  <si>
    <t>podatelna@sevak.sk</t>
  </si>
  <si>
    <t>https://portal.sevak.sk/</t>
  </si>
  <si>
    <t>https://www.sevak.sk/zakaznici/dodavka-pitnej-vody-odvedenie-odpadovych-vod/platby-a-cena-vodne-a-stocne/cena-vodneho-a-stocneho/</t>
  </si>
  <si>
    <t>https://www.sevak.sk/zakaznici/dokumenty-na-stiahnutie/#atmosfericke-zrazky</t>
  </si>
  <si>
    <t>Oravská vodárenská spoločnosť, a.s.</t>
  </si>
  <si>
    <t>OVS</t>
  </si>
  <si>
    <t>Bysterecká 2180 026 80 Dolný Kubín</t>
  </si>
  <si>
    <t>SK2022236315</t>
  </si>
  <si>
    <r>
      <rPr>
        <u/>
        <sz val="10"/>
        <color rgb="FF1155CC"/>
        <rFont val="Arial"/>
      </rPr>
      <t>https://www.ovs.sk/</t>
    </r>
    <r>
      <rPr>
        <sz val="10"/>
        <color rgb="FF000000"/>
        <rFont val="Arial"/>
        <scheme val="minor"/>
      </rPr>
      <t xml:space="preserve"> </t>
    </r>
  </si>
  <si>
    <t>sekretariat@ovs.sk</t>
  </si>
  <si>
    <t>https://www.ovs.sk/index.php/zakaznici/cena-vodneho-a-stocneho</t>
  </si>
  <si>
    <t>Vodárenská spoločnosť Ružomberok, a. s.</t>
  </si>
  <si>
    <t>VSR</t>
  </si>
  <si>
    <t>Pri Váhu 6 034 06 Ružomberok</t>
  </si>
  <si>
    <t>SK2022239043</t>
  </si>
  <si>
    <t>https://vsr.sk/</t>
  </si>
  <si>
    <t>Západoslovenská vodárenská spoločnosť, a.s.</t>
  </si>
  <si>
    <t>ZVS</t>
  </si>
  <si>
    <t>Nábrežie za hydrocentrálou 4 949 60 Nitra</t>
  </si>
  <si>
    <t>SK2020154609</t>
  </si>
  <si>
    <t>https://www.zsvs.sk/</t>
  </si>
  <si>
    <t>Bratislavská vodárenská spoločnosť, a.s.,</t>
  </si>
  <si>
    <t>BVS</t>
  </si>
  <si>
    <t>Prešovská 48, 826 46 Bratislava</t>
  </si>
  <si>
    <t>SK2020263432</t>
  </si>
  <si>
    <t>https://www.bvsas.sk/</t>
  </si>
  <si>
    <t>Liptovská vodárenská spoločnosť, a.s.</t>
  </si>
  <si>
    <t>LVS</t>
  </si>
  <si>
    <t>Revolučná 595 031 05 Liptovský Mikuláš</t>
  </si>
  <si>
    <t>SK2022236557</t>
  </si>
  <si>
    <t>https://www.lvsas.sk/</t>
  </si>
  <si>
    <t>zakaznickecentrum@lvsas.sk</t>
  </si>
  <si>
    <t>Turčianska vodárenská spoločnosť, a.s.</t>
  </si>
  <si>
    <t>TURVOD</t>
  </si>
  <si>
    <t>Kuzmányho 25 036 80 Martin</t>
  </si>
  <si>
    <t>SK2022236502</t>
  </si>
  <si>
    <t>https://www.turvod.sk/</t>
  </si>
  <si>
    <t>zakaznicke.centrum@turvod.sk</t>
  </si>
  <si>
    <t>Východoslovenská vodárenská spoločnosť, a.s.</t>
  </si>
  <si>
    <t>VVS</t>
  </si>
  <si>
    <t>Komenského 50, 042 48 Košice</t>
  </si>
  <si>
    <t>SK2020063518</t>
  </si>
  <si>
    <t>https://www.vodarne.eu/</t>
  </si>
  <si>
    <t>Trnavská vodárenská spoločnosť, a.s.</t>
  </si>
  <si>
    <t>TAVOS</t>
  </si>
  <si>
    <t>Priemyselná 10, 921 79 Piešťany</t>
  </si>
  <si>
    <t>SK2020172264</t>
  </si>
  <si>
    <t>https://tavos.sk/</t>
  </si>
  <si>
    <t>info@tavos.sk</t>
  </si>
  <si>
    <t>Voda, Teplo</t>
  </si>
  <si>
    <t>MH Teplárenský holding, a.s., Závod Žilina</t>
  </si>
  <si>
    <t>MHTH Žilina</t>
  </si>
  <si>
    <t>Dodávateľ a prevádzkovateľ</t>
  </si>
  <si>
    <t>TEHOS, s.r.o. Dolný Kubín</t>
  </si>
  <si>
    <t>TEHOS</t>
  </si>
  <si>
    <t>Námestie slobody 1269/3 026 01 Dolný Kubín</t>
  </si>
  <si>
    <t>SK2020131487</t>
  </si>
  <si>
    <t>Teplico s.r.o.</t>
  </si>
  <si>
    <t>Teplico</t>
  </si>
  <si>
    <t>Kuzmányho 246/14 039 01 Turčianske Teplice</t>
  </si>
  <si>
    <t>SK2020435758</t>
  </si>
  <si>
    <t>Metská teplárenská spoločnosť Čadca</t>
  </si>
  <si>
    <t>MTS Čadca</t>
  </si>
  <si>
    <t>Palárikova 88 022 01 Čadca</t>
  </si>
  <si>
    <t>SK2020135150</t>
  </si>
  <si>
    <t>Bytterm</t>
  </si>
  <si>
    <t>Saleziánska 4 010 77 Žilina</t>
  </si>
  <si>
    <t>SK2020448914</t>
  </si>
  <si>
    <t>https://www.bytterm.sk/</t>
  </si>
  <si>
    <t>podatelna@byttern.sk</t>
  </si>
  <si>
    <t>MHTH Košice</t>
  </si>
  <si>
    <t>TEPELNÉ HOSPODÁRSTVO Košice</t>
  </si>
  <si>
    <t>TEHO</t>
  </si>
  <si>
    <t>Komenského 7 040 01 Košice</t>
  </si>
  <si>
    <t>SK2020485500</t>
  </si>
  <si>
    <t>https://www.teho.sk/</t>
  </si>
  <si>
    <t>Obchodný názov organizácie</t>
  </si>
  <si>
    <t>Právna forma</t>
  </si>
  <si>
    <t>Plyn</t>
  </si>
  <si>
    <t>Teplo</t>
  </si>
  <si>
    <t>ÚKSÚP</t>
  </si>
  <si>
    <t>Rozpočtová organizácia</t>
  </si>
  <si>
    <t>Finančné riaditeľstvo Slovenskej republiky</t>
  </si>
  <si>
    <t>Lazovná 5952/63, 97401 Banská Bystrica</t>
  </si>
  <si>
    <t>SK2023395253</t>
  </si>
  <si>
    <t>Jiří Žežulka</t>
  </si>
  <si>
    <t>https://www.financnasprava.sk/</t>
  </si>
  <si>
    <t>ŽSK</t>
  </si>
  <si>
    <t>Samosprávny kraj</t>
  </si>
  <si>
    <t>Komenského 48, 010 01 Žilina</t>
  </si>
  <si>
    <t>SK2021626695</t>
  </si>
  <si>
    <t>Erika Jurinová</t>
  </si>
  <si>
    <t>https://www.zilinskazupa.sk/</t>
  </si>
  <si>
    <t>ID číselníka</t>
  </si>
  <si>
    <t>Názov číselníka</t>
  </si>
  <si>
    <t>Hodnoty číselníka</t>
  </si>
  <si>
    <t>Pre komoditu</t>
  </si>
  <si>
    <t>VS000001</t>
  </si>
  <si>
    <t>Podružná refakturačná</t>
  </si>
  <si>
    <t>Všetky</t>
  </si>
  <si>
    <t>Vlastná podružná</t>
  </si>
  <si>
    <t>E0000002</t>
  </si>
  <si>
    <t>Vzdušné holé</t>
  </si>
  <si>
    <t>Vzdušné káblové</t>
  </si>
  <si>
    <t>Vzdušné izolované</t>
  </si>
  <si>
    <t>Podzemné káblové</t>
  </si>
  <si>
    <t>E0000003</t>
  </si>
  <si>
    <t>Umiestnenie odbočky elektriny</t>
  </si>
  <si>
    <t>Rozvodná skriňa PDS</t>
  </si>
  <si>
    <t>Stĺp PDS</t>
  </si>
  <si>
    <t>Rozvodná skriňa vlastná</t>
  </si>
  <si>
    <t>VD000026</t>
  </si>
  <si>
    <t>Umiestnenie odbočky vody</t>
  </si>
  <si>
    <t>Na vlastnom pozemku</t>
  </si>
  <si>
    <t>V cudzej budove</t>
  </si>
  <si>
    <t>Vo vlastnej budove</t>
  </si>
  <si>
    <t>VS000004</t>
  </si>
  <si>
    <t>VS000005</t>
  </si>
  <si>
    <t>VS000006</t>
  </si>
  <si>
    <t>Umiestnenie odbočky</t>
  </si>
  <si>
    <t xml:space="preserve">Na cudzom pozemku
</t>
  </si>
  <si>
    <t xml:space="preserve">Na vlastnom pozemku
</t>
  </si>
  <si>
    <t>E0000007</t>
  </si>
  <si>
    <t>Napäťová hladina odbočky</t>
  </si>
  <si>
    <t>NN-0,4kV</t>
  </si>
  <si>
    <t>VTZ00008</t>
  </si>
  <si>
    <t>Skupina zariadení</t>
  </si>
  <si>
    <t>Zoznam VTZ skupin zariadení</t>
  </si>
  <si>
    <t>VTZ00009</t>
  </si>
  <si>
    <t>Upresnenie k skupine zariadení</t>
  </si>
  <si>
    <t>VS000010</t>
  </si>
  <si>
    <t>V prevádzke</t>
  </si>
  <si>
    <t>Dočasne mimo prevádzky</t>
  </si>
  <si>
    <t>Trvalo mimo prevádzky</t>
  </si>
  <si>
    <t>E0000011</t>
  </si>
  <si>
    <t>Typ prevádzkovateľa DS</t>
  </si>
  <si>
    <t>Elektrina, Plyn</t>
  </si>
  <si>
    <t>Miestna distribučná sústava</t>
  </si>
  <si>
    <t>Iný subjekt</t>
  </si>
  <si>
    <t>Bez pripojenia-off grid</t>
  </si>
  <si>
    <t>Hodnotou HI v A</t>
  </si>
  <si>
    <t>VD000016</t>
  </si>
  <si>
    <t>Obecný vodovod</t>
  </si>
  <si>
    <t>Iná tretia strana</t>
  </si>
  <si>
    <t>Vlastná studňa bez pripojenia na verej.vodovod</t>
  </si>
  <si>
    <t>Vlastná studňa s pripojením na verejn.vodovod</t>
  </si>
  <si>
    <t>VS000012</t>
  </si>
  <si>
    <t>Prevádzkovateľ distribučnej sústavy</t>
  </si>
  <si>
    <t>Zoznam partnerských subjektov</t>
  </si>
  <si>
    <t>VS000013</t>
  </si>
  <si>
    <t>VS000014</t>
  </si>
  <si>
    <t>Právny vzťah k pozemku</t>
  </si>
  <si>
    <t>Nájomná zmluva</t>
  </si>
  <si>
    <t>Vecné bremeno</t>
  </si>
  <si>
    <t>Žiadny</t>
  </si>
  <si>
    <t>VS000015</t>
  </si>
  <si>
    <t>Výlučne po cudzích pozemkoch</t>
  </si>
  <si>
    <t>E0000017</t>
  </si>
  <si>
    <t>Na hranici vlastného pozemku</t>
  </si>
  <si>
    <t>Na stĺpe PDS</t>
  </si>
  <si>
    <t>Verejná TS PDS</t>
  </si>
  <si>
    <t>Trafostanica MDS</t>
  </si>
  <si>
    <t>Vlastná trafostanica</t>
  </si>
  <si>
    <t>Vo fasáde budovy</t>
  </si>
  <si>
    <t>VS000018</t>
  </si>
  <si>
    <t>V prospech odberateľa</t>
  </si>
  <si>
    <t>V prospech prevádzkovateľa siete</t>
  </si>
  <si>
    <t>V prospech vlastníka pozemku</t>
  </si>
  <si>
    <t>E0000019</t>
  </si>
  <si>
    <t>Počet fáz na prípojke</t>
  </si>
  <si>
    <t>1F</t>
  </si>
  <si>
    <t>E0000020</t>
  </si>
  <si>
    <t>Napäťová hladina prípojky</t>
  </si>
  <si>
    <t>VS000021</t>
  </si>
  <si>
    <t>Existuje Komplet Papier a Digital</t>
  </si>
  <si>
    <t>Existuje Komplet digitálna</t>
  </si>
  <si>
    <t>Existuje Nekompletná papier</t>
  </si>
  <si>
    <t>Existuje Nekompletná digital</t>
  </si>
  <si>
    <t>Len v archíve okresného úradu</t>
  </si>
  <si>
    <t>Ochranné pásmo el.vedenia</t>
  </si>
  <si>
    <t>Bez ochr. pásma</t>
  </si>
  <si>
    <t>VS000022</t>
  </si>
  <si>
    <t>Má vplyv na životné funkcie</t>
  </si>
  <si>
    <t>VS000023</t>
  </si>
  <si>
    <t>Hlavné fakturačné - Výroba</t>
  </si>
  <si>
    <t>Podružné fakturačné</t>
  </si>
  <si>
    <t>Podružné refakturačné</t>
  </si>
  <si>
    <t>Podružné - Výroba</t>
  </si>
  <si>
    <t>Kontrolné</t>
  </si>
  <si>
    <t>E0000024</t>
  </si>
  <si>
    <t>V elektromerovom rozvádzači</t>
  </si>
  <si>
    <t>Mimo elektromerového rozvádzača</t>
  </si>
  <si>
    <t>V hlavnom rozvádzači budovy</t>
  </si>
  <si>
    <t>VS000025</t>
  </si>
  <si>
    <t>Elektrina, Plyn, Teplo</t>
  </si>
  <si>
    <t>MWh</t>
  </si>
  <si>
    <t>C1</t>
  </si>
  <si>
    <t>C2</t>
  </si>
  <si>
    <t>C2-X3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</si>
  <si>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</si>
  <si>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</si>
  <si>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</si>
  <si>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</si>
  <si>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</si>
  <si>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</si>
  <si>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</si>
  <si>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</si>
  <si>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</si>
  <si>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VVN</t>
  </si>
  <si>
    <t>X1</t>
  </si>
  <si>
    <t>X2</t>
  </si>
  <si>
    <t>X2-D</t>
  </si>
  <si>
    <t>X2-S</t>
  </si>
  <si>
    <t>X3-C11</t>
  </si>
  <si>
    <t>X3-C2</t>
  </si>
  <si>
    <t>X3-9</t>
  </si>
  <si>
    <t>Analógové</t>
  </si>
  <si>
    <t>Digitálne</t>
  </si>
  <si>
    <t>Typ merania</t>
  </si>
  <si>
    <t>A - IMS s DO</t>
  </si>
  <si>
    <t>B - IMS bez DO</t>
  </si>
  <si>
    <t>C - NIE IMS</t>
  </si>
  <si>
    <t>Vlastník OM je podnájomník</t>
  </si>
  <si>
    <t>Vlastník OM je správca majetku</t>
  </si>
  <si>
    <t>Vlastník OM je vlastník majetku</t>
  </si>
  <si>
    <t>Dočasne mimo prevádzky - Odhlásené</t>
  </si>
  <si>
    <t>Trvalo mimo prevádzky - Prihlásené</t>
  </si>
  <si>
    <t>Trvalo mimo prevádzky - Odhlásené</t>
  </si>
  <si>
    <t>Hlavné</t>
  </si>
  <si>
    <t>Podružné</t>
  </si>
  <si>
    <t>Fyzické meranie</t>
  </si>
  <si>
    <t>Virtuálny výpočet</t>
  </si>
  <si>
    <t>Typ merania podľa elektromera</t>
  </si>
  <si>
    <t>C - Analógový</t>
  </si>
  <si>
    <t>Sťahovanie IMS údajov</t>
  </si>
  <si>
    <t>Smer toku elektriny</t>
  </si>
  <si>
    <t>Výroba</t>
  </si>
  <si>
    <t>Obojsmerne</t>
  </si>
  <si>
    <t>Spotreba poschodia</t>
  </si>
  <si>
    <t>Spotreba miestnosti</t>
  </si>
  <si>
    <t>Spotreba časti plochy</t>
  </si>
  <si>
    <t>Spotreba nájomníka</t>
  </si>
  <si>
    <t>Elektrické napájanie</t>
  </si>
  <si>
    <t>Osvetlenie</t>
  </si>
  <si>
    <t>Vykurovanie</t>
  </si>
  <si>
    <t>Vykurovanie aj TÚV</t>
  </si>
  <si>
    <t>Aktuálny dodávateľ elektriny</t>
  </si>
  <si>
    <t>(Výber zo zoznamu dodávateľov komodít)</t>
  </si>
  <si>
    <t>Počet taríf meradla</t>
  </si>
  <si>
    <t>2T</t>
  </si>
  <si>
    <t>3T</t>
  </si>
  <si>
    <t>Napäťová úroveň prípojky [NN / VN]</t>
  </si>
  <si>
    <t>Napäťová úroveň zmluvne  [NN / VN]</t>
  </si>
  <si>
    <t>Typ fakturácie RK/MRK</t>
  </si>
  <si>
    <t>Fakturácia podľa HI v [A]</t>
  </si>
  <si>
    <t>Fakturácia podľa RK v [kW]</t>
  </si>
  <si>
    <t>Perióda dojednania rezervovanej kapacity [mes.]</t>
  </si>
  <si>
    <t>3 mes.</t>
  </si>
  <si>
    <t>6 mes.</t>
  </si>
  <si>
    <t>PDF a XML na email</t>
  </si>
  <si>
    <t>Centrálne u zriaďovateľa</t>
  </si>
  <si>
    <t>Má podružné OM vplyv na výšku RK?</t>
  </si>
  <si>
    <t>Má podružné OM vplyv na výšku jaloviny?</t>
  </si>
  <si>
    <t>Tlaková úroveň odbočky</t>
  </si>
  <si>
    <t>Vysokotlaková</t>
  </si>
  <si>
    <t>Strednotlaková</t>
  </si>
  <si>
    <t>Ochranné pásmo plynovodu</t>
  </si>
  <si>
    <t>Bez ochr.pásma</t>
  </si>
  <si>
    <t>Merná jednotka vodomeru</t>
  </si>
  <si>
    <t>L</t>
  </si>
  <si>
    <t>DIN</t>
  </si>
  <si>
    <t>Oceľoliatina</t>
  </si>
  <si>
    <t>Šachta</t>
  </si>
  <si>
    <t>Všetko</t>
  </si>
  <si>
    <t>Štrk</t>
  </si>
  <si>
    <t>Spevnená zemina</t>
  </si>
  <si>
    <t>Betón</t>
  </si>
  <si>
    <t>Asfalt</t>
  </si>
  <si>
    <t>Kombinácia viacerých</t>
  </si>
  <si>
    <t>Navŕtavací pás</t>
  </si>
  <si>
    <t>Zaslučkovanie</t>
  </si>
  <si>
    <t>V asfalte príjazdovej cesty</t>
  </si>
  <si>
    <t>Voda, Teplo, Plyn</t>
  </si>
  <si>
    <t>Vo fasáde objeku</t>
  </si>
  <si>
    <t>Vecné bremeno zo zákona</t>
  </si>
  <si>
    <t>Vecné bremeno so zmluvou</t>
  </si>
  <si>
    <t>Vodomer nie je v šachte</t>
  </si>
  <si>
    <t>Meranie spotreby</t>
  </si>
  <si>
    <t>Nemeraný odber</t>
  </si>
  <si>
    <t>Náhradný výpočet</t>
  </si>
  <si>
    <t>Zložený vodomer</t>
  </si>
  <si>
    <t>Technológia vodomera</t>
  </si>
  <si>
    <t>M-Bus</t>
  </si>
  <si>
    <t>Mod-Bus</t>
  </si>
  <si>
    <t>Radio-Hlavica</t>
  </si>
  <si>
    <t>Enbra</t>
  </si>
  <si>
    <t>Siemens</t>
  </si>
  <si>
    <t>Lorenz</t>
  </si>
  <si>
    <t>Zenner</t>
  </si>
  <si>
    <t>Ferro</t>
  </si>
  <si>
    <t>Etatron</t>
  </si>
  <si>
    <t>Bonega</t>
  </si>
  <si>
    <t>Techem</t>
  </si>
  <si>
    <t>Rosswiener</t>
  </si>
  <si>
    <t>Energoaqua</t>
  </si>
  <si>
    <t>Axioma</t>
  </si>
  <si>
    <t>Perióda výmeny meradla</t>
  </si>
  <si>
    <t>12 mesiacov</t>
  </si>
  <si>
    <t>24 mesiacov</t>
  </si>
  <si>
    <t>36 mesiacov</t>
  </si>
  <si>
    <t>48 mesiacov</t>
  </si>
  <si>
    <t>60 mesiacov</t>
  </si>
  <si>
    <t>72 mesiacov</t>
  </si>
  <si>
    <t>84 mesiacov</t>
  </si>
  <si>
    <t>Automatické sťahovanie IMS údajov</t>
  </si>
  <si>
    <t>Studená a teplá voda</t>
  </si>
  <si>
    <t>samostatným vodomerom</t>
  </si>
  <si>
    <t>Kysucké Nové Mesto</t>
  </si>
  <si>
    <t>Nižná nad Oravou</t>
  </si>
  <si>
    <t>Budova</t>
  </si>
  <si>
    <t>Iná stavba</t>
  </si>
  <si>
    <t>E</t>
  </si>
  <si>
    <t>Plynová prípojka</t>
  </si>
  <si>
    <t>Horúcovodná prípojka</t>
  </si>
  <si>
    <t>Parovodná prípojka</t>
  </si>
  <si>
    <t>Rozsah zaťaženia</t>
  </si>
  <si>
    <t>Trasa</t>
  </si>
  <si>
    <t>Ochranné pásmo</t>
  </si>
  <si>
    <t>Para</t>
  </si>
  <si>
    <t>Verejný primárny rozvod CZT</t>
  </si>
  <si>
    <t>Verejný distribučný rozvod CZT</t>
  </si>
  <si>
    <t>Teplo len na TÚV</t>
  </si>
  <si>
    <t>Teplo na výrobu technickej pary</t>
  </si>
  <si>
    <t>Typ distribučnej siete plynu</t>
  </si>
  <si>
    <t>Vlastné zásobníky plynu nadzemné</t>
  </si>
  <si>
    <t>Vlastné zásobníky plynu podzemné</t>
  </si>
  <si>
    <t>Zásobníky plynu tretej strany nadzemné</t>
  </si>
  <si>
    <t>Zásobníky plynu tretej strany podzemné</t>
  </si>
  <si>
    <t>Typ snímača impulzov</t>
  </si>
  <si>
    <t>6 pinový konektor DIN 45322</t>
  </si>
  <si>
    <t>Horný Itron NF G4-G100</t>
  </si>
  <si>
    <t>Predný Gallus Cyble senzor</t>
  </si>
  <si>
    <t>Spodný Gallus 2000 sensor</t>
  </si>
  <si>
    <t>Predný optický snímač LED impulzov</t>
  </si>
  <si>
    <t>Predný optický OCR snímač číselníka</t>
  </si>
  <si>
    <t>Rotačný piestový</t>
  </si>
  <si>
    <t>Turbínový</t>
  </si>
  <si>
    <t>Pravidelnosť vyúčtovacej faktúry</t>
  </si>
  <si>
    <t>Štvrťročne</t>
  </si>
  <si>
    <t>Polročne</t>
  </si>
  <si>
    <t>Ročne</t>
  </si>
  <si>
    <t>Nepravidelne</t>
  </si>
  <si>
    <t>Na vyžiadanie</t>
  </si>
  <si>
    <t>Okresy</t>
  </si>
  <si>
    <t>Regióny</t>
  </si>
  <si>
    <t>Dolné Pohronie</t>
  </si>
  <si>
    <t>Dolné Považie</t>
  </si>
  <si>
    <t>Dolný Zemplín</t>
  </si>
  <si>
    <t>Hont</t>
  </si>
  <si>
    <t>Horehronie</t>
  </si>
  <si>
    <t>Horná Nitra</t>
  </si>
  <si>
    <t>Horný Zemplín</t>
  </si>
  <si>
    <t>Kysuce</t>
  </si>
  <si>
    <t>Liptov</t>
  </si>
  <si>
    <t>Novohrad</t>
  </si>
  <si>
    <t>Podpoľanie</t>
  </si>
  <si>
    <t>Podunajsko</t>
  </si>
  <si>
    <t>Spiš</t>
  </si>
  <si>
    <t>Stredné Považie</t>
  </si>
  <si>
    <t>Šariš</t>
  </si>
  <si>
    <t>Tatry</t>
  </si>
  <si>
    <t>Turiec</t>
  </si>
  <si>
    <t>Záhorie</t>
  </si>
  <si>
    <t>Zamagurie</t>
  </si>
  <si>
    <t>Drevoštiepka</t>
  </si>
  <si>
    <t>Drevené brikety</t>
  </si>
  <si>
    <t>Koks</t>
  </si>
  <si>
    <t>Čierne uhlie</t>
  </si>
  <si>
    <t>Hnedé uhlie</t>
  </si>
  <si>
    <t>Uholné brikety</t>
  </si>
  <si>
    <t>Veľký</t>
  </si>
  <si>
    <t>Kotolňa je súčasťou vedľajšej budovy</t>
  </si>
  <si>
    <t>Kotolňa je samostatná budova</t>
  </si>
  <si>
    <t>V zásobníku v kotolni</t>
  </si>
  <si>
    <t>V zásobníku v samostatnej miestnosti</t>
  </si>
  <si>
    <t>Vrecované palivo uložené v kotolni</t>
  </si>
  <si>
    <t>Vrecované palivo uložené v inej miestnosti</t>
  </si>
  <si>
    <t>Odpadové palivo z vlastnej činnosti</t>
  </si>
  <si>
    <t>Palivo vlastné s obstarávaným</t>
  </si>
  <si>
    <t>Bez merania</t>
  </si>
  <si>
    <t>Odhadom</t>
  </si>
  <si>
    <t>Výpočtom</t>
  </si>
  <si>
    <t>Podľa počtu vriec</t>
  </si>
  <si>
    <t>Iba jeden merač tepla</t>
  </si>
  <si>
    <t>Merače tepla pre každú vetvu</t>
  </si>
  <si>
    <t>Dopl. zdroj na ÚK a TÚV</t>
  </si>
  <si>
    <t>Dopl. zdroj pre ÚK</t>
  </si>
  <si>
    <t>Palivo spracúvame štiepkovaním</t>
  </si>
  <si>
    <t>Palivo spracúvame drvením</t>
  </si>
  <si>
    <t>Bez odpadu</t>
  </si>
  <si>
    <t>Uholná škvára</t>
  </si>
  <si>
    <t>Bez zneškodňovania</t>
  </si>
  <si>
    <t>Bez filtrácie</t>
  </si>
  <si>
    <t>Iba Odprášenie</t>
  </si>
  <si>
    <t>Iba Odsírovanie</t>
  </si>
  <si>
    <t>Odprašovanie a odsírovanie</t>
  </si>
  <si>
    <t>Bez spätného zisku</t>
  </si>
  <si>
    <t>Prídavný výmenník tepla</t>
  </si>
  <si>
    <t>Pôvodný kotol technicky nevyhovujúci</t>
  </si>
  <si>
    <t>Rekonštrukcia kotla v príprave</t>
  </si>
  <si>
    <t>Kotol v rekonštrukcii</t>
  </si>
  <si>
    <t>Kg - Kilogram</t>
  </si>
  <si>
    <t>L - Liter</t>
  </si>
  <si>
    <t>m3 - meter kubický</t>
  </si>
  <si>
    <t>Dráhové vozidlo</t>
  </si>
  <si>
    <t>V šachte na cudzom pozemku</t>
  </si>
  <si>
    <t>Výlučne nad zemou</t>
  </si>
  <si>
    <t>Čiastočne nad zemou</t>
  </si>
  <si>
    <t>Čiastočne pod zemou</t>
  </si>
  <si>
    <t>Kategória VTZ</t>
  </si>
  <si>
    <t>Typ VTZ v kategórii</t>
  </si>
  <si>
    <t>Označenie typu VTZ</t>
  </si>
  <si>
    <t>Skratka 3znaky do ID</t>
  </si>
  <si>
    <t>(bez triedy ohrozenia)</t>
  </si>
  <si>
    <t>VTZ elektrické</t>
  </si>
  <si>
    <t>technické zariadenie na výrobu elektrickej energie s menovitým výkonom 3 MW a viac vrátane ochrany pred účinkami atmosférickej elektriny</t>
  </si>
  <si>
    <t>A/a</t>
  </si>
  <si>
    <t>AA-</t>
  </si>
  <si>
    <t>VTZ elektrické - A/a</t>
  </si>
  <si>
    <t>technické zariadenie na premenu elektrickej energie s príkonom 250 kVA a viac vrátane ochrany pred účinkami atmosférickej elektriny</t>
  </si>
  <si>
    <t>A/b</t>
  </si>
  <si>
    <t>AB-</t>
  </si>
  <si>
    <t>elektrická sieť striedavého napätia nad 1000 V alebo jednosmerného napätia nad 1 500 V vrátane ochrany pred účinkami atmosférickej elektriny</t>
  </si>
  <si>
    <t>A/c</t>
  </si>
  <si>
    <t>AC-</t>
  </si>
  <si>
    <t>VTZ elektrické - A/c</t>
  </si>
  <si>
    <t>elektrická inštalácia v prostredí s nebezpečenstvom požiaru horľavých materiálov, kvapalín, plynov alebo prachu (vonkajší vplyv BE2) vrátane ochrany pred účinkami atmosférickej a statickej elektriny</t>
  </si>
  <si>
    <t>A/d</t>
  </si>
  <si>
    <t>AD-</t>
  </si>
  <si>
    <t>VTZ elektrické - A/d</t>
  </si>
  <si>
    <t>elektrická inštalácia v priestore s nebezpečenstvom výbuchu (vonkajší vplyv BE3) vrátane ochrany pred účinkami atmosférickej a statickej elektriny</t>
  </si>
  <si>
    <t>A/e</t>
  </si>
  <si>
    <t>AE-</t>
  </si>
  <si>
    <t>VTZ elektrické - A/e</t>
  </si>
  <si>
    <t>elektrická inštalácia v priestoroch s vonkajším vplyvom s trvalým výskytom korozívnych alebo znečisťujúcich látok vrátane ochrany pred účinkami atmosférickej elektriny</t>
  </si>
  <si>
    <t>A/f</t>
  </si>
  <si>
    <t>AF-</t>
  </si>
  <si>
    <t>VTZ elektrické - A/f</t>
  </si>
  <si>
    <t>elektrická inštalácia v priestore smimoriadnym nebezpečenstvom zásahu elektrickým prúdom vmokrom prostredí s vonkajším vplyvom AD3 až AD8 alebo dotykom s potenciálom zeme s vonkajším vplyvom BC3 a BC4 vrátane ochrany pred účinkami atmosférickej elektriny</t>
  </si>
  <si>
    <t>A/g</t>
  </si>
  <si>
    <t>AG-</t>
  </si>
  <si>
    <t>VTZ elektrické - A/g</t>
  </si>
  <si>
    <t>elektrická inštalácia v miestnosti na zdravotnícke účely vrátane ochrany pred účinkami atmosférickej a statickej elektriny okrem všeobecnej vyšetrovne a priestoru s požiadavkami P0, P1 a P2 definovanými podľa osobitných predpisov pre zdravotnícke zariadenie</t>
  </si>
  <si>
    <t>A/h</t>
  </si>
  <si>
    <t>AH-</t>
  </si>
  <si>
    <t>VTZ elektrické - A/h</t>
  </si>
  <si>
    <t>elektrická inštalácia v objekte určenom na zhromažďovanie viac ako 250 osôb v jednom priestore vrátane ochrany pred účinkami atmosférickej elektriny</t>
  </si>
  <si>
    <t>A/i</t>
  </si>
  <si>
    <t>AI-</t>
  </si>
  <si>
    <t>VTZ elektrické - A/i</t>
  </si>
  <si>
    <t>Technické zariadenia elektrické nezaradené do skupiny A s prúdom alebo napätím, ktoré nie sú bezpečné.</t>
  </si>
  <si>
    <t>B0-</t>
  </si>
  <si>
    <t>VTZ elektrické - B</t>
  </si>
  <si>
    <t>Technické zariadenia elektrické nezaradené do skupiny A a skupiny B.</t>
  </si>
  <si>
    <t>C0-</t>
  </si>
  <si>
    <t>VTZ elektrické - C</t>
  </si>
  <si>
    <t>VTZ plynové</t>
  </si>
  <si>
    <t>výrobu plynu s jednotkovým výkonom vyšším ako 10 Nm3/h vrátane zariadenia upravujúceho zloženie plynu na technické hodnoty vyžadované osobitným predpisom alebo odberateľom</t>
  </si>
  <si>
    <t>VTZ plynové - A/a</t>
  </si>
  <si>
    <t>skladovanie plynu s najvyšším pracovným tlakom plynu do 0,05MPa vrátane s vnútorným objemomnad 100m3, napríklad v plynojeme a zásobníku</t>
  </si>
  <si>
    <t>VTZ plynové - A/b</t>
  </si>
  <si>
    <t>plnenie kovových tlakových nádob na dopravu plynov s výkonom nad 10 Nm3/h</t>
  </si>
  <si>
    <t>VTZ plynové - A/c</t>
  </si>
  <si>
    <t>zásobovanie plynom z kovových tlakových nádob stabilných alebo z kovových tlakových nádob na dopravu plynov (tlaková stanica) s výkonom nad 10 Nm3/h</t>
  </si>
  <si>
    <t>VTZ plynové - A/d</t>
  </si>
  <si>
    <t>zvyšovanie tlaku plynu s najvyšším pracovným tlakom plynu na výstupe vyšším ako 0,4 MPa</t>
  </si>
  <si>
    <t>VTZ plynové - A/e</t>
  </si>
  <si>
    <t>znižovanie tlaku plynu s najvyšším pracovným tlakom plynu na vstupe vyšším ako 0,4 MPa</t>
  </si>
  <si>
    <t>VTZ plynové - A/f</t>
  </si>
  <si>
    <t>rozvod plynu s tlakom plynu nad 0,4 MPa a acetylénovod</t>
  </si>
  <si>
    <t>VTZ plynové - A/g</t>
  </si>
  <si>
    <t>spotrebu plynu spaľovaním s výkonom jednotlivého zariadenia alebo so súčtom výkonov jednotlivých zariadení tvoriacich funkčný celok nad 0,5 MW vrátane zariadenia na výrobu ochranných atmosfér pri tepelnom spracúvaní</t>
  </si>
  <si>
    <t>VTZ plynové - A/h</t>
  </si>
  <si>
    <t>chladenie a mrazenie s množstvom plynu na chladenie nad 25 kg</t>
  </si>
  <si>
    <t>VTZ plynové - A/i</t>
  </si>
  <si>
    <t>výrobu plynu s jednotkovým výkonom do 10 Nm3/h vrátane</t>
  </si>
  <si>
    <t>B/a</t>
  </si>
  <si>
    <t>BA-</t>
  </si>
  <si>
    <t>VTZ plynové - B/a</t>
  </si>
  <si>
    <t>skladovanie plynu s najvyšším pracovným tlakom plynu do 0,05 MPa vrátane s vnútorným objemom do 100 m3, napríklad v plynojeme a zásobníku</t>
  </si>
  <si>
    <t>B/b</t>
  </si>
  <si>
    <t>BB-</t>
  </si>
  <si>
    <t>VTZ plynové - B/b</t>
  </si>
  <si>
    <t>plnenie kovových tlakových nádob na dopravu plynu s výkonom do 10 Nm3/h vrátane</t>
  </si>
  <si>
    <t>B/c</t>
  </si>
  <si>
    <t>BC-</t>
  </si>
  <si>
    <t>VTZ plynové - B/c</t>
  </si>
  <si>
    <t>zásobovanie plynom z kovových tlakových nádob stabilných alebo z kovových tlakových nádob na dopravu plynu (tlaková stanica) s výkonom do 10 Nm3/h vrátane, ak umožňujú pripojiť viac ako dve fľaše na dopravu plynov</t>
  </si>
  <si>
    <t>B/d</t>
  </si>
  <si>
    <t>BD-</t>
  </si>
  <si>
    <t>VTZ plynové - B/d</t>
  </si>
  <si>
    <t>zvyšovanie tlaku plynu s najvyšším pracovným tlakom plynu na výstupe do 0,4 MPa vrátane</t>
  </si>
  <si>
    <t>B/e</t>
  </si>
  <si>
    <t>BE-</t>
  </si>
  <si>
    <t>VTZ plynové - B/e</t>
  </si>
  <si>
    <t>znižovanie tlaku plynu s najvyšším pracovným tlakom plynu na vstupe do 0,4 MPa vrátane s výkonom nad 25 Nm3/h okrem zariadení uvedených v písmene g)</t>
  </si>
  <si>
    <t>B/f</t>
  </si>
  <si>
    <t>BF-</t>
  </si>
  <si>
    <t>VTZ plynové - B/f</t>
  </si>
  <si>
    <t>rozvod plynu, a to potrubné vedenie určené na rozvod plynu vrátane regulačného zariadenia zaradeného do tohto potrubného vedenia s výkonom odberného plynového zariadenia do 25 Nm3/h vrátane s najvyšším pracovným tlakom plynu na vstupe do 0,4 MPa vrátane okrem potrubného vedenia určeného na rozvod acetylénu</t>
  </si>
  <si>
    <t>B/g</t>
  </si>
  <si>
    <t>BG-</t>
  </si>
  <si>
    <t>VTZ plynové - B/g</t>
  </si>
  <si>
    <t>spotrebu plynu spaľovaním s výkonom jednotlivého zariadenia alebo so súčtom výkonov jednotlivých zariadení tvoriacich funkčný celok od 5 kW do 0,5 MW vrátane zariadenia na výrobu ochranných atmosfér pri tepelnom spracúvaní a spotrebiča, pri ktorom sa vyžaduje napojenie na odťah spalín</t>
  </si>
  <si>
    <t>B/h</t>
  </si>
  <si>
    <t>BH-</t>
  </si>
  <si>
    <t>VTZ plynové - B/h</t>
  </si>
  <si>
    <t>chladenie a mrazenie s množstvom plynu na chladenie od 3 kg do 25 kg vrátane</t>
  </si>
  <si>
    <t>B/i</t>
  </si>
  <si>
    <t>BI-</t>
  </si>
  <si>
    <t>VTZ plynové - B/i</t>
  </si>
  <si>
    <t>technické zariadenia pracujúce s nebezpečným plynom nezaradené do skupiny A alebo skupiny B</t>
  </si>
  <si>
    <t>C/a</t>
  </si>
  <si>
    <t>CA-</t>
  </si>
  <si>
    <t>VTZ plynové - C/a</t>
  </si>
  <si>
    <t>technické zariadenia pracujúce s ostatnými plynmi</t>
  </si>
  <si>
    <t>C/b</t>
  </si>
  <si>
    <t>CB-</t>
  </si>
  <si>
    <t>VTZ plynové - C/b</t>
  </si>
  <si>
    <t>ZEMNÝ PLYN - BOD ODBOČENIA</t>
  </si>
  <si>
    <t>PLYNOVÁ ODBOČKA</t>
  </si>
  <si>
    <t>POD kód odberného miesta, obsahuje presne 20 alfanumerických znakov</t>
  </si>
  <si>
    <t>ID odbočky</t>
  </si>
  <si>
    <t>Vlastník distribučnej siete plynu</t>
  </si>
  <si>
    <t>"Verejný podzemný plynovod" / "Vlastné zásobníky" / "Zásobníky tretej strany" / "Neviem určiť"</t>
  </si>
  <si>
    <t xml:space="preserve">"Na cudzom pozemku" / "Na vlastnom pozemku" / "V cudzej budove" / "Vo vlastnej budove"
</t>
  </si>
  <si>
    <t>"Vysokotlak" / "Strednotlak" / "Nízkotlak"</t>
  </si>
  <si>
    <t>Tlak plynovodu pred odbočením</t>
  </si>
  <si>
    <t>Priemer plynovodu pred odbočením</t>
  </si>
  <si>
    <t>Materiál plynovodu pred odbočením</t>
  </si>
  <si>
    <t>"Oceľ" / "PE-Plast"</t>
  </si>
  <si>
    <t>"Štrk" / "Zemina" / "Betón" / "Asfalt" / "Kombinácia viacerých"</t>
  </si>
  <si>
    <t>Prevedenie odbočky</t>
  </si>
  <si>
    <t>Materiál odbočky</t>
  </si>
  <si>
    <t>Odb. ventil na mape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</si>
  <si>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</si>
  <si>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Väzba - plynová prípojka</t>
  </si>
  <si>
    <t>Väzba - plynomer</t>
  </si>
  <si>
    <t>ZEMNÝ PLYN - PRÍPOJKA</t>
  </si>
  <si>
    <t>"VTZ plynové"</t>
  </si>
  <si>
    <t>Zoznam označení skupín zariadení podľa Vyhlášky 508</t>
  </si>
  <si>
    <t>"Verejná distribučná sústava" / "Miestna distribučná sústava" / "Iný subjekt" / "Bez pripojenia-off grid"</t>
  </si>
  <si>
    <t>Prevádzkovateľ distribučnej siete plynu</t>
  </si>
  <si>
    <t>(Výber zo zoznamu prevádzkovateľov sústav)</t>
  </si>
  <si>
    <t>Vlastník</t>
  </si>
  <si>
    <t>Zmluva o pripojení do distribučnej siete plynu</t>
  </si>
  <si>
    <t>Dĺžka pripojovacieho plynovodu [m]</t>
  </si>
  <si>
    <t>Priemer pripojovacieho plynovodu</t>
  </si>
  <si>
    <t>Umiestnenie plynomernej skrine</t>
  </si>
  <si>
    <t>"Na hranici vlastného pozemku" / "Na stĺpe PDS" / "Verejná TS PDS" / "Trafostanica MDS" / "Vlastná trafostanica" / "Vo fasáde budovy" / "Vo vnútri budovy"</t>
  </si>
  <si>
    <t>Umiestnenie regulačnej armatúry</t>
  </si>
  <si>
    <t>"V plynomerni" / "V samostatnej skrini" / "Bez regul. armatúry" / "Neviem určiť"</t>
  </si>
  <si>
    <t>Upresnenie regulačnej armatúry</t>
  </si>
  <si>
    <t>"Pred plynomerom" / "Za plynomerom"</t>
  </si>
  <si>
    <t>Tlak pred reg. armatúrou</t>
  </si>
  <si>
    <t>Tlak za reg. armatúrou</t>
  </si>
  <si>
    <t>Maximálne rezervované množstvo plynu DMM</t>
  </si>
  <si>
    <t>Len pre odberné miesta od tarify S9 nahor. Ak sú tieto údaje dostupné aj pre nižšie tarify (napr. z projektovej dokumentácie, môže sa vyplniť).</t>
  </si>
  <si>
    <t>Zhotoviteľ prípojky</t>
  </si>
  <si>
    <t>Investor prípojky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</si>
  <si>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</si>
  <si>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Posledná revízia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</si>
  <si>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</si>
  <si>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Posledná úradná skúška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</si>
  <si>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</si>
  <si>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Úradná skúška plynového zariadenia podľa vyhlášky MPSVR SR č. 508/2009 Z. z., ktorou sa ustanovujú podrobnosti na zaistenie bezpečnosti a ochrany zdravia pri práci s technickými zariadeniami tlakovými, zdvíhacími, elektrickými a plynovými a ktorou sa ustanovujú technické zariadenia, ktoré sa považujú za vyhradené technické zariadenia</t>
  </si>
  <si>
    <t>Súvisiace zariadenie</t>
  </si>
  <si>
    <t>Ak je prípojka súčasťou iného objektu, napr. stavby, uviezť názov stavby a jej umiestnenie</t>
  </si>
  <si>
    <t>Väzba - odbočka</t>
  </si>
  <si>
    <t>ELEKTRINA - Fakturačné meradlo</t>
  </si>
  <si>
    <t>ID plynomera</t>
  </si>
  <si>
    <t>Číslo objektu plynomera</t>
  </si>
  <si>
    <t>"Hlavné fakturačné" / "Podružné fakturačné" / "Podružné refakturačné" / "Kontrolné"</t>
  </si>
  <si>
    <t>Kontrolné = s väzbou na iné fakturačné OM</t>
  </si>
  <si>
    <t>Sériové číslo meradla podľa PDS</t>
  </si>
  <si>
    <t>Je ventil pred plynomerom zároveň HUP?</t>
  </si>
  <si>
    <t>Fyzické umiestnenie meradla</t>
  </si>
  <si>
    <t>"V tlakovej regulačnej stanici" / "V plynomerni mimo budovy" / V plynomerni na fasáde budovy" / "V plynomerni na hranici pozemku" / "V plynomerni v budove" / "Mimo plynomerne v budove"</t>
  </si>
  <si>
    <t>Je súčasťou plynomerne prepočítavacia jednotka spotreby plynu?</t>
  </si>
  <si>
    <t>Je súčasťou plynomerne zariadenie na diaľkový odpočet spotreby plynu?</t>
  </si>
  <si>
    <t xml:space="preserve">Ručný odpočet spotreby </t>
  </si>
  <si>
    <t>"Z plynomera" / Z prepočítavacieho zariadenia" / "Z oboch" / "Bez odpisu" / "Z GAS GIS" / "Neviem určiť"</t>
  </si>
  <si>
    <t>"A - IMS s DO" / "B - IMS bez DO" / "C - Digital" / "C - Analog" / "C - Analog s DO"</t>
  </si>
  <si>
    <t>IMS = Inteligetný merací systém, DO = Diaľkový odpočet</t>
  </si>
  <si>
    <t>Výrobné číslo plynomera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</si>
  <si>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</si>
  <si>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Väzba - odbočka plyn</t>
  </si>
  <si>
    <t>Väzba - prípojka plyn</t>
  </si>
  <si>
    <t>ELEKTRINA - Fakturačné odberné miesto elektriny</t>
  </si>
  <si>
    <t>POD kód odberného miesta, obsahuje presne 20 alfanumerických znakov. Odporúčame nastaviť validáciu na 20 znakov.</t>
  </si>
  <si>
    <t>Číslo odberného miesta ČOM</t>
  </si>
  <si>
    <t>"Fyzické meranie" / "Virtuálny výpočet"</t>
  </si>
  <si>
    <t>Typ merania podľa plynomera</t>
  </si>
  <si>
    <t xml:space="preserve">Referencia na parameter </t>
  </si>
  <si>
    <t>Reference</t>
  </si>
  <si>
    <t>"A - IMS s DO" / "B - IMS bez DO" / "C - Digital" / "C - Analog"</t>
  </si>
  <si>
    <t>Previazať na parameter plynomera s výberom typu merania</t>
  </si>
  <si>
    <t>Smer toku zemného plynu</t>
  </si>
  <si>
    <t>"Laboratórium" / "Varenie" / "Vykurovanie" / "Vykurovanie aj TÚV" / "Neviem určiť"</t>
  </si>
  <si>
    <t>Výluka odberu zemného plynu</t>
  </si>
  <si>
    <t>"Úplná výluka v letných mesiacoch" / "V letných mesiacoch len TÚV" / "Bez výluky" / "Neviem určiť"</t>
  </si>
  <si>
    <t>Aktuálny dodávateľ zemného plynu</t>
  </si>
  <si>
    <t>(Výber zo zoznamu distribučných sadzieb pre zemný plyn)</t>
  </si>
  <si>
    <t>Predpokladaná ročná spotreba [MWh]</t>
  </si>
  <si>
    <t>Denné maximálne množstvo plynu [m3]</t>
  </si>
  <si>
    <t>Objemové prepočítavacie číslo</t>
  </si>
  <si>
    <t>Objemové prepočítavacie číslo podľa vyhlášky č. 269/2012 Z. z. Ministerstva hospodárstva Slovenskej republiky, ktorou sa ustanovujú podrobnosti o zásadách prepočtu objemových jednotiek množstva na energiu a podmienky, za ktorých sa vykonáva určenie objemu plynu a spaľovacieho tepla objemového</t>
  </si>
  <si>
    <t>Priemerné spaľovacie teplo objemové</t>
  </si>
  <si>
    <t>Hodnoty spaľovacieho tepla objemového zverejňuje prevádzkovateľ distribučnej siete zemného plynu - https://www.spp-distribucia.sk/udaje-o-spalovacom-teple-odberovom-stupni-a-vykurovacej-krivke/</t>
  </si>
  <si>
    <t>Plynová odbočka</t>
  </si>
  <si>
    <t>POD kód nadradeného odberného miesta</t>
  </si>
  <si>
    <t>Alikvotna spotreba z fakturačného odberného miesta POD</t>
  </si>
  <si>
    <t>Používa sa POM na refakturáciu?</t>
  </si>
  <si>
    <t>Plynová odbočka pre POM</t>
  </si>
  <si>
    <t>Plynová prípojka pre POM</t>
  </si>
  <si>
    <t>Plynomer POM</t>
  </si>
  <si>
    <t>EVIDENCIA FAKTURÁCIE ZEMNÉHO PLYNU</t>
  </si>
  <si>
    <t>POD / ČOM</t>
  </si>
  <si>
    <t>Spotreba [MWh] r. 2023</t>
  </si>
  <si>
    <t>Spotreba [MWh] r. 2024</t>
  </si>
  <si>
    <t>FA Spotreba [MWh] 01/2023</t>
  </si>
  <si>
    <t>FA Spotreba [MWh] 02/2023</t>
  </si>
  <si>
    <t>FA Spotreba [MWh] 03/2023</t>
  </si>
  <si>
    <t>FA Spotreba [MWh] 04/2023</t>
  </si>
  <si>
    <t>FA Spotreba [MWh] 05/2023</t>
  </si>
  <si>
    <t>FA Spotreba [MWh] 06/2023</t>
  </si>
  <si>
    <t>FA Spotreba [MWh] 07/2023</t>
  </si>
  <si>
    <t>FA Spotreba [MWh] 08/2023</t>
  </si>
  <si>
    <t>FA Spotreba [MWh] 09/2023</t>
  </si>
  <si>
    <t>FA Spotreba [MWh] 10/2023</t>
  </si>
  <si>
    <t>FA Spotreba [MWh] 11/2023</t>
  </si>
  <si>
    <t>FA Spotreba [MWh] 12/2023</t>
  </si>
  <si>
    <t>SKSPPDIS000520283304</t>
  </si>
  <si>
    <t>Prepočítavacie číslo objemové OBJPC:</t>
  </si>
  <si>
    <t>Spaľovacie teplo objemové OBJTSP:</t>
  </si>
  <si>
    <t>Prepočítaný objem [m3]</t>
  </si>
  <si>
    <t>Actaris G40-5133406</t>
  </si>
  <si>
    <t>RUČNÁ EVIDENCIA PEVNÉHO PALIVA</t>
  </si>
  <si>
    <t>Merná jednotka merania paliva:</t>
  </si>
  <si>
    <t>Určenie množstva dodaného paliva:</t>
  </si>
  <si>
    <t>Číslo miesta spotreby paliva</t>
  </si>
  <si>
    <t>Číslo faktúry alebo merania</t>
  </si>
  <si>
    <t>Fakturovaná suma [EUR s DPH]</t>
  </si>
  <si>
    <t>Výhrevnosť paliva [MJ/kg]</t>
  </si>
  <si>
    <t>DFBV/121/20</t>
  </si>
  <si>
    <t>DFBV/185/20</t>
  </si>
  <si>
    <t>DFBV/310/20</t>
  </si>
  <si>
    <t>DFBV/407/20</t>
  </si>
  <si>
    <t>DFBV/480/20</t>
  </si>
  <si>
    <t>DFBV/555/20</t>
  </si>
  <si>
    <t>DFBV/618/20</t>
  </si>
  <si>
    <t>DFBV/037/21</t>
  </si>
  <si>
    <t>DFBV/058/21</t>
  </si>
  <si>
    <t>DFBV/108/21</t>
  </si>
  <si>
    <t>DFBV/175/21</t>
  </si>
  <si>
    <t>DFBV/307/21</t>
  </si>
  <si>
    <t>DFBV/345/21</t>
  </si>
  <si>
    <t>DFBV/441/21</t>
  </si>
  <si>
    <t>DFBV/482/21</t>
  </si>
  <si>
    <t>DFBV/559/21</t>
  </si>
  <si>
    <t>DFBV/592/21</t>
  </si>
  <si>
    <t>DFBV/054/22</t>
  </si>
  <si>
    <t>DFBV/087/22</t>
  </si>
  <si>
    <t>DFBV/148/22</t>
  </si>
  <si>
    <t>DFBV/157/22</t>
  </si>
  <si>
    <t>DFBV/256/22</t>
  </si>
  <si>
    <t>DFBV/335/22</t>
  </si>
  <si>
    <t>DFBV/373/22</t>
  </si>
  <si>
    <t>DFBV/520/22</t>
  </si>
  <si>
    <t>DFBV/569/22</t>
  </si>
  <si>
    <t>DFBV/580/22</t>
  </si>
  <si>
    <t>DFBV/596/22</t>
  </si>
  <si>
    <t>DFBV/035/23</t>
  </si>
  <si>
    <t>DFBV/151/23</t>
  </si>
  <si>
    <t>Kód
okresu</t>
  </si>
  <si>
    <t>Kód
kraja</t>
  </si>
  <si>
    <t>Nadmorská 
výška [m]</t>
  </si>
  <si>
    <t>Objemové
prepočítavacie
číslo</t>
  </si>
  <si>
    <t>Dolný Vadičov</t>
  </si>
  <si>
    <t>Horný Vadičov</t>
  </si>
  <si>
    <t>Kysucký Lieskovec</t>
  </si>
  <si>
    <t>Lodno</t>
  </si>
  <si>
    <t>Lopušné Pažite</t>
  </si>
  <si>
    <t>Maršová-Rašov</t>
  </si>
  <si>
    <t>Nesluša</t>
  </si>
  <si>
    <t>Ochodnica</t>
  </si>
  <si>
    <t>Povina</t>
  </si>
  <si>
    <t>Radoľa</t>
  </si>
  <si>
    <t>Rudina</t>
  </si>
  <si>
    <t>Rudinka</t>
  </si>
  <si>
    <t>Rudinská</t>
  </si>
  <si>
    <t>Snežnica</t>
  </si>
  <si>
    <t>Súľov-Hradná</t>
  </si>
  <si>
    <t>Valaškovce
(vojenský obvod)</t>
  </si>
  <si>
    <t>Objemové teplo spaľovacie</t>
  </si>
  <si>
    <t>Priemer</t>
  </si>
  <si>
    <t xml:space="preserve">Viac zverejnené na </t>
  </si>
  <si>
    <t>https://www.spp-distribucia.sk/udaje-o-spalovacom-teple-odberovom-stupni-a-vykurovacej-krivke/</t>
  </si>
  <si>
    <t>MOSO1</t>
  </si>
  <si>
    <t>MOSO2</t>
  </si>
  <si>
    <t>MOSO3</t>
  </si>
  <si>
    <t>MOSO4</t>
  </si>
  <si>
    <t>MOSO5</t>
  </si>
  <si>
    <t>MOSO7</t>
  </si>
  <si>
    <t>MOSO8</t>
  </si>
  <si>
    <t>podľa zmluvy</t>
  </si>
  <si>
    <t>Dist. Sadzba</t>
  </si>
  <si>
    <t>Ročný objem MIN [m3]</t>
  </si>
  <si>
    <t>Ročný objem MAX [m3]</t>
  </si>
  <si>
    <t>Rok SUM- MIN [kWh]</t>
  </si>
  <si>
    <t>ROK SUM- MAX [kWh]</t>
  </si>
  <si>
    <t>Preprava plynu [EUR/kWh]</t>
  </si>
  <si>
    <t>FMS_Op Fixná mesačná sadzba obchodníka[EUR/mes]</t>
  </si>
  <si>
    <t>FMS_Dis Fixná mesačná sadzba distribúcia [EUR/mes]</t>
  </si>
  <si>
    <t>SOP_D Distribučné služby obchodníka [EUR/kWh]</t>
  </si>
  <si>
    <t>Sadzba za Skladovanie plynu [EUR/kWh]</t>
  </si>
  <si>
    <t>Ročná sadzba za DMM na 1 OM do 1 mil. m3/deň vrátane [EUR/m3/deň]</t>
  </si>
  <si>
    <t>Ročná sadzba za dennú distribučnú kapacitu na 1 OM nad 1 mil. m3/deň [EUR/m3/deň]</t>
  </si>
  <si>
    <t>Variabilná sadzba za distribúciu plynu [EUR/kWh]</t>
  </si>
  <si>
    <t>Variabilná sadzba za krytie strát v sústave [EUR/kWh]</t>
  </si>
  <si>
    <t>M1</t>
  </si>
  <si>
    <t>2 138,0</t>
  </si>
  <si>
    <t>M2</t>
  </si>
  <si>
    <t>1 700,0</t>
  </si>
  <si>
    <t>2 138,1</t>
  </si>
  <si>
    <t>18 173,0</t>
  </si>
  <si>
    <t>M3</t>
  </si>
  <si>
    <t>1 700,1</t>
  </si>
  <si>
    <t>4 000,0</t>
  </si>
  <si>
    <t>18 173,1</t>
  </si>
  <si>
    <t>42 760,0</t>
  </si>
  <si>
    <t>M4</t>
  </si>
  <si>
    <t>4 000,1</t>
  </si>
  <si>
    <t>6 500,0</t>
  </si>
  <si>
    <t>42 760,1</t>
  </si>
  <si>
    <t>69 485,0</t>
  </si>
  <si>
    <t>M5</t>
  </si>
  <si>
    <t>6 500,1</t>
  </si>
  <si>
    <t>7 951,0</t>
  </si>
  <si>
    <t>69 485,1</t>
  </si>
  <si>
    <t>85 000,0</t>
  </si>
  <si>
    <t>7 951,1</t>
  </si>
  <si>
    <t>9 355,0</t>
  </si>
  <si>
    <t>85 000,1</t>
  </si>
  <si>
    <t>100 000,0</t>
  </si>
  <si>
    <t>M7</t>
  </si>
  <si>
    <t>9 355,1</t>
  </si>
  <si>
    <t>28 064,0</t>
  </si>
  <si>
    <t>100 000,1</t>
  </si>
  <si>
    <t>300 000,0</t>
  </si>
  <si>
    <t>M8</t>
  </si>
  <si>
    <t>28 064,1</t>
  </si>
  <si>
    <t>60 000,0</t>
  </si>
  <si>
    <t>300 000,1</t>
  </si>
  <si>
    <t>641 400,0</t>
  </si>
  <si>
    <t>S9</t>
  </si>
  <si>
    <t>60 000,1</t>
  </si>
  <si>
    <t>187 091,0</t>
  </si>
  <si>
    <t>641 400,1</t>
  </si>
  <si>
    <t>2 000 000,0</t>
  </si>
  <si>
    <t>S10</t>
  </si>
  <si>
    <t>187 091,1</t>
  </si>
  <si>
    <t>374 181,0</t>
  </si>
  <si>
    <t>2 000 000,1</t>
  </si>
  <si>
    <t>4 000 000,0</t>
  </si>
  <si>
    <t>V11</t>
  </si>
  <si>
    <t>374 181,1</t>
  </si>
  <si>
    <t>784 363,0</t>
  </si>
  <si>
    <t>4 000 000,1</t>
  </si>
  <si>
    <t>8 000 000,0</t>
  </si>
  <si>
    <t>V12</t>
  </si>
  <si>
    <t>784 363,1</t>
  </si>
  <si>
    <t>1 309 635,0</t>
  </si>
  <si>
    <t>8 000 000,1</t>
  </si>
  <si>
    <t>14 000 000,0</t>
  </si>
  <si>
    <t>V13</t>
  </si>
  <si>
    <t>1 309 635,1</t>
  </si>
  <si>
    <t>2 057 998,0</t>
  </si>
  <si>
    <t>14 000 000,1</t>
  </si>
  <si>
    <t>22 000 000,0</t>
  </si>
  <si>
    <t>ELEKTRINA - BOD ODBOČENIA</t>
  </si>
  <si>
    <t>ELEKTRICKÁ ODBOČKA</t>
  </si>
  <si>
    <t>EIC kód odberného miest, obsahuje presne 16 alfanumerických znakov</t>
  </si>
  <si>
    <t>Vlastník distribučnej siete</t>
  </si>
  <si>
    <t>"Vzdušné holé" / "Vzdušné káblové" / "Vzdušné izolované" / "Podzemné káblové"</t>
  </si>
  <si>
    <t>"Rozvodná skriňa PDS" / "Trafostanica PDS" / "Stĺp PDS" / "Rozvodná skriňa vlastná"</t>
  </si>
  <si>
    <t>Umiestnenie odbočenia na pozemku</t>
  </si>
  <si>
    <t xml:space="preserve">"Na cudzom pozemku" / "Na vlastnom pozemku"
</t>
  </si>
  <si>
    <t>Odbočenie na pozemku</t>
  </si>
  <si>
    <t>"VN-22kV" / "NN-0,4kV"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</si>
  <si>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</si>
  <si>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Väzba - prípojka</t>
  </si>
  <si>
    <t>Väzba - elektromer</t>
  </si>
  <si>
    <t>"VTZ elektrické"</t>
  </si>
  <si>
    <t>Nákladové stredisko</t>
  </si>
  <si>
    <t>číslo nákladového strediska z účtovného systému vlastníka</t>
  </si>
  <si>
    <t>Zápis líniovej stavby na LV</t>
  </si>
  <si>
    <t>Číslo LV</t>
  </si>
  <si>
    <t>jedinečné číslo väčšie ako nula, smie sa opakovať</t>
  </si>
  <si>
    <t>Trasa prípojky na mape</t>
  </si>
  <si>
    <t>"Výlučne nad zemou" / "Výlučne pod zemou" / "Čiastne nad zemou" / "Čiastočne pod zemou"</t>
  </si>
  <si>
    <t>Typ elektrického vedenia podľa výrobcu, projektovej dokumentácie alebo revíznej správy.</t>
  </si>
  <si>
    <t>"1F" / "3F"</t>
  </si>
  <si>
    <t>Vo väčšine prípadou sú prípojky 3-fázové, menšie bytové jednotky môžu mať 1-fázové</t>
  </si>
  <si>
    <t>VN - hladina vysokého napätia, NN - hladina nízkeho napätia</t>
  </si>
  <si>
    <t>"podľa MRK-RK" / "podľa hlavného ističa"</t>
  </si>
  <si>
    <t>Maximálna rezervovaná kapacita MRK</t>
  </si>
  <si>
    <t>V prípade pripojenia do VN hladiny uvádzať MRK - Maximálnu rezervovanú kapacitu v Kilo-Wattoch [kW] podľa zmluvy o pripojení do DS</t>
  </si>
  <si>
    <t>Hodnota hlavného ističa</t>
  </si>
  <si>
    <t>V prípade pripojenia do NN hladiny uvádzať hodnotu hlavného ističa v Ampéroch [A]. Ak je hodnota presne 63A vždy treba preveriť skutočný stav</t>
  </si>
  <si>
    <t>Rezervovaná kapacita RK</t>
  </si>
  <si>
    <t>kladné číslo väčšie ako 0, najmenej 20% MRK, smie sa opakovať</t>
  </si>
  <si>
    <t>V prípade pripojenia do VN hladiny uvádzať MRK - Maximálnu rezervovanú kapacitu v Kilo-Wattoch [kW] podľa zmluvy o dodávke elektriny. Odporúram vzorcom "=" previazať s hodnotou RK v parametroch odberného miesta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</si>
  <si>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</si>
  <si>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</si>
  <si>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</si>
  <si>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Počiatočný stav pri montáži NT</t>
  </si>
  <si>
    <t>Počiatočný stav pri montáži VT</t>
  </si>
  <si>
    <t>Koncový stav pri demontáži NT</t>
  </si>
  <si>
    <t>Koncový stav pri demontáži VT</t>
  </si>
  <si>
    <t>"V elektromerovom rozvádzači" / "Mimo elektromerového rozvádzača" / "V hlavnom rozvádzači budovy"</t>
  </si>
  <si>
    <t>"kWh" / "MWh"</t>
  </si>
  <si>
    <t>"A - IMS s DO" / "B - IMS bez DO" / "C - NIE IMS"</t>
  </si>
  <si>
    <t>Typové označenie</t>
  </si>
  <si>
    <t>Výrobné číslo / sériové číslo</t>
  </si>
  <si>
    <t>Dátum poslednej výmeny meradla</t>
  </si>
  <si>
    <r>
      <t>Dátum v tvare "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.RRRR"</t>
    </r>
  </si>
  <si>
    <t>Zodpovedná osoba vlastníka k výmene meradla</t>
  </si>
  <si>
    <t>"Ručný odpočet" / "Sťahovanie IMS údajov" / "Bez evidencie"</t>
  </si>
  <si>
    <t>"Výroba" / "Spotreba" / "Obojsmerne"</t>
  </si>
  <si>
    <t>"Elektrické napájanie" / "Osvetlenie" / "Vykurovanie" / "Vykurovanie aj TÚV" / "Neviem určiť"</t>
  </si>
  <si>
    <t>(Výber zo zoznamu distribučných sadzieb)</t>
  </si>
  <si>
    <t>"1T" / "2T" / "3T"</t>
  </si>
  <si>
    <t>"Fakturácia podľa HI v [A]" / "Fakturácia podľa RK v [kW]"</t>
  </si>
  <si>
    <t>Skutočná hodnota hlavného ističa</t>
  </si>
  <si>
    <t>Fakturovaná hodnota hlavného ističa</t>
  </si>
  <si>
    <t>"3 mes." / "6 mes." / "12 mes."</t>
  </si>
  <si>
    <t>Výročie dojednania RK</t>
  </si>
  <si>
    <r>
      <t xml:space="preserve">Dátum v tvare </t>
    </r>
    <r>
      <rPr>
        <u/>
        <sz val="10"/>
        <color rgb="FF1155CC"/>
        <rFont val="Arial"/>
      </rPr>
      <t>DD.MM</t>
    </r>
    <r>
      <rPr>
        <sz val="10"/>
        <color rgb="FF000000"/>
        <rFont val="Arial"/>
        <scheme val="minor"/>
      </rPr>
      <t>.</t>
    </r>
  </si>
  <si>
    <t>kladné číslo väčšie alebo rovné 0, smie sa opakovať + referencia na evidenciu spotreby</t>
  </si>
  <si>
    <t>Elektrická odbočka</t>
  </si>
  <si>
    <t>ELEKTRINA - Podružné odberné miesto</t>
  </si>
  <si>
    <t>EIC kód nadradeného odberného miesta</t>
  </si>
  <si>
    <t>Číslo podružného odberného miesta</t>
  </si>
  <si>
    <t>Názov odberného miesta</t>
  </si>
  <si>
    <t>Väzba na nadradené odberné miesto</t>
  </si>
  <si>
    <t>% z fakturačného OM</t>
  </si>
  <si>
    <t>kladné číslo väčšie ako nula, smie sa opakovať</t>
  </si>
  <si>
    <t>Hodnota ističa pred elektromerom</t>
  </si>
  <si>
    <t>Hodnota ističa na vývode z rozvádzača</t>
  </si>
  <si>
    <t>"Áno" / "Nie" / "Neviem určiť"</t>
  </si>
  <si>
    <t>Podružná elektrická odbočka</t>
  </si>
  <si>
    <t>Podružná elektrická prípojka</t>
  </si>
  <si>
    <t>Podružný elektromer</t>
  </si>
  <si>
    <t>EVIDENCIA FAKTURÁCIE ELEKTRINY</t>
  </si>
  <si>
    <t>EIC / ČOM</t>
  </si>
  <si>
    <t>EEVIS-24ZSS72205620002-01</t>
  </si>
  <si>
    <t>Fakturačný násobiteľ</t>
  </si>
  <si>
    <t>Hodnota ciferníka Vysoká tarifa [kWh]</t>
  </si>
  <si>
    <t>Hodnota ciferníka Nízka tarifa [kWh]</t>
  </si>
  <si>
    <t>Spotreba Vysoká tarifa [kWh]</t>
  </si>
  <si>
    <t>Spotreba Nízka tarifa [kWh]</t>
  </si>
  <si>
    <t>Spotreba SPOLU [kWh]</t>
  </si>
  <si>
    <t>Spotreba FAKTUROVANÁ [kWh]</t>
  </si>
  <si>
    <t>24ZSS72205620002</t>
  </si>
  <si>
    <t>22382942-16079</t>
  </si>
  <si>
    <t>Distribučný portál SSD:</t>
  </si>
  <si>
    <t>https://ims.ssd.sk/login</t>
  </si>
  <si>
    <t>RUČNÉ SŤAHOVANIE SPOTRIEB ELEKTRINY Z IMS</t>
  </si>
  <si>
    <t>Distribučný portál VSD:</t>
  </si>
  <si>
    <t>https://www.vsds.sk/edso/prihlasenie</t>
  </si>
  <si>
    <t>Distribučný portál ZSDis:</t>
  </si>
  <si>
    <t>https://www.diportal.sk/</t>
  </si>
  <si>
    <t>IMS OKTE:</t>
  </si>
  <si>
    <t>https://ims.okte.sk/portal/Pages/LoginOrRegistration.aspx</t>
  </si>
  <si>
    <t>Fakturačný násobiteľ =</t>
  </si>
  <si>
    <t>Typ merania =</t>
  </si>
  <si>
    <t>Výrobca meradla</t>
  </si>
  <si>
    <t>Obdobie odpočtu od</t>
  </si>
  <si>
    <t>Obdobie odpočtu do</t>
  </si>
  <si>
    <t>Súčet hodnôt činného odberu [kW]</t>
  </si>
  <si>
    <t>Vypočítaná spotreba bez strát [kWh]</t>
  </si>
  <si>
    <t>Vypočítaná spotreba vrátane 4% transformačných strát [kWh]</t>
  </si>
  <si>
    <t>Namerané štvrťhodinové maximum [kW]</t>
  </si>
  <si>
    <t>Jalový odber [kVAR]</t>
  </si>
  <si>
    <t>Jalová dodávka [kVAR]</t>
  </si>
  <si>
    <t>Tarifa za príkon</t>
  </si>
  <si>
    <t>Tarifa za distribúciu (€/MWh)</t>
  </si>
  <si>
    <t>Tarifa za stráty (€/MWh)</t>
  </si>
  <si>
    <t>za 1A</t>
  </si>
  <si>
    <t>za 1KW</t>
  </si>
  <si>
    <t>VT/JT</t>
  </si>
  <si>
    <t>NT</t>
  </si>
  <si>
    <t>VT/JT/NT</t>
  </si>
  <si>
    <t>Jednopásmová sadzba s nižšou spotrebou elektriny</t>
  </si>
  <si>
    <t>Jednopásmová sadzba so strednou spotrebou elektriny</t>
  </si>
  <si>
    <t>Jednopásmová sadzba s vyššou spotrebou elektriny</t>
  </si>
  <si>
    <t>Dvojpásmová sadzba s nižšou spotrebou elektriny</t>
  </si>
  <si>
    <t>Dvojpásmová sadzba so strednou spotrebou elektriny</t>
  </si>
  <si>
    <t>Dvojpásmová sadzba s vyššou spotrebou elektriny</t>
  </si>
  <si>
    <t>Dvojpásmová sadzba pre priamovýhrevné vykurovanie</t>
  </si>
  <si>
    <t>Dvojpásmová sadzba pre tepelné čerpadlá</t>
  </si>
  <si>
    <t>nemerané odbery</t>
  </si>
  <si>
    <t>Sadzba pre verejné osvetlenie</t>
  </si>
  <si>
    <t>do 50 MW vrátane</t>
  </si>
  <si>
    <t>nad 50 MW</t>
  </si>
  <si>
    <t>do 5 MW vrátane</t>
  </si>
  <si>
    <t>nad 5 MW</t>
  </si>
  <si>
    <t>Ročná platba za 12 mes. RK</t>
  </si>
  <si>
    <t>EUR/MW/12mes</t>
  </si>
  <si>
    <t>-----</t>
  </si>
  <si>
    <t>Ročná platba za 3 mes. RK</t>
  </si>
  <si>
    <t>EUR/MW/6mes</t>
  </si>
  <si>
    <t>Ročná platba za 1 mes. RK</t>
  </si>
  <si>
    <t>EUR/MW/3mes</t>
  </si>
  <si>
    <t>Platba za prekročenie RK a MRK</t>
  </si>
  <si>
    <t>DVN</t>
  </si>
  <si>
    <t>Tarifa za prevádzkovanie systému (TPS)</t>
  </si>
  <si>
    <t>do 1,-GWh/rok</t>
  </si>
  <si>
    <t>medzi 1-100GWh/rok</t>
  </si>
  <si>
    <t>nad 100,- GWh/rok</t>
  </si>
  <si>
    <t>Tarifa za systémové služby (TSS)</t>
  </si>
  <si>
    <t>všetky</t>
  </si>
  <si>
    <t>Odvod do Národného jadrového fondu</t>
  </si>
  <si>
    <t>DISTR.SPOL.</t>
  </si>
  <si>
    <t>KOD sadzby</t>
  </si>
  <si>
    <t>Názov sadzby</t>
  </si>
  <si>
    <t>Napäťová úroveň</t>
  </si>
  <si>
    <t>Tarifa za distribúciu EE JT/VT (EUR/MWh bez DPH)</t>
  </si>
  <si>
    <t>od [kWh ročne]</t>
  </si>
  <si>
    <t>do [kWh ročne]</t>
  </si>
  <si>
    <t>Tarifa za distribúciu EE NT (EUR/MWh bez DPH)</t>
  </si>
  <si>
    <t>Tarifa za straty (EUR/MWh bez DPH)</t>
  </si>
  <si>
    <t>voľnosť zmeny sadzby</t>
  </si>
  <si>
    <t>ZSD</t>
  </si>
  <si>
    <t>pre dočasné odbery (kolotoče, cirkusy, TV prenosy, iné) pripojené na NN</t>
  </si>
  <si>
    <t>NN</t>
  </si>
  <si>
    <t>nemožné zameniť</t>
  </si>
  <si>
    <t>pre odberné miesta pripojené na NN</t>
  </si>
  <si>
    <t>pre nemerané odberné miesta pripojené na NN</t>
  </si>
  <si>
    <t>pre odberné miesta pripojené na VN</t>
  </si>
  <si>
    <t>pre odberné miesta pripojené na VN - dočasný odber</t>
  </si>
  <si>
    <t>pre odberné miesta pripojené na VN - sezónny odber</t>
  </si>
  <si>
    <t>pre odberné miesta pripojené na VVN</t>
  </si>
  <si>
    <t>4 000</t>
  </si>
  <si>
    <t>možné zameniť</t>
  </si>
  <si>
    <t>10 000</t>
  </si>
  <si>
    <t>Dvojpásmová sadzba s nižšou spotrebou elektriny (NT 8hod)</t>
  </si>
  <si>
    <t>Dvojpásmová sadzba so strednou spotrebou elektriny (NT 8hod)</t>
  </si>
  <si>
    <t>15 000</t>
  </si>
  <si>
    <t>Dvojpásmová sadzba s vyššou spotrebou elektriny (NT 8hod)</t>
  </si>
  <si>
    <t>25 000</t>
  </si>
  <si>
    <t>Dvojpásmová sadzba pre priamovýhrevné spotrebiče (NT 20hod)</t>
  </si>
  <si>
    <t>Dvojpásmová sadzba pre tepelné čerpadlo (NT 22hod)</t>
  </si>
  <si>
    <t>pre odberné miesta pripojené na VN - priamo z trafostanice</t>
  </si>
  <si>
    <t>pre odberné miesta pripojené na VVN - priamo z trafostanice</t>
  </si>
  <si>
    <t>VSD</t>
  </si>
  <si>
    <t>X3-C9</t>
  </si>
  <si>
    <t>ODOVZDÁVACIA STANICA TEPLA</t>
  </si>
  <si>
    <t>MERAČ TEPLA KALORIMETER</t>
  </si>
  <si>
    <t>MERAČ VRÁTNÉHO KONDENZU</t>
  </si>
  <si>
    <t>FAKTURAČNÉ ODBERNÉ MIESTO</t>
  </si>
  <si>
    <t>PODRUŹNÉ ODBERNÉ MIESTO</t>
  </si>
  <si>
    <t>PRÍPOJKA K VEREJNÉMU VODOVODU</t>
  </si>
  <si>
    <t>KANALIZÁCIA - PRÍPOJKA K VEREJNEJ KANALIZÁCII</t>
  </si>
  <si>
    <t>KANALIZAČNÁ PRÍPOJKA</t>
  </si>
  <si>
    <t>KANALIZÁCIA - Fakturačné odberné miesto odkanalizovania vôd</t>
  </si>
  <si>
    <t>ZAÚSTENIE KANALIZAČNEJ PRÍPOJKY</t>
  </si>
  <si>
    <t>"Na cudzom pozemku" / "Na vlastnom pozemku" / "V cudzej budove" / "Vo vlastnej budove"</t>
  </si>
  <si>
    <t>BOD ODBOČENIA</t>
  </si>
  <si>
    <t>PRÍPOJKA</t>
  </si>
  <si>
    <t>ZEMNÝ PLYN - Fakturačné meradlo</t>
  </si>
  <si>
    <t>ZEMNÝ PLYN - Fakturačné odberné miesto zemného plynu</t>
  </si>
  <si>
    <t>ZEMNÝ PLYN - podružné odberné miesto zemného plynu</t>
  </si>
  <si>
    <t>FAKTURAČNÉ MERADLO</t>
  </si>
  <si>
    <t>PODRUŽNÉ ODBERNÉ MIESTO</t>
  </si>
  <si>
    <t>Spoločný hárok pre hromadnú tlač</t>
  </si>
  <si>
    <t>TEOTLAC</t>
  </si>
  <si>
    <t>VOTLAC</t>
  </si>
  <si>
    <t>KANTLAC</t>
  </si>
  <si>
    <t>PLTLAC</t>
  </si>
  <si>
    <t>EETLAC</t>
  </si>
  <si>
    <t>TEVITLAC</t>
  </si>
  <si>
    <t>Spoločný hárok pre hromadnú tlač-Stočné, vodné</t>
  </si>
  <si>
    <t>ST-VOTLAC</t>
  </si>
  <si>
    <t>Vysvetlivky:</t>
  </si>
  <si>
    <t>Odkanal. plocha [m2]</t>
  </si>
  <si>
    <t>Odkanal. plocha</t>
  </si>
  <si>
    <t>Objem odkanal. zrážkovej vody [m3]</t>
  </si>
  <si>
    <t>Hárok pre tlač - Dažďová voda</t>
  </si>
  <si>
    <t>DAZDtlac</t>
  </si>
  <si>
    <t>EVITLAC</t>
  </si>
  <si>
    <t>0000077952015079</t>
  </si>
  <si>
    <t>EEVITLAC</t>
  </si>
  <si>
    <t>VOODB</t>
  </si>
  <si>
    <t>VOPRI</t>
  </si>
  <si>
    <t>VOMER</t>
  </si>
  <si>
    <t>VOPOM</t>
  </si>
  <si>
    <t>VOFOM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</si>
</sst>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d\.mm\.yyyy"/>
    <numFmt numFmtId="165" formatCode="#,##0.00;\(#,##0.00\)"/>
    <numFmt numFmtId="166" formatCode="d\.m\.yyyy"/>
    <numFmt numFmtId="167" formatCode="d\.m\.yy"/>
  </numFmts>
  <fonts count="85">
    <font>
      <sz val="10"/>
      <color rgb="FF000000"/>
      <name val="Arial"/>
      <scheme val="minor"/>
    </font>
    <font>
      <b/>
      <sz val="12"/>
      <color theme="1"/>
      <name val="Arial"/>
      <scheme val="minor"/>
    </font>
    <font>
      <sz val="10"/>
      <color theme="1"/>
      <name val="Arial"/>
      <scheme val="minor"/>
    </font>
    <font>
      <sz val="10"/>
      <color theme="1"/>
      <name val="Arial"/>
      <scheme val="minor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b/>
      <sz val="10"/>
      <color theme="1"/>
      <name val="Arial"/>
      <scheme val="minor"/>
    </font>
    <font>
      <b/>
      <u/>
      <sz val="10"/>
      <color rgb="FF0000FF"/>
      <name val="Arial"/>
    </font>
    <font>
      <u/>
      <sz val="10"/>
      <color rgb="FF0000FF"/>
      <name val="Arial"/>
    </font>
    <font>
      <b/>
      <sz val="10"/>
      <color theme="1"/>
      <name val="Arial"/>
    </font>
    <font>
      <b/>
      <u/>
      <sz val="10"/>
      <color rgb="FF0000FF"/>
      <name val="Arial"/>
    </font>
    <font>
      <sz val="10"/>
      <color theme="1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0000FF"/>
      <name val="Arial"/>
    </font>
    <font>
      <u/>
      <sz val="10"/>
      <color rgb="FF1155CC"/>
      <name val="Arial"/>
    </font>
    <font>
      <b/>
      <sz val="11"/>
      <color theme="1"/>
      <name val="Calibri"/>
    </font>
    <font>
      <u/>
      <sz val="10"/>
      <color rgb="FF0000FF"/>
      <name val="Arial"/>
    </font>
    <font>
      <b/>
      <sz val="10"/>
      <color rgb="FFFFFFFF"/>
      <name val="Arial"/>
      <scheme val="minor"/>
    </font>
    <font>
      <u/>
      <sz val="10"/>
      <color rgb="FF0000FF"/>
      <name val="Arial"/>
    </font>
    <font>
      <u/>
      <sz val="10"/>
      <color rgb="FF0000FF"/>
      <name val="Arial"/>
    </font>
    <font>
      <b/>
      <u/>
      <sz val="11"/>
      <color rgb="FF0000FF"/>
      <name val="Calibri"/>
    </font>
    <font>
      <b/>
      <sz val="11"/>
      <color rgb="FF000000"/>
      <name val="Calibri"/>
    </font>
    <font>
      <sz val="11"/>
      <color theme="1"/>
      <name val="Calibri"/>
    </font>
    <font>
      <b/>
      <sz val="11"/>
      <color theme="1"/>
      <name val="Arial"/>
      <scheme val="minor"/>
    </font>
    <font>
      <sz val="11"/>
      <color rgb="FF1F1F1F"/>
      <name val="&quot;Google Sans&quot;"/>
    </font>
    <font>
      <strike/>
      <sz val="10"/>
      <color theme="1"/>
      <name val="Arial"/>
    </font>
    <font>
      <strike/>
      <sz val="10"/>
      <color theme="1"/>
      <name val="Arial"/>
      <scheme val="minor"/>
    </font>
    <font>
      <strike/>
      <sz val="11"/>
      <color theme="1"/>
      <name val="Calibri"/>
    </font>
    <font>
      <u/>
      <sz val="10"/>
      <color rgb="FF1155CC"/>
      <name val="Arial"/>
    </font>
    <font>
      <b/>
      <sz val="11"/>
      <color theme="1"/>
      <name val="Arial"/>
    </font>
    <font>
      <sz val="9"/>
      <color rgb="FF1F1F1F"/>
      <name val="&quot;Google Sans&quot;"/>
    </font>
    <font>
      <sz val="11"/>
      <color theme="1"/>
      <name val="Arial"/>
    </font>
    <font>
      <b/>
      <i/>
      <sz val="10"/>
      <color theme="1"/>
      <name val="Arial"/>
    </font>
    <font>
      <b/>
      <sz val="10"/>
      <color rgb="FF000000"/>
      <name val="Arial"/>
    </font>
    <font>
      <sz val="12"/>
      <color rgb="FFFFFFFF"/>
      <name val="Poppins"/>
    </font>
    <font>
      <sz val="12"/>
      <color rgb="FF000000"/>
      <name val="Calibri"/>
    </font>
    <font>
      <b/>
      <sz val="12"/>
      <color rgb="FF000000"/>
      <name val="Calibri"/>
    </font>
    <font>
      <sz val="10"/>
      <color rgb="FF000000"/>
      <name val="Arial"/>
    </font>
    <font>
      <sz val="12"/>
      <color rgb="FFFF0000"/>
      <name val="Calibri"/>
    </font>
    <font>
      <u/>
      <sz val="10"/>
      <color rgb="FF000000"/>
      <name val="Arial"/>
      <scheme val="minor"/>
    </font>
    <font>
      <sz val="10"/>
      <color rgb="FF333333"/>
      <name val="FontAwesome"/>
    </font>
    <font>
      <sz val="9"/>
      <color rgb="FF517D95"/>
      <name val="&quot;Trebuchet MS&quot;"/>
    </font>
    <font>
      <sz val="11"/>
      <color theme="1"/>
      <name val="Arial"/>
      <scheme val="minor"/>
    </font>
    <font>
      <u/>
      <sz val="10"/>
      <color rgb="FF0000FF"/>
      <name val="Arial"/>
    </font>
    <font>
      <sz val="8"/>
      <color theme="1"/>
      <name val="Arial"/>
    </font>
    <font>
      <b/>
      <sz val="11"/>
      <color rgb="FFFFFFFF"/>
      <name val="Calibri"/>
    </font>
    <font>
      <sz val="11"/>
      <color rgb="FF000000"/>
      <name val="Calibri"/>
    </font>
    <font>
      <sz val="11"/>
      <color rgb="FFFF0000"/>
      <name val="Calibri"/>
    </font>
    <font>
      <u/>
      <sz val="10"/>
      <color rgb="FF0000FF"/>
      <name val="Arial"/>
    </font>
    <font>
      <b/>
      <i/>
      <sz val="11"/>
      <color theme="1"/>
      <name val="Arial"/>
    </font>
    <font>
      <u/>
      <sz val="10"/>
      <color rgb="FF1155CC"/>
      <name val="Arial"/>
    </font>
    <font>
      <sz val="10"/>
      <color theme="1"/>
      <name val="Arial"/>
    </font>
    <font>
      <sz val="10"/>
      <name val="Arial"/>
    </font>
    <font>
      <b/>
      <sz val="10"/>
      <color rgb="FF000000"/>
      <name val="Arial"/>
    </font>
    <font>
      <sz val="10"/>
      <color rgb="FF212121"/>
      <name val="Arial"/>
    </font>
    <font>
      <sz val="10"/>
      <color rgb="FFFF0000"/>
      <name val="Arial"/>
    </font>
    <font>
      <sz val="10"/>
      <color rgb="FF008000"/>
      <name val="Arial"/>
    </font>
    <font>
      <b/>
      <sz val="11"/>
      <name val="Calibri"/>
    </font>
    <font>
      <b/>
      <u/>
      <sz val="11"/>
      <color rgb="FF1155CC"/>
      <name val="Calibri"/>
    </font>
    <font>
      <u/>
      <sz val="10"/>
      <color theme="10"/>
      <name val="Arial"/>
      <scheme val="minor"/>
    </font>
    <font>
      <b/>
      <sz val="11"/>
      <color theme="1"/>
      <name val="Arial"/>
      <family val="2"/>
      <charset val="238"/>
      <scheme val="minor"/>
    </font>
    <font>
      <sz val="10"/>
      <color theme="1"/>
      <name val="Arial"/>
      <family val="2"/>
      <charset val="238"/>
    </font>
    <font>
      <b/>
      <sz val="11"/>
      <color theme="1"/>
      <name val="Calibri"/>
      <family val="2"/>
      <charset val="238"/>
    </font>
    <font>
      <b/>
      <sz val="10"/>
      <color theme="1"/>
      <name val="Arial"/>
      <family val="2"/>
      <charset val="238"/>
      <scheme val="minor"/>
    </font>
    <font>
      <sz val="10"/>
      <color theme="1"/>
      <name val="Arial"/>
      <family val="2"/>
      <charset val="238"/>
      <scheme val="minor"/>
    </font>
    <font>
      <sz val="10"/>
      <color rgb="FF000000"/>
      <name val="Arial"/>
      <family val="2"/>
      <charset val="238"/>
      <scheme val="minor"/>
    </font>
    <font>
      <b/>
      <u/>
      <sz val="10"/>
      <color rgb="FF0000FF"/>
      <name val="Arial"/>
      <family val="2"/>
      <charset val="238"/>
    </font>
    <font>
      <b/>
      <sz val="10"/>
      <color rgb="FF000000"/>
      <name val="Arial"/>
      <family val="2"/>
      <charset val="238"/>
      <scheme val="minor"/>
    </font>
    <font>
      <b/>
      <strike/>
      <sz val="11"/>
      <color theme="1"/>
      <name val="Calibri"/>
      <family val="2"/>
      <charset val="238"/>
    </font>
    <font>
      <sz val="10"/>
      <color rgb="FF1F1F1F"/>
      <name val="Arial"/>
      <family val="2"/>
      <charset val="238"/>
      <scheme val="minor"/>
    </font>
    <font>
      <b/>
      <strike/>
      <sz val="10"/>
      <color theme="1"/>
      <name val="Arial"/>
      <family val="2"/>
      <charset val="238"/>
      <scheme val="minor"/>
    </font>
    <font>
      <b/>
      <sz val="10"/>
      <color theme="1"/>
      <name val="Arial"/>
      <family val="2"/>
      <charset val="238"/>
    </font>
    <font>
      <b/>
      <sz val="11"/>
      <color rgb="FF000000"/>
      <name val="Arial"/>
      <family val="2"/>
      <charset val="238"/>
      <scheme val="minor"/>
    </font>
    <font>
      <sz val="9"/>
      <color theme="1"/>
      <name val="Arial"/>
      <family val="2"/>
      <charset val="238"/>
      <scheme val="minor"/>
    </font>
    <font>
      <u/>
      <sz val="9"/>
      <color rgb="FF0000FF"/>
      <name val="Arial"/>
      <family val="2"/>
      <charset val="238"/>
    </font>
    <font>
      <sz val="9"/>
      <color rgb="FF000000"/>
      <name val="Arial"/>
      <family val="2"/>
      <charset val="238"/>
      <scheme val="minor"/>
    </font>
    <font>
      <b/>
      <sz val="10"/>
      <color theme="1"/>
      <name val="Calibri"/>
      <family val="2"/>
      <charset val="238"/>
    </font>
    <font>
      <b/>
      <sz val="10"/>
      <color rgb="FF000000"/>
      <name val="Calibri"/>
      <family val="2"/>
      <charset val="238"/>
    </font>
    <font>
      <u/>
      <sz val="10"/>
      <color rgb="FF0000FF"/>
      <name val="Arial"/>
      <family val="2"/>
      <charset val="238"/>
    </font>
  </fonts>
  <fills count="67">
    <fill>
      <patternFill patternType="none"/>
    </fill>
    <fill>
      <patternFill patternType="gray125"/>
    </fill>
    <fill>
      <patternFill patternType="solid">
        <fgColor rgb="FF6FA8DC"/>
        <bgColor rgb="FF6FA8DC"/>
      </patternFill>
    </fill>
    <fill>
      <patternFill patternType="solid">
        <fgColor rgb="FFA4C2F4"/>
        <bgColor rgb="FFA4C2F4"/>
      </patternFill>
    </fill>
    <fill>
      <patternFill patternType="solid">
        <fgColor rgb="FFD7FCFC"/>
        <bgColor rgb="FFD7FCFC"/>
      </patternFill>
    </fill>
    <fill>
      <patternFill patternType="solid">
        <fgColor rgb="FFFFFF00"/>
        <bgColor rgb="FFFFFF00"/>
      </patternFill>
    </fill>
    <fill>
      <patternFill patternType="solid">
        <fgColor rgb="FFF6B26B"/>
        <bgColor rgb="FFF6B26B"/>
      </patternFill>
    </fill>
    <fill>
      <patternFill patternType="solid">
        <fgColor rgb="FFFCE5CD"/>
        <bgColor rgb="FFFCE5CD"/>
      </patternFill>
    </fill>
    <fill>
      <patternFill patternType="solid">
        <fgColor rgb="FFF1C232"/>
        <bgColor rgb="FFF1C232"/>
      </patternFill>
    </fill>
    <fill>
      <patternFill patternType="solid">
        <fgColor rgb="FFFFF2CC"/>
        <bgColor rgb="FFFFF2CC"/>
      </patternFill>
    </fill>
    <fill>
      <patternFill patternType="solid">
        <fgColor rgb="FFE06666"/>
        <bgColor rgb="FFE06666"/>
      </patternFill>
    </fill>
    <fill>
      <patternFill patternType="solid">
        <fgColor rgb="FFDD7E6B"/>
        <bgColor rgb="FFDD7E6B"/>
      </patternFill>
    </fill>
    <fill>
      <patternFill patternType="solid">
        <fgColor rgb="FFF4CCCC"/>
        <bgColor rgb="FFF4CCCC"/>
      </patternFill>
    </fill>
    <fill>
      <patternFill patternType="solid">
        <fgColor rgb="FF93C47D"/>
        <bgColor rgb="FF93C47D"/>
      </patternFill>
    </fill>
    <fill>
      <patternFill patternType="solid">
        <fgColor rgb="FFFF9900"/>
        <bgColor rgb="FFFF9900"/>
      </patternFill>
    </fill>
    <fill>
      <patternFill patternType="solid">
        <fgColor rgb="FF00FF00"/>
        <bgColor rgb="FF00FF00"/>
      </patternFill>
    </fill>
    <fill>
      <patternFill patternType="solid">
        <fgColor rgb="FF999999"/>
        <bgColor rgb="FF999999"/>
      </patternFill>
    </fill>
    <fill>
      <patternFill patternType="solid">
        <fgColor rgb="FFCAFFCA"/>
        <bgColor rgb="FFCAFFCA"/>
      </patternFill>
    </fill>
    <fill>
      <patternFill patternType="solid">
        <fgColor rgb="FFD9D9D9"/>
        <bgColor rgb="FFD9D9D9"/>
      </patternFill>
    </fill>
    <fill>
      <patternFill patternType="solid">
        <fgColor rgb="FF00FFFF"/>
        <bgColor rgb="FF00FFFF"/>
      </patternFill>
    </fill>
    <fill>
      <patternFill patternType="solid">
        <fgColor rgb="FFFF00FF"/>
        <bgColor rgb="FFFF00FF"/>
      </patternFill>
    </fill>
    <fill>
      <patternFill patternType="solid">
        <fgColor rgb="FFFDDCFD"/>
        <bgColor rgb="FFFDDCFD"/>
      </patternFill>
    </fill>
    <fill>
      <patternFill patternType="solid">
        <fgColor rgb="FFFEFFD4"/>
        <bgColor rgb="FFFEFFD4"/>
      </patternFill>
    </fill>
    <fill>
      <patternFill patternType="solid">
        <fgColor rgb="FFFFE599"/>
        <bgColor rgb="FFFFE599"/>
      </patternFill>
    </fill>
    <fill>
      <patternFill patternType="solid">
        <fgColor rgb="FFF9CB9C"/>
        <bgColor rgb="FFF9CB9C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F3F3F3"/>
        <bgColor rgb="FFF3F3F3"/>
      </patternFill>
    </fill>
    <fill>
      <patternFill patternType="solid">
        <fgColor rgb="FFEA9999"/>
        <bgColor rgb="FFEA9999"/>
      </patternFill>
    </fill>
    <fill>
      <patternFill patternType="solid">
        <fgColor rgb="FFC4BD97"/>
        <bgColor rgb="FFC4BD97"/>
      </patternFill>
    </fill>
    <fill>
      <patternFill patternType="solid">
        <fgColor rgb="FFFDE9D9"/>
        <bgColor rgb="FFFDE9D9"/>
      </patternFill>
    </fill>
    <fill>
      <patternFill patternType="solid">
        <fgColor rgb="FF9FC5E8"/>
        <bgColor rgb="FF9FC5E8"/>
      </patternFill>
    </fill>
    <fill>
      <patternFill patternType="solid">
        <fgColor rgb="FFD9EAD3"/>
        <bgColor rgb="FFD9EAD3"/>
      </patternFill>
    </fill>
    <fill>
      <patternFill patternType="solid">
        <fgColor rgb="FFC9DAF8"/>
        <bgColor rgb="FFC9DAF8"/>
      </patternFill>
    </fill>
    <fill>
      <patternFill patternType="solid">
        <fgColor rgb="FFB6D7A8"/>
        <bgColor rgb="FFB6D7A8"/>
      </patternFill>
    </fill>
    <fill>
      <patternFill patternType="solid">
        <fgColor rgb="FFD0E0E3"/>
        <bgColor rgb="FFD0E0E3"/>
      </patternFill>
    </fill>
    <fill>
      <patternFill patternType="solid">
        <fgColor rgb="FF4A86E8"/>
        <bgColor rgb="FF4A86E8"/>
      </patternFill>
    </fill>
    <fill>
      <patternFill patternType="solid">
        <fgColor theme="9"/>
        <bgColor theme="9"/>
      </patternFill>
    </fill>
    <fill>
      <patternFill patternType="solid">
        <fgColor rgb="FFEAD1DC"/>
        <bgColor rgb="FFEAD1DC"/>
      </patternFill>
    </fill>
    <fill>
      <patternFill patternType="solid">
        <fgColor rgb="FFD9D2E9"/>
        <bgColor rgb="FFD9D2E9"/>
      </patternFill>
    </fill>
    <fill>
      <patternFill patternType="solid">
        <fgColor theme="6"/>
        <bgColor theme="6"/>
      </patternFill>
    </fill>
    <fill>
      <patternFill patternType="solid">
        <fgColor rgb="FFE6B8AF"/>
        <bgColor rgb="FFE6B8AF"/>
      </patternFill>
    </fill>
    <fill>
      <patternFill patternType="solid">
        <fgColor rgb="FFA2C4C9"/>
        <bgColor rgb="FFA2C4C9"/>
      </patternFill>
    </fill>
    <fill>
      <patternFill patternType="solid">
        <fgColor rgb="FFCFE2F3"/>
        <bgColor rgb="FFCFE2F3"/>
      </patternFill>
    </fill>
    <fill>
      <patternFill patternType="solid">
        <fgColor rgb="FFE2EFDA"/>
        <bgColor rgb="FFE2EFDA"/>
      </patternFill>
    </fill>
    <fill>
      <patternFill patternType="solid">
        <fgColor rgb="FFFCE4D6"/>
        <bgColor rgb="FFFCE4D6"/>
      </patternFill>
    </fill>
    <fill>
      <patternFill patternType="solid">
        <fgColor rgb="FF5B9BD5"/>
        <bgColor rgb="FF5B9BD5"/>
      </patternFill>
    </fill>
    <fill>
      <patternFill patternType="solid">
        <fgColor rgb="FFDDEBF7"/>
        <bgColor rgb="FFDDEBF7"/>
      </patternFill>
    </fill>
    <fill>
      <patternFill patternType="solid">
        <fgColor rgb="FFF4B084"/>
        <bgColor rgb="FFF4B084"/>
      </patternFill>
    </fill>
    <fill>
      <patternFill patternType="solid">
        <fgColor rgb="FFD9E1F2"/>
        <bgColor rgb="FFD9E1F2"/>
      </patternFill>
    </fill>
    <fill>
      <patternFill patternType="solid">
        <fgColor rgb="FFC6E0B4"/>
        <bgColor rgb="FFC6E0B4"/>
      </patternFill>
    </fill>
    <fill>
      <patternFill patternType="solid">
        <fgColor rgb="FFFFE699"/>
        <bgColor rgb="FFFFE699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4.9989318521683403E-2"/>
        <bgColor indexed="64"/>
      </patternFill>
    </fill>
    <fill>
      <patternFill patternType="solid">
        <fgColor theme="2" tint="-0.14999847407452621"/>
        <bgColor indexed="64"/>
      </patternFill>
    </fill>
    <fill>
      <patternFill patternType="solid">
        <fgColor theme="2" tint="-0.14999847407452621"/>
        <bgColor rgb="FFD9D9D9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rgb="FFFFF2CC"/>
      </patternFill>
    </fill>
    <fill>
      <patternFill patternType="solid">
        <fgColor rgb="FF92D050"/>
        <bgColor indexed="64"/>
      </patternFill>
    </fill>
    <fill>
      <patternFill patternType="solid">
        <fgColor theme="0" tint="-0.34998626667073579"/>
        <bgColor indexed="64"/>
      </patternFill>
    </fill>
  </fills>
  <borders count="1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</borders>
  <cellStyleXfs count="2">
    <xf numFmtId="0" fontId="0" fillId="0" borderId="0"/>
    <xf numFmtId="0" fontId="65" fillId="0" borderId="0" applyNumberFormat="0" applyFill="0" applyBorder="0" applyAlignment="0" applyProtection="0"/>
  </cellStyleXfs>
  <cellXfs count="517">
    <xf numFmtId="0" fontId="0" fillId="0" borderId="0" xfId="0"/>
    <xf numFmtId="0" fontId="1" fillId="0" borderId="0" xfId="0" applyFont="1" applyAlignment="1">
      <alignment horizontal="center"/>
    </xf>
    <xf numFmtId="0" fontId="2" fillId="2" borderId="0" xfId="0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3" fillId="0" borderId="0" xfId="0" applyFont="1" applyAlignment="1">
      <alignment horizontal="center"/>
    </xf>
    <xf numFmtId="0" fontId="2" fillId="3" borderId="0" xfId="0" applyFont="1" applyFill="1" applyAlignment="1">
      <alignment horizontal="center"/>
    </xf>
    <xf numFmtId="0" fontId="3" fillId="3" borderId="0" xfId="0" applyFont="1" applyFill="1"/>
    <xf numFmtId="0" fontId="5" fillId="3" borderId="0" xfId="0" applyFont="1" applyFill="1"/>
    <xf numFmtId="0" fontId="2" fillId="4" borderId="0" xfId="0" applyFont="1" applyFill="1" applyAlignment="1">
      <alignment horizontal="center"/>
    </xf>
    <xf numFmtId="0" fontId="3" fillId="4" borderId="0" xfId="0" applyFont="1" applyFill="1"/>
    <xf numFmtId="0" fontId="6" fillId="4" borderId="0" xfId="0" applyFont="1" applyFill="1"/>
    <xf numFmtId="0" fontId="3" fillId="0" borderId="0" xfId="0" applyFont="1"/>
    <xf numFmtId="0" fontId="7" fillId="0" borderId="0" xfId="0" applyFont="1"/>
    <xf numFmtId="0" fontId="8" fillId="6" borderId="0" xfId="0" applyFont="1" applyFill="1" applyAlignment="1">
      <alignment horizontal="center"/>
    </xf>
    <xf numFmtId="0" fontId="8" fillId="6" borderId="0" xfId="0" applyFont="1" applyFill="1"/>
    <xf numFmtId="0" fontId="9" fillId="6" borderId="0" xfId="0" applyFont="1" applyFill="1"/>
    <xf numFmtId="0" fontId="3" fillId="7" borderId="0" xfId="0" applyFont="1" applyFill="1" applyAlignment="1">
      <alignment horizontal="center"/>
    </xf>
    <xf numFmtId="0" fontId="3" fillId="7" borderId="0" xfId="0" applyFont="1" applyFill="1"/>
    <xf numFmtId="0" fontId="10" fillId="7" borderId="0" xfId="0" applyFont="1" applyFill="1"/>
    <xf numFmtId="0" fontId="11" fillId="8" borderId="0" xfId="0" applyFont="1" applyFill="1" applyAlignment="1">
      <alignment horizontal="center"/>
    </xf>
    <xf numFmtId="0" fontId="11" fillId="8" borderId="0" xfId="0" applyFont="1" applyFill="1"/>
    <xf numFmtId="0" fontId="12" fillId="8" borderId="0" xfId="0" applyFont="1" applyFill="1"/>
    <xf numFmtId="0" fontId="13" fillId="9" borderId="0" xfId="0" applyFont="1" applyFill="1" applyAlignment="1">
      <alignment horizontal="center"/>
    </xf>
    <xf numFmtId="0" fontId="13" fillId="9" borderId="0" xfId="0" applyFont="1" applyFill="1"/>
    <xf numFmtId="0" fontId="14" fillId="9" borderId="0" xfId="0" applyFont="1" applyFill="1"/>
    <xf numFmtId="0" fontId="13" fillId="10" borderId="0" xfId="0" applyFont="1" applyFill="1"/>
    <xf numFmtId="0" fontId="11" fillId="10" borderId="0" xfId="0" applyFont="1" applyFill="1"/>
    <xf numFmtId="0" fontId="15" fillId="10" borderId="0" xfId="0" applyFont="1" applyFill="1"/>
    <xf numFmtId="0" fontId="13" fillId="11" borderId="0" xfId="0" applyFont="1" applyFill="1"/>
    <xf numFmtId="0" fontId="11" fillId="11" borderId="0" xfId="0" applyFont="1" applyFill="1"/>
    <xf numFmtId="0" fontId="16" fillId="11" borderId="0" xfId="0" applyFont="1" applyFill="1"/>
    <xf numFmtId="0" fontId="13" fillId="12" borderId="0" xfId="0" applyFont="1" applyFill="1"/>
    <xf numFmtId="0" fontId="17" fillId="12" borderId="0" xfId="0" applyFont="1" applyFill="1"/>
    <xf numFmtId="0" fontId="3" fillId="13" borderId="0" xfId="0" applyFont="1" applyFill="1"/>
    <xf numFmtId="0" fontId="11" fillId="13" borderId="0" xfId="0" applyFont="1" applyFill="1"/>
    <xf numFmtId="0" fontId="18" fillId="13" borderId="0" xfId="0" applyFont="1" applyFill="1"/>
    <xf numFmtId="0" fontId="2" fillId="9" borderId="0" xfId="0" applyFont="1" applyFill="1" applyAlignment="1">
      <alignment horizontal="center"/>
    </xf>
    <xf numFmtId="0" fontId="3" fillId="9" borderId="0" xfId="0" applyFont="1" applyFill="1"/>
    <xf numFmtId="0" fontId="19" fillId="9" borderId="0" xfId="0" applyFont="1" applyFill="1"/>
    <xf numFmtId="0" fontId="20" fillId="9" borderId="0" xfId="0" applyFont="1" applyFill="1"/>
    <xf numFmtId="0" fontId="8" fillId="14" borderId="0" xfId="0" applyFont="1" applyFill="1"/>
    <xf numFmtId="0" fontId="3" fillId="14" borderId="0" xfId="0" applyFont="1" applyFill="1"/>
    <xf numFmtId="0" fontId="8" fillId="15" borderId="0" xfId="0" applyFont="1" applyFill="1" applyAlignment="1">
      <alignment horizontal="left"/>
    </xf>
    <xf numFmtId="0" fontId="3" fillId="15" borderId="0" xfId="0" applyFont="1" applyFill="1"/>
    <xf numFmtId="0" fontId="3" fillId="15" borderId="0" xfId="0" applyFont="1" applyFill="1" applyAlignment="1">
      <alignment horizontal="center"/>
    </xf>
    <xf numFmtId="0" fontId="3" fillId="16" borderId="0" xfId="0" applyFont="1" applyFill="1"/>
    <xf numFmtId="0" fontId="22" fillId="0" borderId="0" xfId="0" applyFont="1"/>
    <xf numFmtId="164" fontId="3" fillId="0" borderId="0" xfId="0" applyNumberFormat="1" applyFont="1"/>
    <xf numFmtId="0" fontId="8" fillId="5" borderId="0" xfId="0" applyFont="1" applyFill="1"/>
    <xf numFmtId="0" fontId="3" fillId="5" borderId="0" xfId="0" applyFont="1" applyFill="1"/>
    <xf numFmtId="0" fontId="8" fillId="19" borderId="0" xfId="0" applyFont="1" applyFill="1"/>
    <xf numFmtId="0" fontId="3" fillId="19" borderId="0" xfId="0" applyFont="1" applyFill="1"/>
    <xf numFmtId="0" fontId="23" fillId="20" borderId="0" xfId="0" applyFont="1" applyFill="1"/>
    <xf numFmtId="0" fontId="3" fillId="20" borderId="0" xfId="0" applyFont="1" applyFill="1"/>
    <xf numFmtId="0" fontId="3" fillId="20" borderId="0" xfId="0" applyFont="1" applyFill="1" applyAlignment="1">
      <alignment horizontal="center"/>
    </xf>
    <xf numFmtId="0" fontId="8" fillId="15" borderId="0" xfId="0" applyFont="1" applyFill="1" applyAlignment="1">
      <alignment horizontal="center"/>
    </xf>
    <xf numFmtId="0" fontId="13" fillId="16" borderId="0" xfId="0" applyFont="1" applyFill="1"/>
    <xf numFmtId="0" fontId="3" fillId="0" borderId="0" xfId="0" applyFont="1" applyAlignment="1">
      <alignment horizontal="left"/>
    </xf>
    <xf numFmtId="0" fontId="24" fillId="0" borderId="0" xfId="0" applyFont="1" applyAlignment="1">
      <alignment horizontal="center"/>
    </xf>
    <xf numFmtId="20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0" fontId="25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/>
    <xf numFmtId="0" fontId="8" fillId="0" borderId="0" xfId="0" applyFont="1"/>
    <xf numFmtId="0" fontId="8" fillId="0" borderId="0" xfId="0" applyFont="1" applyAlignment="1">
      <alignment horizontal="right"/>
    </xf>
    <xf numFmtId="0" fontId="3" fillId="14" borderId="0" xfId="0" applyFont="1" applyFill="1" applyAlignment="1">
      <alignment horizontal="center"/>
    </xf>
    <xf numFmtId="0" fontId="3" fillId="5" borderId="0" xfId="0" applyFont="1" applyFill="1" applyAlignment="1">
      <alignment horizontal="center"/>
    </xf>
    <xf numFmtId="0" fontId="3" fillId="19" borderId="0" xfId="0" applyFont="1" applyFill="1" applyAlignment="1">
      <alignment horizontal="center"/>
    </xf>
    <xf numFmtId="0" fontId="21" fillId="23" borderId="0" xfId="0" applyFont="1" applyFill="1" applyAlignment="1">
      <alignment horizontal="center" vertical="center" wrapText="1"/>
    </xf>
    <xf numFmtId="0" fontId="28" fillId="0" borderId="0" xfId="0" applyFont="1"/>
    <xf numFmtId="0" fontId="21" fillId="24" borderId="0" xfId="0" applyFont="1" applyFill="1" applyAlignment="1">
      <alignment horizontal="center" vertical="center" wrapText="1"/>
    </xf>
    <xf numFmtId="0" fontId="21" fillId="7" borderId="0" xfId="0" applyFont="1" applyFill="1" applyAlignment="1">
      <alignment horizontal="center" vertical="center" wrapText="1"/>
    </xf>
    <xf numFmtId="0" fontId="3" fillId="0" borderId="0" xfId="0" applyFont="1" applyAlignment="1">
      <alignment horizontal="right"/>
    </xf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30" fillId="25" borderId="0" xfId="0" applyFont="1" applyFill="1"/>
    <xf numFmtId="0" fontId="28" fillId="5" borderId="0" xfId="0" applyFont="1" applyFill="1"/>
    <xf numFmtId="0" fontId="31" fillId="5" borderId="0" xfId="0" applyFont="1" applyFill="1"/>
    <xf numFmtId="0" fontId="32" fillId="5" borderId="0" xfId="0" applyFont="1" applyFill="1"/>
    <xf numFmtId="0" fontId="33" fillId="5" borderId="0" xfId="0" applyFont="1" applyFill="1"/>
    <xf numFmtId="0" fontId="34" fillId="0" borderId="0" xfId="0" applyFont="1"/>
    <xf numFmtId="0" fontId="11" fillId="0" borderId="0" xfId="0" applyFont="1" applyAlignment="1">
      <alignment horizontal="right"/>
    </xf>
    <xf numFmtId="0" fontId="11" fillId="0" borderId="0" xfId="0" applyFont="1"/>
    <xf numFmtId="0" fontId="13" fillId="0" borderId="0" xfId="0" applyFont="1" applyAlignment="1">
      <alignment horizontal="right"/>
    </xf>
    <xf numFmtId="0" fontId="35" fillId="0" borderId="0" xfId="0" applyFont="1" applyAlignment="1">
      <alignment horizontal="center"/>
    </xf>
    <xf numFmtId="0" fontId="35" fillId="0" borderId="0" xfId="0" applyFont="1" applyAlignment="1">
      <alignment horizontal="left"/>
    </xf>
    <xf numFmtId="0" fontId="36" fillId="25" borderId="0" xfId="0" applyFont="1" applyFill="1"/>
    <xf numFmtId="0" fontId="37" fillId="0" borderId="0" xfId="0" applyFont="1" applyAlignment="1">
      <alignment horizontal="right"/>
    </xf>
    <xf numFmtId="0" fontId="37" fillId="0" borderId="0" xfId="0" applyFont="1" applyAlignment="1">
      <alignment horizontal="left"/>
    </xf>
    <xf numFmtId="0" fontId="11" fillId="26" borderId="1" xfId="0" applyFont="1" applyFill="1" applyBorder="1" applyAlignment="1">
      <alignment horizontal="right"/>
    </xf>
    <xf numFmtId="0" fontId="13" fillId="0" borderId="0" xfId="0" applyFont="1" applyAlignment="1">
      <alignment horizontal="left"/>
    </xf>
    <xf numFmtId="0" fontId="13" fillId="0" borderId="3" xfId="0" applyFont="1" applyBorder="1" applyAlignment="1">
      <alignment horizontal="right"/>
    </xf>
    <xf numFmtId="0" fontId="38" fillId="0" borderId="0" xfId="0" applyFont="1"/>
    <xf numFmtId="0" fontId="11" fillId="0" borderId="0" xfId="0" applyFont="1" applyAlignment="1">
      <alignment horizontal="center"/>
    </xf>
    <xf numFmtId="4" fontId="35" fillId="0" borderId="0" xfId="0" applyNumberFormat="1" applyFont="1" applyAlignment="1">
      <alignment horizontal="left"/>
    </xf>
    <xf numFmtId="0" fontId="28" fillId="0" borderId="0" xfId="0" applyFont="1" applyAlignment="1">
      <alignment horizontal="center"/>
    </xf>
    <xf numFmtId="164" fontId="13" fillId="0" borderId="0" xfId="0" applyNumberFormat="1" applyFont="1" applyAlignment="1">
      <alignment horizontal="center"/>
    </xf>
    <xf numFmtId="0" fontId="32" fillId="0" borderId="0" xfId="0" applyFont="1"/>
    <xf numFmtId="164" fontId="3" fillId="0" borderId="0" xfId="0" applyNumberFormat="1" applyFont="1" applyAlignment="1">
      <alignment horizontal="center"/>
    </xf>
    <xf numFmtId="0" fontId="3" fillId="27" borderId="0" xfId="0" applyFont="1" applyFill="1"/>
    <xf numFmtId="0" fontId="3" fillId="9" borderId="0" xfId="0" applyFont="1" applyFill="1" applyAlignment="1">
      <alignment horizontal="center"/>
    </xf>
    <xf numFmtId="0" fontId="11" fillId="26" borderId="1" xfId="0" applyFont="1" applyFill="1" applyBorder="1" applyAlignment="1">
      <alignment horizontal="center"/>
    </xf>
    <xf numFmtId="0" fontId="8" fillId="26" borderId="1" xfId="0" applyFont="1" applyFill="1" applyBorder="1" applyAlignment="1">
      <alignment horizontal="center"/>
    </xf>
    <xf numFmtId="0" fontId="13" fillId="0" borderId="1" xfId="0" applyFont="1" applyBorder="1" applyAlignment="1">
      <alignment horizontal="right"/>
    </xf>
    <xf numFmtId="0" fontId="1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11" fillId="5" borderId="1" xfId="0" applyFont="1" applyFill="1" applyBorder="1" applyAlignment="1">
      <alignment horizontal="right"/>
    </xf>
    <xf numFmtId="0" fontId="11" fillId="5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0" fontId="8" fillId="24" borderId="0" xfId="0" applyFont="1" applyFill="1" applyAlignment="1">
      <alignment horizontal="right"/>
    </xf>
    <xf numFmtId="0" fontId="8" fillId="28" borderId="0" xfId="0" applyFont="1" applyFill="1" applyAlignment="1">
      <alignment horizontal="right"/>
    </xf>
    <xf numFmtId="0" fontId="39" fillId="25" borderId="0" xfId="0" applyFont="1" applyFill="1" applyAlignment="1">
      <alignment horizontal="center" vertical="center"/>
    </xf>
    <xf numFmtId="0" fontId="39" fillId="5" borderId="0" xfId="0" applyFont="1" applyFill="1" applyAlignment="1">
      <alignment horizontal="center" vertical="center"/>
    </xf>
    <xf numFmtId="0" fontId="40" fillId="25" borderId="0" xfId="0" applyFont="1" applyFill="1" applyAlignment="1">
      <alignment horizontal="left"/>
    </xf>
    <xf numFmtId="0" fontId="41" fillId="0" borderId="0" xfId="0" applyFont="1"/>
    <xf numFmtId="0" fontId="41" fillId="5" borderId="1" xfId="0" applyFont="1" applyFill="1" applyBorder="1" applyAlignment="1">
      <alignment horizontal="center"/>
    </xf>
    <xf numFmtId="0" fontId="41" fillId="5" borderId="4" xfId="0" applyFont="1" applyFill="1" applyBorder="1" applyAlignment="1">
      <alignment horizontal="center"/>
    </xf>
    <xf numFmtId="0" fontId="42" fillId="29" borderId="4" xfId="0" applyFont="1" applyFill="1" applyBorder="1" applyAlignment="1">
      <alignment horizontal="center" vertical="center" wrapText="1"/>
    </xf>
    <xf numFmtId="0" fontId="43" fillId="0" borderId="0" xfId="0" applyFont="1" applyAlignment="1">
      <alignment horizontal="right"/>
    </xf>
    <xf numFmtId="0" fontId="43" fillId="0" borderId="0" xfId="0" applyFont="1"/>
    <xf numFmtId="0" fontId="41" fillId="30" borderId="1" xfId="0" applyFont="1" applyFill="1" applyBorder="1" applyAlignment="1">
      <alignment horizontal="center"/>
    </xf>
    <xf numFmtId="0" fontId="41" fillId="30" borderId="4" xfId="0" applyFont="1" applyFill="1" applyBorder="1" applyAlignment="1">
      <alignment horizontal="center"/>
    </xf>
    <xf numFmtId="0" fontId="44" fillId="30" borderId="4" xfId="0" applyFont="1" applyFill="1" applyBorder="1" applyAlignment="1">
      <alignment horizontal="center"/>
    </xf>
    <xf numFmtId="0" fontId="41" fillId="30" borderId="4" xfId="0" applyFont="1" applyFill="1" applyBorder="1"/>
    <xf numFmtId="0" fontId="43" fillId="0" borderId="0" xfId="0" applyFont="1" applyAlignment="1">
      <alignment horizontal="center"/>
    </xf>
    <xf numFmtId="0" fontId="43" fillId="25" borderId="5" xfId="0" applyFont="1" applyFill="1" applyBorder="1" applyAlignment="1">
      <alignment horizontal="center"/>
    </xf>
    <xf numFmtId="0" fontId="43" fillId="25" borderId="5" xfId="0" applyFont="1" applyFill="1" applyBorder="1"/>
    <xf numFmtId="0" fontId="43" fillId="25" borderId="0" xfId="0" applyFont="1" applyFill="1" applyAlignment="1">
      <alignment horizontal="center"/>
    </xf>
    <xf numFmtId="0" fontId="43" fillId="25" borderId="0" xfId="0" applyFont="1" applyFill="1"/>
    <xf numFmtId="0" fontId="41" fillId="0" borderId="0" xfId="0" applyFont="1" applyAlignment="1">
      <alignment horizontal="right"/>
    </xf>
    <xf numFmtId="0" fontId="39" fillId="18" borderId="1" xfId="0" applyFont="1" applyFill="1" applyBorder="1" applyAlignment="1">
      <alignment horizontal="center" vertical="center"/>
    </xf>
    <xf numFmtId="0" fontId="39" fillId="18" borderId="1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0" fillId="25" borderId="0" xfId="0" applyFill="1" applyAlignment="1">
      <alignment horizontal="left"/>
    </xf>
    <xf numFmtId="0" fontId="0" fillId="25" borderId="0" xfId="0" applyFill="1" applyAlignment="1">
      <alignment horizontal="right"/>
    </xf>
    <xf numFmtId="0" fontId="45" fillId="25" borderId="0" xfId="0" applyFont="1" applyFill="1" applyAlignment="1">
      <alignment horizontal="left"/>
    </xf>
    <xf numFmtId="0" fontId="46" fillId="25" borderId="0" xfId="0" applyFont="1" applyFill="1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47" fillId="25" borderId="0" xfId="0" applyFont="1" applyFill="1" applyAlignment="1">
      <alignment horizontal="left"/>
    </xf>
    <xf numFmtId="0" fontId="28" fillId="9" borderId="0" xfId="0" applyFont="1" applyFill="1"/>
    <xf numFmtId="0" fontId="48" fillId="9" borderId="0" xfId="0" applyFont="1" applyFill="1"/>
    <xf numFmtId="0" fontId="30" fillId="9" borderId="0" xfId="0" applyFont="1" applyFill="1"/>
    <xf numFmtId="0" fontId="28" fillId="31" borderId="0" xfId="0" applyFont="1" applyFill="1"/>
    <xf numFmtId="0" fontId="3" fillId="31" borderId="0" xfId="0" applyFont="1" applyFill="1"/>
    <xf numFmtId="0" fontId="28" fillId="7" borderId="0" xfId="0" applyFont="1" applyFill="1"/>
    <xf numFmtId="0" fontId="28" fillId="32" borderId="0" xfId="0" applyFont="1" applyFill="1"/>
    <xf numFmtId="0" fontId="3" fillId="32" borderId="0" xfId="0" applyFont="1" applyFill="1"/>
    <xf numFmtId="0" fontId="3" fillId="32" borderId="0" xfId="0" applyFont="1" applyFill="1" applyAlignment="1">
      <alignment horizontal="center"/>
    </xf>
    <xf numFmtId="0" fontId="28" fillId="33" borderId="0" xfId="0" applyFont="1" applyFill="1"/>
    <xf numFmtId="0" fontId="3" fillId="33" borderId="0" xfId="0" applyFont="1" applyFill="1"/>
    <xf numFmtId="0" fontId="49" fillId="33" borderId="0" xfId="0" applyFont="1" applyFill="1"/>
    <xf numFmtId="0" fontId="28" fillId="12" borderId="0" xfId="0" applyFont="1" applyFill="1"/>
    <xf numFmtId="0" fontId="3" fillId="12" borderId="0" xfId="0" applyFont="1" applyFill="1"/>
    <xf numFmtId="0" fontId="28" fillId="34" borderId="0" xfId="0" applyFont="1" applyFill="1"/>
    <xf numFmtId="0" fontId="3" fillId="34" borderId="0" xfId="0" applyFont="1" applyFill="1"/>
    <xf numFmtId="0" fontId="13" fillId="33" borderId="0" xfId="0" applyFont="1" applyFill="1"/>
    <xf numFmtId="0" fontId="28" fillId="23" borderId="0" xfId="0" applyFont="1" applyFill="1"/>
    <xf numFmtId="0" fontId="3" fillId="23" borderId="0" xfId="0" applyFont="1" applyFill="1"/>
    <xf numFmtId="0" fontId="3" fillId="23" borderId="0" xfId="0" applyFont="1" applyFill="1" applyAlignment="1">
      <alignment horizontal="left"/>
    </xf>
    <xf numFmtId="0" fontId="13" fillId="23" borderId="0" xfId="0" applyFont="1" applyFill="1"/>
    <xf numFmtId="0" fontId="3" fillId="23" borderId="0" xfId="0" applyFont="1" applyFill="1" applyAlignment="1">
      <alignment horizontal="center"/>
    </xf>
    <xf numFmtId="0" fontId="3" fillId="35" borderId="0" xfId="0" applyFont="1" applyFill="1"/>
    <xf numFmtId="0" fontId="13" fillId="7" borderId="0" xfId="0" applyFont="1" applyFill="1"/>
    <xf numFmtId="0" fontId="13" fillId="32" borderId="0" xfId="0" applyFont="1" applyFill="1"/>
    <xf numFmtId="0" fontId="28" fillId="36" borderId="0" xfId="0" applyFont="1" applyFill="1"/>
    <xf numFmtId="0" fontId="3" fillId="36" borderId="0" xfId="0" applyFont="1" applyFill="1"/>
    <xf numFmtId="0" fontId="3" fillId="36" borderId="0" xfId="0" applyFont="1" applyFill="1" applyAlignment="1">
      <alignment horizontal="left"/>
    </xf>
    <xf numFmtId="0" fontId="28" fillId="21" borderId="0" xfId="0" applyFont="1" applyFill="1"/>
    <xf numFmtId="0" fontId="3" fillId="21" borderId="0" xfId="0" applyFont="1" applyFill="1"/>
    <xf numFmtId="0" fontId="3" fillId="21" borderId="0" xfId="0" applyFont="1" applyFill="1" applyAlignment="1">
      <alignment horizontal="left"/>
    </xf>
    <xf numFmtId="0" fontId="28" fillId="37" borderId="0" xfId="0" applyFont="1" applyFill="1"/>
    <xf numFmtId="0" fontId="3" fillId="37" borderId="0" xfId="0" applyFont="1" applyFill="1" applyAlignment="1">
      <alignment horizontal="left"/>
    </xf>
    <xf numFmtId="0" fontId="3" fillId="37" borderId="0" xfId="0" applyFont="1" applyFill="1" applyAlignment="1">
      <alignment horizontal="center"/>
    </xf>
    <xf numFmtId="0" fontId="3" fillId="7" borderId="0" xfId="0" applyFont="1" applyFill="1" applyAlignment="1">
      <alignment horizontal="left"/>
    </xf>
    <xf numFmtId="0" fontId="3" fillId="33" borderId="0" xfId="0" applyFont="1" applyFill="1" applyAlignment="1">
      <alignment horizontal="center"/>
    </xf>
    <xf numFmtId="0" fontId="3" fillId="38" borderId="0" xfId="0" applyFont="1" applyFill="1"/>
    <xf numFmtId="0" fontId="28" fillId="38" borderId="0" xfId="0" applyFont="1" applyFill="1"/>
    <xf numFmtId="0" fontId="13" fillId="38" borderId="0" xfId="0" applyFont="1" applyFill="1"/>
    <xf numFmtId="0" fontId="3" fillId="38" borderId="0" xfId="0" applyFont="1" applyFill="1" applyAlignment="1">
      <alignment horizontal="center"/>
    </xf>
    <xf numFmtId="0" fontId="3" fillId="24" borderId="0" xfId="0" applyFont="1" applyFill="1"/>
    <xf numFmtId="0" fontId="3" fillId="24" borderId="0" xfId="0" applyFont="1" applyFill="1" applyAlignment="1">
      <alignment horizontal="center"/>
    </xf>
    <xf numFmtId="0" fontId="3" fillId="39" borderId="0" xfId="0" applyFont="1" applyFill="1"/>
    <xf numFmtId="0" fontId="3" fillId="39" borderId="0" xfId="0" applyFont="1" applyFill="1" applyAlignment="1">
      <alignment horizontal="center"/>
    </xf>
    <xf numFmtId="0" fontId="3" fillId="40" borderId="0" xfId="0" applyFont="1" applyFill="1"/>
    <xf numFmtId="0" fontId="3" fillId="40" borderId="0" xfId="0" applyFont="1" applyFill="1" applyAlignment="1">
      <alignment horizontal="center"/>
    </xf>
    <xf numFmtId="0" fontId="3" fillId="34" borderId="0" xfId="0" applyFont="1" applyFill="1" applyAlignment="1">
      <alignment horizontal="center"/>
    </xf>
    <xf numFmtId="0" fontId="3" fillId="31" borderId="0" xfId="0" applyFont="1" applyFill="1" applyAlignment="1">
      <alignment horizontal="center"/>
    </xf>
    <xf numFmtId="0" fontId="3" fillId="41" borderId="0" xfId="0" applyFont="1" applyFill="1"/>
    <xf numFmtId="0" fontId="13" fillId="41" borderId="0" xfId="0" applyFont="1" applyFill="1"/>
    <xf numFmtId="0" fontId="3" fillId="41" borderId="0" xfId="0" applyFont="1" applyFill="1" applyAlignment="1">
      <alignment horizontal="center"/>
    </xf>
    <xf numFmtId="0" fontId="3" fillId="42" borderId="0" xfId="0" applyFont="1" applyFill="1"/>
    <xf numFmtId="0" fontId="13" fillId="42" borderId="0" xfId="0" applyFont="1" applyFill="1"/>
    <xf numFmtId="0" fontId="3" fillId="42" borderId="0" xfId="0" applyFont="1" applyFill="1" applyAlignment="1">
      <alignment horizontal="center"/>
    </xf>
    <xf numFmtId="0" fontId="3" fillId="43" borderId="0" xfId="0" applyFont="1" applyFill="1"/>
    <xf numFmtId="0" fontId="36" fillId="43" borderId="0" xfId="0" applyFont="1" applyFill="1"/>
    <xf numFmtId="0" fontId="3" fillId="43" borderId="0" xfId="0" applyFont="1" applyFill="1" applyAlignment="1">
      <alignment horizont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left" vertical="center"/>
    </xf>
    <xf numFmtId="0" fontId="3" fillId="3" borderId="0" xfId="0" applyFont="1" applyFill="1" applyAlignment="1">
      <alignment horizontal="center"/>
    </xf>
    <xf numFmtId="0" fontId="3" fillId="12" borderId="0" xfId="0" applyFont="1" applyFill="1" applyAlignment="1">
      <alignment horizontal="center"/>
    </xf>
    <xf numFmtId="0" fontId="28" fillId="41" borderId="0" xfId="0" applyFont="1" applyFill="1"/>
    <xf numFmtId="0" fontId="28" fillId="43" borderId="0" xfId="0" applyFont="1" applyFill="1"/>
    <xf numFmtId="0" fontId="13" fillId="43" borderId="0" xfId="0" applyFont="1" applyFill="1"/>
    <xf numFmtId="0" fontId="13" fillId="34" borderId="0" xfId="0" applyFont="1" applyFill="1"/>
    <xf numFmtId="0" fontId="3" fillId="6" borderId="0" xfId="0" applyFont="1" applyFill="1"/>
    <xf numFmtId="0" fontId="28" fillId="6" borderId="0" xfId="0" applyFont="1" applyFill="1"/>
    <xf numFmtId="0" fontId="13" fillId="6" borderId="0" xfId="0" applyFont="1" applyFill="1"/>
    <xf numFmtId="0" fontId="3" fillId="6" borderId="0" xfId="0" applyFont="1" applyFill="1" applyAlignment="1">
      <alignment horizontal="center"/>
    </xf>
    <xf numFmtId="0" fontId="28" fillId="4" borderId="0" xfId="0" applyFont="1" applyFill="1"/>
    <xf numFmtId="0" fontId="13" fillId="4" borderId="0" xfId="0" applyFont="1" applyFill="1"/>
    <xf numFmtId="0" fontId="3" fillId="4" borderId="0" xfId="0" applyFont="1" applyFill="1" applyAlignment="1">
      <alignment horizontal="center"/>
    </xf>
    <xf numFmtId="0" fontId="13" fillId="21" borderId="0" xfId="0" applyFont="1" applyFill="1"/>
    <xf numFmtId="0" fontId="3" fillId="21" borderId="0" xfId="0" applyFont="1" applyFill="1" applyAlignment="1">
      <alignment horizontal="center"/>
    </xf>
    <xf numFmtId="0" fontId="3" fillId="22" borderId="0" xfId="0" applyFont="1" applyFill="1"/>
    <xf numFmtId="0" fontId="28" fillId="22" borderId="0" xfId="0" applyFont="1" applyFill="1"/>
    <xf numFmtId="0" fontId="13" fillId="22" borderId="0" xfId="0" applyFont="1" applyFill="1"/>
    <xf numFmtId="0" fontId="3" fillId="22" borderId="0" xfId="0" applyFont="1" applyFill="1" applyAlignment="1">
      <alignment horizontal="center"/>
    </xf>
    <xf numFmtId="0" fontId="36" fillId="23" borderId="0" xfId="0" applyFont="1" applyFill="1"/>
    <xf numFmtId="0" fontId="27" fillId="0" borderId="0" xfId="0" applyFont="1"/>
    <xf numFmtId="0" fontId="43" fillId="9" borderId="1" xfId="0" applyFont="1" applyFill="1" applyBorder="1"/>
    <xf numFmtId="0" fontId="43" fillId="9" borderId="4" xfId="0" applyFont="1" applyFill="1" applyBorder="1"/>
    <xf numFmtId="0" fontId="43" fillId="9" borderId="6" xfId="0" applyFont="1" applyFill="1" applyBorder="1"/>
    <xf numFmtId="0" fontId="43" fillId="9" borderId="7" xfId="0" applyFont="1" applyFill="1" applyBorder="1"/>
    <xf numFmtId="0" fontId="43" fillId="44" borderId="6" xfId="0" applyFont="1" applyFill="1" applyBorder="1"/>
    <xf numFmtId="0" fontId="43" fillId="44" borderId="7" xfId="0" applyFont="1" applyFill="1" applyBorder="1"/>
    <xf numFmtId="0" fontId="43" fillId="45" borderId="7" xfId="0" applyFont="1" applyFill="1" applyBorder="1"/>
    <xf numFmtId="166" fontId="3" fillId="0" borderId="0" xfId="0" applyNumberFormat="1" applyFont="1" applyAlignment="1">
      <alignment horizontal="right"/>
    </xf>
    <xf numFmtId="0" fontId="39" fillId="25" borderId="5" xfId="0" applyFont="1" applyFill="1" applyBorder="1" applyAlignment="1">
      <alignment horizontal="center" vertical="center"/>
    </xf>
    <xf numFmtId="167" fontId="3" fillId="0" borderId="0" xfId="0" applyNumberFormat="1" applyFont="1"/>
    <xf numFmtId="0" fontId="50" fillId="0" borderId="0" xfId="0" applyFont="1"/>
    <xf numFmtId="0" fontId="51" fillId="46" borderId="1" xfId="0" applyFont="1" applyFill="1" applyBorder="1" applyAlignment="1">
      <alignment horizontal="center" vertical="center" wrapText="1"/>
    </xf>
    <xf numFmtId="0" fontId="52" fillId="47" borderId="1" xfId="0" applyFont="1" applyFill="1" applyBorder="1" applyAlignment="1">
      <alignment horizontal="center"/>
    </xf>
    <xf numFmtId="0" fontId="52" fillId="47" borderId="4" xfId="0" applyFont="1" applyFill="1" applyBorder="1" applyAlignment="1">
      <alignment horizontal="center"/>
    </xf>
    <xf numFmtId="0" fontId="53" fillId="47" borderId="1" xfId="0" applyFont="1" applyFill="1" applyBorder="1" applyAlignment="1">
      <alignment horizontal="center"/>
    </xf>
    <xf numFmtId="0" fontId="52" fillId="0" borderId="1" xfId="0" applyFont="1" applyBorder="1" applyAlignment="1">
      <alignment horizontal="center"/>
    </xf>
    <xf numFmtId="0" fontId="52" fillId="0" borderId="4" xfId="0" applyFont="1" applyBorder="1" applyAlignment="1">
      <alignment horizontal="center"/>
    </xf>
    <xf numFmtId="0" fontId="53" fillId="0" borderId="7" xfId="0" applyFont="1" applyBorder="1" applyAlignment="1">
      <alignment horizontal="center"/>
    </xf>
    <xf numFmtId="0" fontId="35" fillId="0" borderId="0" xfId="0" applyFont="1"/>
    <xf numFmtId="0" fontId="35" fillId="3" borderId="1" xfId="0" applyFont="1" applyFill="1" applyBorder="1" applyAlignment="1">
      <alignment horizontal="center" vertical="center"/>
    </xf>
    <xf numFmtId="0" fontId="35" fillId="3" borderId="1" xfId="0" applyFont="1" applyFill="1" applyBorder="1" applyAlignment="1">
      <alignment horizontal="center" vertical="center" wrapText="1"/>
    </xf>
    <xf numFmtId="0" fontId="54" fillId="0" borderId="0" xfId="0" applyFont="1"/>
    <xf numFmtId="0" fontId="55" fillId="3" borderId="1" xfId="0" applyFont="1" applyFill="1" applyBorder="1" applyAlignment="1">
      <alignment horizontal="center" vertical="center" wrapText="1"/>
    </xf>
    <xf numFmtId="4" fontId="13" fillId="0" borderId="0" xfId="0" applyNumberFormat="1" applyFont="1" applyAlignment="1">
      <alignment horizontal="center"/>
    </xf>
    <xf numFmtId="0" fontId="56" fillId="0" borderId="0" xfId="0" applyFont="1"/>
    <xf numFmtId="0" fontId="2" fillId="0" borderId="0" xfId="0" applyFont="1"/>
    <xf numFmtId="0" fontId="57" fillId="0" borderId="0" xfId="0" applyFont="1"/>
    <xf numFmtId="0" fontId="57" fillId="5" borderId="0" xfId="0" applyFont="1" applyFill="1"/>
    <xf numFmtId="0" fontId="57" fillId="5" borderId="1" xfId="0" applyFont="1" applyFill="1" applyBorder="1"/>
    <xf numFmtId="0" fontId="57" fillId="5" borderId="4" xfId="0" applyFont="1" applyFill="1" applyBorder="1"/>
    <xf numFmtId="0" fontId="57" fillId="5" borderId="7" xfId="0" applyFont="1" applyFill="1" applyBorder="1" applyAlignment="1">
      <alignment horizontal="center"/>
    </xf>
    <xf numFmtId="0" fontId="57" fillId="0" borderId="1" xfId="0" applyFont="1" applyBorder="1"/>
    <xf numFmtId="0" fontId="57" fillId="0" borderId="6" xfId="0" applyFont="1" applyBorder="1"/>
    <xf numFmtId="0" fontId="57" fillId="0" borderId="1" xfId="0" applyFont="1" applyBorder="1" applyAlignment="1">
      <alignment horizontal="center"/>
    </xf>
    <xf numFmtId="0" fontId="57" fillId="5" borderId="0" xfId="0" applyFont="1" applyFill="1" applyAlignment="1">
      <alignment horizontal="center"/>
    </xf>
    <xf numFmtId="0" fontId="57" fillId="5" borderId="1" xfId="0" applyFont="1" applyFill="1" applyBorder="1" applyAlignment="1">
      <alignment horizontal="center"/>
    </xf>
    <xf numFmtId="0" fontId="57" fillId="28" borderId="1" xfId="0" applyFont="1" applyFill="1" applyBorder="1"/>
    <xf numFmtId="0" fontId="57" fillId="28" borderId="1" xfId="0" applyFont="1" applyFill="1" applyBorder="1" applyAlignment="1">
      <alignment horizontal="center"/>
    </xf>
    <xf numFmtId="0" fontId="57" fillId="28" borderId="4" xfId="0" applyFont="1" applyFill="1" applyBorder="1" applyAlignment="1">
      <alignment horizontal="center"/>
    </xf>
    <xf numFmtId="0" fontId="57" fillId="40" borderId="1" xfId="0" applyFont="1" applyFill="1" applyBorder="1"/>
    <xf numFmtId="0" fontId="57" fillId="40" borderId="1" xfId="0" applyFont="1" applyFill="1" applyBorder="1" applyAlignment="1">
      <alignment horizontal="center"/>
    </xf>
    <xf numFmtId="0" fontId="57" fillId="40" borderId="4" xfId="0" applyFont="1" applyFill="1" applyBorder="1" applyAlignment="1">
      <alignment horizontal="center"/>
    </xf>
    <xf numFmtId="0" fontId="57" fillId="0" borderId="4" xfId="0" applyFont="1" applyBorder="1" applyAlignment="1">
      <alignment horizontal="center"/>
    </xf>
    <xf numFmtId="0" fontId="57" fillId="0" borderId="4" xfId="0" applyFont="1" applyBorder="1"/>
    <xf numFmtId="0" fontId="59" fillId="48" borderId="1" xfId="0" applyFont="1" applyFill="1" applyBorder="1" applyAlignment="1">
      <alignment horizontal="center"/>
    </xf>
    <xf numFmtId="0" fontId="59" fillId="48" borderId="4" xfId="0" applyFont="1" applyFill="1" applyBorder="1" applyAlignment="1">
      <alignment horizontal="center"/>
    </xf>
    <xf numFmtId="0" fontId="60" fillId="49" borderId="6" xfId="0" applyFont="1" applyFill="1" applyBorder="1"/>
    <xf numFmtId="0" fontId="60" fillId="49" borderId="7" xfId="0" applyFont="1" applyFill="1" applyBorder="1" applyAlignment="1">
      <alignment horizontal="center"/>
    </xf>
    <xf numFmtId="0" fontId="60" fillId="49" borderId="7" xfId="0" applyFont="1" applyFill="1" applyBorder="1"/>
    <xf numFmtId="0" fontId="61" fillId="49" borderId="7" xfId="0" applyFont="1" applyFill="1" applyBorder="1" applyAlignment="1">
      <alignment horizontal="center"/>
    </xf>
    <xf numFmtId="0" fontId="60" fillId="50" borderId="6" xfId="0" applyFont="1" applyFill="1" applyBorder="1"/>
    <xf numFmtId="0" fontId="60" fillId="50" borderId="7" xfId="0" applyFont="1" applyFill="1" applyBorder="1" applyAlignment="1">
      <alignment horizontal="center"/>
    </xf>
    <xf numFmtId="0" fontId="60" fillId="50" borderId="7" xfId="0" applyFont="1" applyFill="1" applyBorder="1"/>
    <xf numFmtId="0" fontId="61" fillId="50" borderId="7" xfId="0" applyFont="1" applyFill="1" applyBorder="1" applyAlignment="1">
      <alignment horizontal="center"/>
    </xf>
    <xf numFmtId="0" fontId="62" fillId="50" borderId="7" xfId="0" applyFont="1" applyFill="1" applyBorder="1" applyAlignment="1">
      <alignment horizontal="center"/>
    </xf>
    <xf numFmtId="0" fontId="60" fillId="44" borderId="6" xfId="0" applyFont="1" applyFill="1" applyBorder="1"/>
    <xf numFmtId="0" fontId="60" fillId="44" borderId="7" xfId="0" applyFont="1" applyFill="1" applyBorder="1" applyAlignment="1">
      <alignment horizontal="center"/>
    </xf>
    <xf numFmtId="0" fontId="60" fillId="44" borderId="7" xfId="0" applyFont="1" applyFill="1" applyBorder="1"/>
    <xf numFmtId="0" fontId="62" fillId="44" borderId="7" xfId="0" applyFont="1" applyFill="1" applyBorder="1" applyAlignment="1">
      <alignment horizontal="center"/>
    </xf>
    <xf numFmtId="0" fontId="61" fillId="44" borderId="7" xfId="0" applyFont="1" applyFill="1" applyBorder="1" applyAlignment="1">
      <alignment horizontal="center"/>
    </xf>
    <xf numFmtId="0" fontId="60" fillId="51" borderId="6" xfId="0" applyFont="1" applyFill="1" applyBorder="1"/>
    <xf numFmtId="0" fontId="60" fillId="51" borderId="7" xfId="0" applyFont="1" applyFill="1" applyBorder="1" applyAlignment="1">
      <alignment horizontal="center"/>
    </xf>
    <xf numFmtId="0" fontId="60" fillId="51" borderId="7" xfId="0" applyFont="1" applyFill="1" applyBorder="1"/>
    <xf numFmtId="0" fontId="61" fillId="51" borderId="7" xfId="0" applyFont="1" applyFill="1" applyBorder="1" applyAlignment="1">
      <alignment horizontal="center"/>
    </xf>
    <xf numFmtId="0" fontId="0" fillId="0" borderId="0" xfId="0" applyAlignment="1">
      <alignment wrapText="1"/>
    </xf>
    <xf numFmtId="0" fontId="7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right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3" fillId="0" borderId="0" xfId="0" applyFont="1" applyAlignment="1">
      <alignment horizontal="right" vertical="center" wrapText="1"/>
    </xf>
    <xf numFmtId="0" fontId="8" fillId="0" borderId="0" xfId="0" applyFont="1" applyAlignment="1">
      <alignment vertical="center" wrapText="1"/>
    </xf>
    <xf numFmtId="0" fontId="29" fillId="0" borderId="9" xfId="0" applyFont="1" applyBorder="1" applyAlignment="1">
      <alignment horizontal="center" vertical="center" wrapText="1"/>
    </xf>
    <xf numFmtId="0" fontId="3" fillId="0" borderId="9" xfId="0" applyFont="1" applyBorder="1" applyAlignment="1">
      <alignment wrapText="1"/>
    </xf>
    <xf numFmtId="0" fontId="13" fillId="0" borderId="9" xfId="0" applyFont="1" applyBorder="1" applyAlignment="1">
      <alignment wrapText="1"/>
    </xf>
    <xf numFmtId="0" fontId="0" fillId="0" borderId="9" xfId="0" applyBorder="1" applyAlignment="1">
      <alignment wrapText="1"/>
    </xf>
    <xf numFmtId="0" fontId="7" fillId="0" borderId="9" xfId="0" applyFont="1" applyBorder="1" applyAlignment="1">
      <alignment wrapText="1"/>
    </xf>
    <xf numFmtId="0" fontId="28" fillId="0" borderId="9" xfId="0" applyFont="1" applyBorder="1" applyAlignment="1">
      <alignment vertical="center" wrapText="1"/>
    </xf>
    <xf numFmtId="0" fontId="3" fillId="0" borderId="9" xfId="0" applyFont="1" applyBorder="1" applyAlignment="1">
      <alignment vertical="center" wrapText="1"/>
    </xf>
    <xf numFmtId="0" fontId="13" fillId="0" borderId="9" xfId="0" applyFont="1" applyBorder="1" applyAlignment="1">
      <alignment vertical="center" wrapText="1"/>
    </xf>
    <xf numFmtId="0" fontId="30" fillId="25" borderId="9" xfId="0" applyFont="1" applyFill="1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7" fillId="0" borderId="9" xfId="0" applyFont="1" applyBorder="1" applyAlignment="1">
      <alignment vertical="center" wrapText="1"/>
    </xf>
    <xf numFmtId="0" fontId="68" fillId="0" borderId="9" xfId="0" applyFont="1" applyBorder="1" applyAlignment="1">
      <alignment horizontal="left" vertical="center" wrapText="1"/>
    </xf>
    <xf numFmtId="0" fontId="69" fillId="0" borderId="9" xfId="0" applyFont="1" applyBorder="1" applyAlignment="1">
      <alignment horizontal="left" vertical="center" wrapText="1"/>
    </xf>
    <xf numFmtId="0" fontId="72" fillId="0" borderId="0" xfId="0" applyFont="1" applyAlignment="1">
      <alignment horizontal="left" vertical="center" wrapText="1"/>
    </xf>
    <xf numFmtId="0" fontId="69" fillId="0" borderId="0" xfId="0" applyFont="1" applyAlignment="1">
      <alignment horizontal="left" vertical="center" wrapText="1"/>
    </xf>
    <xf numFmtId="0" fontId="66" fillId="0" borderId="9" xfId="0" applyFont="1" applyBorder="1" applyAlignment="1">
      <alignment horizontal="center" vertical="center" wrapText="1"/>
    </xf>
    <xf numFmtId="0" fontId="73" fillId="0" borderId="0" xfId="0" applyFont="1" applyAlignment="1">
      <alignment horizontal="left" vertical="center" wrapText="1"/>
    </xf>
    <xf numFmtId="0" fontId="69" fillId="0" borderId="0" xfId="0" applyFont="1" applyAlignment="1">
      <alignment vertical="center" wrapText="1"/>
    </xf>
    <xf numFmtId="0" fontId="29" fillId="52" borderId="0" xfId="0" applyFont="1" applyFill="1" applyAlignment="1">
      <alignment horizontal="center"/>
    </xf>
    <xf numFmtId="0" fontId="68" fillId="0" borderId="9" xfId="0" applyFont="1" applyBorder="1" applyAlignment="1">
      <alignment vertical="center" wrapText="1"/>
    </xf>
    <xf numFmtId="0" fontId="68" fillId="5" borderId="9" xfId="0" applyFont="1" applyFill="1" applyBorder="1" applyAlignment="1">
      <alignment vertical="center" wrapText="1"/>
    </xf>
    <xf numFmtId="0" fontId="31" fillId="5" borderId="9" xfId="0" applyFont="1" applyFill="1" applyBorder="1" applyAlignment="1">
      <alignment vertical="center" wrapText="1"/>
    </xf>
    <xf numFmtId="0" fontId="32" fillId="5" borderId="9" xfId="0" applyFont="1" applyFill="1" applyBorder="1" applyAlignment="1">
      <alignment vertical="center" wrapText="1"/>
    </xf>
    <xf numFmtId="0" fontId="74" fillId="5" borderId="9" xfId="0" applyFont="1" applyFill="1" applyBorder="1" applyAlignment="1">
      <alignment vertical="center" wrapText="1"/>
    </xf>
    <xf numFmtId="0" fontId="69" fillId="0" borderId="9" xfId="0" applyFont="1" applyBorder="1" applyAlignment="1">
      <alignment vertical="center" wrapText="1"/>
    </xf>
    <xf numFmtId="0" fontId="0" fillId="0" borderId="9" xfId="0" applyBorder="1" applyAlignment="1">
      <alignment horizontal="center" vertical="center"/>
    </xf>
    <xf numFmtId="0" fontId="0" fillId="52" borderId="9" xfId="0" applyFill="1" applyBorder="1" applyAlignment="1">
      <alignment wrapText="1"/>
    </xf>
    <xf numFmtId="0" fontId="29" fillId="53" borderId="0" xfId="0" applyFont="1" applyFill="1" applyAlignment="1">
      <alignment horizontal="center"/>
    </xf>
    <xf numFmtId="0" fontId="35" fillId="54" borderId="0" xfId="0" applyFont="1" applyFill="1" applyAlignment="1">
      <alignment horizontal="center"/>
    </xf>
    <xf numFmtId="0" fontId="35" fillId="55" borderId="0" xfId="0" applyFont="1" applyFill="1" applyAlignment="1">
      <alignment horizontal="center"/>
    </xf>
    <xf numFmtId="0" fontId="35" fillId="56" borderId="0" xfId="0" applyFont="1" applyFill="1" applyAlignment="1">
      <alignment horizontal="center"/>
    </xf>
    <xf numFmtId="0" fontId="0" fillId="53" borderId="9" xfId="0" applyFill="1" applyBorder="1" applyAlignment="1">
      <alignment wrapText="1"/>
    </xf>
    <xf numFmtId="0" fontId="36" fillId="0" borderId="9" xfId="0" applyFont="1" applyBorder="1" applyAlignment="1">
      <alignment vertical="center" wrapText="1"/>
    </xf>
    <xf numFmtId="0" fontId="75" fillId="0" borderId="9" xfId="0" applyFont="1" applyBorder="1" applyAlignment="1">
      <alignment vertical="center" wrapText="1"/>
    </xf>
    <xf numFmtId="0" fontId="0" fillId="54" borderId="9" xfId="0" applyFill="1" applyBorder="1" applyAlignment="1">
      <alignment wrapText="1"/>
    </xf>
    <xf numFmtId="0" fontId="0" fillId="55" borderId="9" xfId="0" applyFill="1" applyBorder="1" applyAlignment="1">
      <alignment wrapText="1"/>
    </xf>
    <xf numFmtId="0" fontId="76" fillId="5" borderId="9" xfId="0" applyFont="1" applyFill="1" applyBorder="1" applyAlignment="1">
      <alignment vertical="center" wrapText="1"/>
    </xf>
    <xf numFmtId="0" fontId="31" fillId="5" borderId="9" xfId="0" applyFont="1" applyFill="1" applyBorder="1" applyAlignment="1">
      <alignment wrapText="1"/>
    </xf>
    <xf numFmtId="0" fontId="32" fillId="5" borderId="9" xfId="0" applyFont="1" applyFill="1" applyBorder="1" applyAlignment="1">
      <alignment wrapText="1"/>
    </xf>
    <xf numFmtId="0" fontId="36" fillId="25" borderId="9" xfId="0" applyFont="1" applyFill="1" applyBorder="1" applyAlignment="1">
      <alignment wrapText="1"/>
    </xf>
    <xf numFmtId="0" fontId="3" fillId="0" borderId="9" xfId="0" applyFont="1" applyBorder="1" applyAlignment="1">
      <alignment horizontal="left" vertical="center" wrapText="1"/>
    </xf>
    <xf numFmtId="0" fontId="13" fillId="0" borderId="9" xfId="0" applyFont="1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56" borderId="9" xfId="0" applyFill="1" applyBorder="1" applyAlignment="1">
      <alignment wrapText="1"/>
    </xf>
    <xf numFmtId="0" fontId="35" fillId="18" borderId="9" xfId="0" applyFont="1" applyFill="1" applyBorder="1" applyAlignment="1">
      <alignment horizontal="center" vertical="center"/>
    </xf>
    <xf numFmtId="0" fontId="35" fillId="18" borderId="9" xfId="0" applyFont="1" applyFill="1" applyBorder="1" applyAlignment="1">
      <alignment horizontal="center" vertical="center" wrapText="1"/>
    </xf>
    <xf numFmtId="0" fontId="37" fillId="0" borderId="9" xfId="0" applyFont="1" applyBorder="1" applyAlignment="1">
      <alignment horizontal="center"/>
    </xf>
    <xf numFmtId="0" fontId="3" fillId="0" borderId="9" xfId="0" applyFont="1" applyBorder="1" applyAlignment="1">
      <alignment horizontal="center"/>
    </xf>
    <xf numFmtId="1" fontId="3" fillId="0" borderId="9" xfId="0" applyNumberFormat="1" applyFont="1" applyBorder="1" applyAlignment="1">
      <alignment horizontal="center"/>
    </xf>
    <xf numFmtId="165" fontId="3" fillId="0" borderId="9" xfId="0" applyNumberFormat="1" applyFont="1" applyBorder="1" applyAlignment="1">
      <alignment horizontal="center"/>
    </xf>
    <xf numFmtId="0" fontId="8" fillId="5" borderId="9" xfId="0" applyFont="1" applyFill="1" applyBorder="1" applyAlignment="1">
      <alignment horizontal="right"/>
    </xf>
    <xf numFmtId="0" fontId="0" fillId="0" borderId="9" xfId="0" applyBorder="1"/>
    <xf numFmtId="0" fontId="28" fillId="0" borderId="9" xfId="0" applyFont="1" applyBorder="1" applyAlignment="1">
      <alignment horizontal="center"/>
    </xf>
    <xf numFmtId="0" fontId="13" fillId="0" borderId="9" xfId="0" applyFont="1" applyBorder="1" applyAlignment="1">
      <alignment horizontal="center"/>
    </xf>
    <xf numFmtId="164" fontId="13" fillId="0" borderId="9" xfId="0" applyNumberFormat="1" applyFont="1" applyBorder="1" applyAlignment="1">
      <alignment horizontal="center"/>
    </xf>
    <xf numFmtId="0" fontId="13" fillId="0" borderId="9" xfId="0" applyFont="1" applyBorder="1"/>
    <xf numFmtId="165" fontId="13" fillId="0" borderId="9" xfId="0" applyNumberFormat="1" applyFont="1" applyBorder="1" applyAlignment="1">
      <alignment horizontal="center"/>
    </xf>
    <xf numFmtId="0" fontId="28" fillId="54" borderId="0" xfId="0" applyFont="1" applyFill="1"/>
    <xf numFmtId="0" fontId="0" fillId="57" borderId="0" xfId="0" applyFill="1"/>
    <xf numFmtId="0" fontId="35" fillId="57" borderId="0" xfId="0" applyFont="1" applyFill="1" applyAlignment="1">
      <alignment horizontal="center"/>
    </xf>
    <xf numFmtId="0" fontId="72" fillId="0" borderId="0" xfId="0" applyFont="1" applyAlignment="1">
      <alignment vertical="center" wrapText="1"/>
    </xf>
    <xf numFmtId="0" fontId="73" fillId="0" borderId="0" xfId="0" applyFont="1" applyAlignment="1">
      <alignment vertical="center" wrapText="1"/>
    </xf>
    <xf numFmtId="0" fontId="0" fillId="56" borderId="9" xfId="0" applyFill="1" applyBorder="1"/>
    <xf numFmtId="0" fontId="0" fillId="53" borderId="9" xfId="0" applyFill="1" applyBorder="1"/>
    <xf numFmtId="0" fontId="0" fillId="54" borderId="9" xfId="0" applyFill="1" applyBorder="1"/>
    <xf numFmtId="0" fontId="36" fillId="0" borderId="9" xfId="0" applyFont="1" applyBorder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0" fillId="57" borderId="9" xfId="0" applyFill="1" applyBorder="1"/>
    <xf numFmtId="0" fontId="0" fillId="55" borderId="9" xfId="0" applyFill="1" applyBorder="1"/>
    <xf numFmtId="0" fontId="29" fillId="55" borderId="0" xfId="0" applyFont="1" applyFill="1" applyAlignment="1">
      <alignment horizontal="center"/>
    </xf>
    <xf numFmtId="0" fontId="29" fillId="54" borderId="0" xfId="0" applyFont="1" applyFill="1" applyAlignment="1">
      <alignment horizontal="center"/>
    </xf>
    <xf numFmtId="0" fontId="8" fillId="0" borderId="0" xfId="0" applyFont="1" applyAlignment="1">
      <alignment horizontal="left"/>
    </xf>
    <xf numFmtId="0" fontId="73" fillId="0" borderId="9" xfId="0" applyFont="1" applyBorder="1" applyAlignment="1">
      <alignment horizontal="center" vertical="center"/>
    </xf>
    <xf numFmtId="0" fontId="33" fillId="5" borderId="9" xfId="0" applyFont="1" applyFill="1" applyBorder="1" applyAlignment="1">
      <alignment vertical="center" wrapText="1"/>
    </xf>
    <xf numFmtId="0" fontId="28" fillId="0" borderId="9" xfId="0" applyFont="1" applyBorder="1" applyAlignment="1">
      <alignment horizontal="left" vertical="center" wrapText="1"/>
    </xf>
    <xf numFmtId="0" fontId="67" fillId="0" borderId="0" xfId="0" applyFont="1"/>
    <xf numFmtId="0" fontId="77" fillId="0" borderId="0" xfId="0" applyFont="1"/>
    <xf numFmtId="0" fontId="73" fillId="0" borderId="9" xfId="0" applyFont="1" applyBorder="1" applyAlignment="1">
      <alignment horizontal="center" vertical="center" wrapText="1"/>
    </xf>
    <xf numFmtId="0" fontId="2" fillId="0" borderId="9" xfId="0" applyFont="1" applyBorder="1" applyAlignment="1">
      <alignment vertical="center" wrapText="1"/>
    </xf>
    <xf numFmtId="0" fontId="0" fillId="53" borderId="9" xfId="0" applyFill="1" applyBorder="1" applyAlignment="1">
      <alignment vertical="center" wrapText="1"/>
    </xf>
    <xf numFmtId="0" fontId="0" fillId="58" borderId="9" xfId="0" applyFill="1" applyBorder="1"/>
    <xf numFmtId="0" fontId="2" fillId="7" borderId="0" xfId="0" applyFont="1" applyFill="1" applyAlignment="1">
      <alignment horizontal="center"/>
    </xf>
    <xf numFmtId="0" fontId="2" fillId="7" borderId="0" xfId="0" applyFont="1" applyFill="1"/>
    <xf numFmtId="0" fontId="65" fillId="7" borderId="0" xfId="1" applyFill="1"/>
    <xf numFmtId="0" fontId="2" fillId="4" borderId="0" xfId="0" applyFont="1" applyFill="1"/>
    <xf numFmtId="0" fontId="4" fillId="4" borderId="0" xfId="0" applyFont="1" applyFill="1"/>
    <xf numFmtId="0" fontId="65" fillId="4" borderId="0" xfId="1" applyFill="1"/>
    <xf numFmtId="0" fontId="65" fillId="9" borderId="0" xfId="1" applyFill="1"/>
    <xf numFmtId="0" fontId="65" fillId="12" borderId="0" xfId="1" applyFill="1"/>
    <xf numFmtId="0" fontId="71" fillId="0" borderId="0" xfId="0" applyFont="1"/>
    <xf numFmtId="0" fontId="29" fillId="59" borderId="0" xfId="0" applyFont="1" applyFill="1" applyAlignment="1">
      <alignment horizontal="center"/>
    </xf>
    <xf numFmtId="0" fontId="35" fillId="58" borderId="0" xfId="0" applyFont="1" applyFill="1" applyAlignment="1">
      <alignment horizontal="center"/>
    </xf>
    <xf numFmtId="0" fontId="78" fillId="0" borderId="9" xfId="0" applyFont="1" applyBorder="1" applyAlignment="1">
      <alignment horizontal="center" vertical="center" wrapText="1"/>
    </xf>
    <xf numFmtId="0" fontId="0" fillId="59" borderId="9" xfId="0" applyFill="1" applyBorder="1" applyAlignment="1">
      <alignment wrapText="1"/>
    </xf>
    <xf numFmtId="0" fontId="75" fillId="0" borderId="9" xfId="0" applyFont="1" applyBorder="1" applyAlignment="1">
      <alignment horizontal="left" vertical="center" wrapText="1"/>
    </xf>
    <xf numFmtId="0" fontId="11" fillId="26" borderId="2" xfId="0" applyFont="1" applyFill="1" applyBorder="1" applyAlignment="1">
      <alignment horizontal="right"/>
    </xf>
    <xf numFmtId="0" fontId="13" fillId="0" borderId="13" xfId="0" applyFont="1" applyBorder="1" applyAlignment="1">
      <alignment horizontal="center"/>
    </xf>
    <xf numFmtId="0" fontId="11" fillId="26" borderId="9" xfId="0" applyFont="1" applyFill="1" applyBorder="1" applyAlignment="1">
      <alignment horizontal="center"/>
    </xf>
    <xf numFmtId="0" fontId="13" fillId="0" borderId="0" xfId="0" applyFont="1" applyAlignment="1">
      <alignment horizontal="right" wrapText="1"/>
    </xf>
    <xf numFmtId="0" fontId="35" fillId="0" borderId="0" xfId="0" applyFont="1" applyAlignment="1">
      <alignment horizontal="left" vertical="center"/>
    </xf>
    <xf numFmtId="4" fontId="35" fillId="0" borderId="0" xfId="0" applyNumberFormat="1" applyFont="1" applyAlignment="1">
      <alignment horizontal="left" vertical="center"/>
    </xf>
    <xf numFmtId="0" fontId="35" fillId="18" borderId="3" xfId="0" applyFont="1" applyFill="1" applyBorder="1" applyAlignment="1">
      <alignment horizontal="center" vertical="center"/>
    </xf>
    <xf numFmtId="0" fontId="35" fillId="18" borderId="3" xfId="0" applyFont="1" applyFill="1" applyBorder="1" applyAlignment="1">
      <alignment horizontal="center" vertical="center" wrapText="1"/>
    </xf>
    <xf numFmtId="164" fontId="3" fillId="0" borderId="9" xfId="0" applyNumberFormat="1" applyFont="1" applyBorder="1" applyAlignment="1">
      <alignment horizontal="center"/>
    </xf>
    <xf numFmtId="0" fontId="3" fillId="0" borderId="9" xfId="0" applyFont="1" applyBorder="1"/>
    <xf numFmtId="0" fontId="3" fillId="60" borderId="9" xfId="0" applyFont="1" applyFill="1" applyBorder="1" applyAlignment="1">
      <alignment horizontal="center"/>
    </xf>
    <xf numFmtId="0" fontId="3" fillId="60" borderId="9" xfId="0" applyFont="1" applyFill="1" applyBorder="1"/>
    <xf numFmtId="0" fontId="3" fillId="57" borderId="9" xfId="0" applyFont="1" applyFill="1" applyBorder="1"/>
    <xf numFmtId="0" fontId="3" fillId="57" borderId="9" xfId="0" applyFont="1" applyFill="1" applyBorder="1" applyAlignment="1">
      <alignment horizontal="center"/>
    </xf>
    <xf numFmtId="0" fontId="35" fillId="61" borderId="3" xfId="0" applyFont="1" applyFill="1" applyBorder="1" applyAlignment="1">
      <alignment horizontal="center" vertical="center" wrapText="1"/>
    </xf>
    <xf numFmtId="0" fontId="3" fillId="60" borderId="0" xfId="0" applyFont="1" applyFill="1" applyAlignment="1">
      <alignment horizontal="center"/>
    </xf>
    <xf numFmtId="0" fontId="3" fillId="60" borderId="0" xfId="0" applyFont="1" applyFill="1"/>
    <xf numFmtId="0" fontId="3" fillId="57" borderId="0" xfId="0" applyFont="1" applyFill="1"/>
    <xf numFmtId="0" fontId="3" fillId="57" borderId="0" xfId="0" applyFont="1" applyFill="1" applyAlignment="1">
      <alignment horizontal="center"/>
    </xf>
    <xf numFmtId="0" fontId="35" fillId="61" borderId="9" xfId="0" applyFont="1" applyFill="1" applyBorder="1" applyAlignment="1">
      <alignment horizontal="center" vertical="center" wrapText="1"/>
    </xf>
    <xf numFmtId="0" fontId="0" fillId="60" borderId="0" xfId="0" applyFill="1"/>
    <xf numFmtId="0" fontId="35" fillId="62" borderId="9" xfId="0" applyFont="1" applyFill="1" applyBorder="1" applyAlignment="1">
      <alignment horizontal="center" vertical="center" wrapText="1"/>
    </xf>
    <xf numFmtId="0" fontId="0" fillId="25" borderId="9" xfId="0" applyFill="1" applyBorder="1" applyAlignment="1">
      <alignment horizontal="center"/>
    </xf>
    <xf numFmtId="0" fontId="3" fillId="60" borderId="9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52" borderId="9" xfId="0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11" fillId="0" borderId="0" xfId="0" applyFont="1" applyAlignment="1">
      <alignment horizontal="right" wrapText="1"/>
    </xf>
    <xf numFmtId="0" fontId="11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3" fillId="57" borderId="9" xfId="0" applyFont="1" applyFill="1" applyBorder="1" applyAlignment="1">
      <alignment horizontal="center" vertical="center"/>
    </xf>
    <xf numFmtId="0" fontId="73" fillId="63" borderId="9" xfId="0" applyFont="1" applyFill="1" applyBorder="1" applyAlignment="1">
      <alignment horizontal="center" vertical="center" wrapText="1"/>
    </xf>
    <xf numFmtId="0" fontId="73" fillId="52" borderId="9" xfId="0" applyFont="1" applyFill="1" applyBorder="1" applyAlignment="1">
      <alignment horizontal="center" vertical="center" wrapText="1"/>
    </xf>
    <xf numFmtId="0" fontId="70" fillId="4" borderId="0" xfId="0" applyFont="1" applyFill="1" applyAlignment="1">
      <alignment horizontal="center"/>
    </xf>
    <xf numFmtId="0" fontId="70" fillId="4" borderId="0" xfId="0" applyFont="1" applyFill="1"/>
    <xf numFmtId="166" fontId="3" fillId="0" borderId="9" xfId="0" applyNumberFormat="1" applyFont="1" applyBorder="1" applyAlignment="1">
      <alignment horizontal="right"/>
    </xf>
    <xf numFmtId="0" fontId="3" fillId="0" borderId="9" xfId="0" applyFont="1" applyBorder="1" applyAlignment="1">
      <alignment horizontal="right"/>
    </xf>
    <xf numFmtId="0" fontId="65" fillId="8" borderId="0" xfId="1" applyFill="1"/>
    <xf numFmtId="0" fontId="35" fillId="3" borderId="3" xfId="0" applyFont="1" applyFill="1" applyBorder="1" applyAlignment="1">
      <alignment horizontal="center" vertical="center" wrapText="1"/>
    </xf>
    <xf numFmtId="0" fontId="55" fillId="3" borderId="3" xfId="0" applyFont="1" applyFill="1" applyBorder="1" applyAlignment="1">
      <alignment horizontal="center" vertical="center" wrapText="1"/>
    </xf>
    <xf numFmtId="0" fontId="65" fillId="11" borderId="0" xfId="1" applyFill="1"/>
    <xf numFmtId="0" fontId="29" fillId="0" borderId="9" xfId="0" applyFont="1" applyBorder="1" applyAlignment="1">
      <alignment horizontal="center" wrapText="1"/>
    </xf>
    <xf numFmtId="0" fontId="29" fillId="0" borderId="9" xfId="0" applyFont="1" applyBorder="1" applyAlignment="1">
      <alignment horizontal="left" wrapText="1"/>
    </xf>
    <xf numFmtId="0" fontId="30" fillId="25" borderId="9" xfId="0" applyFont="1" applyFill="1" applyBorder="1" applyAlignment="1">
      <alignment wrapText="1"/>
    </xf>
    <xf numFmtId="0" fontId="0" fillId="0" borderId="9" xfId="0" applyBorder="1" applyAlignment="1">
      <alignment vertical="center"/>
    </xf>
    <xf numFmtId="0" fontId="21" fillId="23" borderId="9" xfId="0" applyFont="1" applyFill="1" applyBorder="1" applyAlignment="1">
      <alignment horizontal="center" vertical="center" wrapText="1"/>
    </xf>
    <xf numFmtId="0" fontId="21" fillId="22" borderId="9" xfId="0" applyFont="1" applyFill="1" applyBorder="1" applyAlignment="1">
      <alignment horizontal="center" vertical="center" wrapText="1"/>
    </xf>
    <xf numFmtId="0" fontId="21" fillId="4" borderId="9" xfId="0" applyFont="1" applyFill="1" applyBorder="1" applyAlignment="1">
      <alignment horizontal="center" vertical="center" wrapText="1"/>
    </xf>
    <xf numFmtId="0" fontId="21" fillId="21" borderId="9" xfId="0" applyFont="1" applyFill="1" applyBorder="1" applyAlignment="1">
      <alignment horizontal="center" vertical="center" wrapText="1"/>
    </xf>
    <xf numFmtId="0" fontId="21" fillId="17" borderId="9" xfId="0" applyFont="1" applyFill="1" applyBorder="1" applyAlignment="1">
      <alignment horizontal="center" vertical="center" wrapText="1"/>
    </xf>
    <xf numFmtId="0" fontId="8" fillId="18" borderId="9" xfId="0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left"/>
    </xf>
    <xf numFmtId="0" fontId="22" fillId="0" borderId="9" xfId="0" applyFont="1" applyBorder="1"/>
    <xf numFmtId="0" fontId="24" fillId="0" borderId="9" xfId="0" applyFont="1" applyBorder="1" applyAlignment="1">
      <alignment horizontal="center"/>
    </xf>
    <xf numFmtId="164" fontId="3" fillId="0" borderId="9" xfId="0" applyNumberFormat="1" applyFont="1" applyBorder="1"/>
    <xf numFmtId="0" fontId="79" fillId="0" borderId="9" xfId="0" applyFont="1" applyBorder="1"/>
    <xf numFmtId="0" fontId="80" fillId="0" borderId="9" xfId="0" applyFont="1" applyBorder="1"/>
    <xf numFmtId="164" fontId="79" fillId="0" borderId="9" xfId="0" applyNumberFormat="1" applyFont="1" applyBorder="1"/>
    <xf numFmtId="0" fontId="81" fillId="0" borderId="0" xfId="0" applyFont="1"/>
    <xf numFmtId="0" fontId="81" fillId="0" borderId="9" xfId="0" applyFont="1" applyBorder="1"/>
    <xf numFmtId="0" fontId="21" fillId="9" borderId="9" xfId="0" applyFont="1" applyFill="1" applyBorder="1" applyAlignment="1">
      <alignment horizontal="center" vertical="center" wrapText="1"/>
    </xf>
    <xf numFmtId="0" fontId="82" fillId="9" borderId="9" xfId="0" applyFont="1" applyFill="1" applyBorder="1" applyAlignment="1">
      <alignment horizontal="center" vertical="center" wrapText="1"/>
    </xf>
    <xf numFmtId="0" fontId="82" fillId="22" borderId="9" xfId="0" applyFont="1" applyFill="1" applyBorder="1" applyAlignment="1">
      <alignment horizontal="center" vertical="center" wrapText="1"/>
    </xf>
    <xf numFmtId="0" fontId="82" fillId="4" borderId="9" xfId="0" applyFont="1" applyFill="1" applyBorder="1" applyAlignment="1">
      <alignment horizontal="center" vertical="center" wrapText="1"/>
    </xf>
    <xf numFmtId="0" fontId="82" fillId="21" borderId="9" xfId="0" applyFont="1" applyFill="1" applyBorder="1" applyAlignment="1">
      <alignment horizontal="center" vertical="center" wrapText="1"/>
    </xf>
    <xf numFmtId="0" fontId="82" fillId="17" borderId="9" xfId="0" applyFont="1" applyFill="1" applyBorder="1" applyAlignment="1">
      <alignment horizontal="center" vertical="center" wrapText="1"/>
    </xf>
    <xf numFmtId="0" fontId="83" fillId="14" borderId="9" xfId="0" applyFont="1" applyFill="1" applyBorder="1" applyAlignment="1">
      <alignment horizontal="center" vertical="center" wrapText="1"/>
    </xf>
    <xf numFmtId="0" fontId="71" fillId="0" borderId="9" xfId="0" applyFont="1" applyBorder="1"/>
    <xf numFmtId="0" fontId="26" fillId="21" borderId="9" xfId="0" applyFont="1" applyFill="1" applyBorder="1" applyAlignment="1">
      <alignment horizontal="center" vertical="center" wrapText="1"/>
    </xf>
    <xf numFmtId="0" fontId="35" fillId="59" borderId="9" xfId="0" applyFont="1" applyFill="1" applyBorder="1" applyAlignment="1">
      <alignment horizontal="center" vertical="center"/>
    </xf>
    <xf numFmtId="0" fontId="35" fillId="59" borderId="9" xfId="0" applyFont="1" applyFill="1" applyBorder="1" applyAlignment="1">
      <alignment horizontal="center" vertical="center" wrapText="1"/>
    </xf>
    <xf numFmtId="0" fontId="13" fillId="64" borderId="0" xfId="0" applyFont="1" applyFill="1" applyAlignment="1">
      <alignment horizontal="center"/>
    </xf>
    <xf numFmtId="0" fontId="65" fillId="57" borderId="0" xfId="1" applyFill="1"/>
    <xf numFmtId="0" fontId="2" fillId="65" borderId="0" xfId="0" applyFont="1" applyFill="1" applyAlignment="1">
      <alignment horizontal="center"/>
    </xf>
    <xf numFmtId="0" fontId="3" fillId="65" borderId="0" xfId="0" applyFont="1" applyFill="1"/>
    <xf numFmtId="0" fontId="7" fillId="65" borderId="0" xfId="0" applyFont="1" applyFill="1"/>
    <xf numFmtId="0" fontId="70" fillId="65" borderId="0" xfId="0" applyFont="1" applyFill="1" applyAlignment="1">
      <alignment horizontal="center"/>
    </xf>
    <xf numFmtId="0" fontId="70" fillId="65" borderId="0" xfId="0" applyFont="1" applyFill="1"/>
    <xf numFmtId="0" fontId="84" fillId="65" borderId="0" xfId="0" applyFont="1" applyFill="1"/>
    <xf numFmtId="0" fontId="2" fillId="65" borderId="0" xfId="0" applyFont="1" applyFill="1"/>
    <xf numFmtId="0" fontId="65" fillId="65" borderId="0" xfId="1" applyFill="1"/>
    <xf numFmtId="0" fontId="0" fillId="0" borderId="9" xfId="0" applyBorder="1" applyAlignment="1">
      <alignment horizontal="center" vertical="center" textRotation="90"/>
    </xf>
    <xf numFmtId="0" fontId="0" fillId="0" borderId="10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12" xfId="0" applyBorder="1" applyAlignment="1">
      <alignment horizontal="center" vertical="center" textRotation="90" wrapText="1"/>
    </xf>
    <xf numFmtId="0" fontId="71" fillId="56" borderId="9" xfId="0" applyFont="1" applyFill="1" applyBorder="1" applyAlignment="1">
      <alignment horizontal="center" vertical="center" textRotation="90" wrapText="1"/>
    </xf>
    <xf numFmtId="0" fontId="0" fillId="56" borderId="9" xfId="0" applyFill="1" applyBorder="1" applyAlignment="1">
      <alignment horizontal="center" vertical="center" textRotation="90" wrapText="1"/>
    </xf>
    <xf numFmtId="0" fontId="71" fillId="52" borderId="10" xfId="0" applyFont="1" applyFill="1" applyBorder="1" applyAlignment="1">
      <alignment horizontal="center" vertical="center" textRotation="90" wrapText="1"/>
    </xf>
    <xf numFmtId="0" fontId="71" fillId="52" borderId="11" xfId="0" applyFont="1" applyFill="1" applyBorder="1" applyAlignment="1">
      <alignment horizontal="center" vertical="center" textRotation="90" wrapText="1"/>
    </xf>
    <xf numFmtId="0" fontId="71" fillId="52" borderId="12" xfId="0" applyFont="1" applyFill="1" applyBorder="1" applyAlignment="1">
      <alignment horizontal="center" vertical="center" textRotation="90" wrapText="1"/>
    </xf>
    <xf numFmtId="0" fontId="71" fillId="53" borderId="9" xfId="0" applyFont="1" applyFill="1" applyBorder="1" applyAlignment="1">
      <alignment horizontal="center" textRotation="90"/>
    </xf>
    <xf numFmtId="0" fontId="71" fillId="54" borderId="9" xfId="0" applyFont="1" applyFill="1" applyBorder="1" applyAlignment="1">
      <alignment horizontal="center" vertical="center" textRotation="90" wrapText="1"/>
    </xf>
    <xf numFmtId="0" fontId="0" fillId="54" borderId="9" xfId="0" applyFill="1" applyBorder="1" applyAlignment="1">
      <alignment horizontal="center" vertical="center" textRotation="90" wrapText="1"/>
    </xf>
    <xf numFmtId="0" fontId="71" fillId="55" borderId="9" xfId="0" applyFont="1" applyFill="1" applyBorder="1" applyAlignment="1">
      <alignment horizontal="center" vertical="center" textRotation="90" wrapText="1"/>
    </xf>
    <xf numFmtId="0" fontId="0" fillId="55" borderId="9" xfId="0" applyFill="1" applyBorder="1" applyAlignment="1">
      <alignment horizontal="center" vertical="center" textRotation="90" wrapText="1"/>
    </xf>
    <xf numFmtId="0" fontId="8" fillId="5" borderId="9" xfId="0" applyFont="1" applyFill="1" applyBorder="1" applyAlignment="1">
      <alignment horizontal="center"/>
    </xf>
    <xf numFmtId="0" fontId="0" fillId="0" borderId="9" xfId="0" applyBorder="1"/>
    <xf numFmtId="165" fontId="8" fillId="5" borderId="9" xfId="0" applyNumberFormat="1" applyFont="1" applyFill="1" applyBorder="1" applyAlignment="1">
      <alignment horizontal="center"/>
    </xf>
    <xf numFmtId="0" fontId="0" fillId="56" borderId="9" xfId="0" applyFill="1" applyBorder="1" applyAlignment="1">
      <alignment horizontal="center" vertical="center" textRotation="90"/>
    </xf>
    <xf numFmtId="0" fontId="71" fillId="54" borderId="9" xfId="0" applyFont="1" applyFill="1" applyBorder="1" applyAlignment="1">
      <alignment horizontal="center" vertical="center" textRotation="90"/>
    </xf>
    <xf numFmtId="0" fontId="0" fillId="54" borderId="9" xfId="0" applyFill="1" applyBorder="1" applyAlignment="1">
      <alignment horizontal="center" vertical="center" textRotation="90"/>
    </xf>
    <xf numFmtId="0" fontId="71" fillId="57" borderId="9" xfId="0" applyFont="1" applyFill="1" applyBorder="1" applyAlignment="1">
      <alignment horizontal="center" vertical="center" textRotation="90"/>
    </xf>
    <xf numFmtId="0" fontId="0" fillId="57" borderId="9" xfId="0" applyFill="1" applyBorder="1" applyAlignment="1">
      <alignment horizontal="center" vertical="center" textRotation="90"/>
    </xf>
    <xf numFmtId="0" fontId="71" fillId="55" borderId="9" xfId="0" applyFont="1" applyFill="1" applyBorder="1" applyAlignment="1">
      <alignment horizontal="center" vertical="center" textRotation="90"/>
    </xf>
    <xf numFmtId="0" fontId="0" fillId="55" borderId="9" xfId="0" applyFill="1" applyBorder="1" applyAlignment="1">
      <alignment horizontal="center" vertical="center" textRotation="90"/>
    </xf>
    <xf numFmtId="0" fontId="71" fillId="53" borderId="9" xfId="0" applyFont="1" applyFill="1" applyBorder="1" applyAlignment="1">
      <alignment horizontal="center" vertical="center" textRotation="90"/>
    </xf>
    <xf numFmtId="0" fontId="0" fillId="53" borderId="9" xfId="0" applyFill="1" applyBorder="1" applyAlignment="1">
      <alignment horizontal="center" vertical="center" textRotation="90"/>
    </xf>
    <xf numFmtId="0" fontId="71" fillId="56" borderId="9" xfId="0" applyFont="1" applyFill="1" applyBorder="1" applyAlignment="1">
      <alignment horizontal="center" vertical="center" textRotation="90"/>
    </xf>
    <xf numFmtId="0" fontId="0" fillId="53" borderId="9" xfId="0" applyFill="1" applyBorder="1" applyAlignment="1">
      <alignment horizontal="center" vertical="center" textRotation="90" wrapText="1"/>
    </xf>
    <xf numFmtId="0" fontId="71" fillId="58" borderId="9" xfId="0" applyFont="1" applyFill="1" applyBorder="1" applyAlignment="1">
      <alignment horizontal="center" vertical="center" textRotation="90"/>
    </xf>
    <xf numFmtId="0" fontId="0" fillId="58" borderId="9" xfId="0" applyFill="1" applyBorder="1" applyAlignment="1">
      <alignment horizontal="center" vertical="center" textRotation="90"/>
    </xf>
    <xf numFmtId="0" fontId="71" fillId="59" borderId="9" xfId="0" applyFont="1" applyFill="1" applyBorder="1" applyAlignment="1">
      <alignment horizontal="center" vertical="center" textRotation="90" wrapText="1"/>
    </xf>
    <xf numFmtId="0" fontId="0" fillId="59" borderId="9" xfId="0" applyFill="1" applyBorder="1" applyAlignment="1">
      <alignment horizontal="center" vertical="center" textRotation="90" wrapText="1"/>
    </xf>
    <xf numFmtId="0" fontId="57" fillId="5" borderId="8" xfId="0" applyFont="1" applyFill="1" applyBorder="1" applyAlignment="1">
      <alignment horizontal="center"/>
    </xf>
    <xf numFmtId="0" fontId="58" fillId="0" borderId="4" xfId="0" applyFont="1" applyBorder="1"/>
    <xf numFmtId="0" fontId="79" fillId="0" borderId="9" xfId="0" applyFont="1" applyBorder="1" applyAlignment="1">
      <alignment horizontal="center"/>
    </xf>
    <xf numFmtId="0" fontId="3" fillId="27" borderId="9" xfId="0" applyFont="1" applyFill="1" applyBorder="1"/>
    <xf numFmtId="0" fontId="3" fillId="9" borderId="9" xfId="0" applyFont="1" applyFill="1" applyBorder="1"/>
    <xf numFmtId="0" fontId="3" fillId="27" borderId="9" xfId="0" applyFont="1" applyFill="1" applyBorder="1" applyAlignment="1">
      <alignment horizontal="center"/>
    </xf>
    <xf numFmtId="0" fontId="3" fillId="27" borderId="9" xfId="0" applyFont="1" applyFill="1" applyBorder="1" applyAlignment="1">
      <alignment horizontal="center" vertical="center"/>
    </xf>
    <xf numFmtId="0" fontId="3" fillId="9" borderId="9" xfId="0" applyFont="1" applyFill="1" applyBorder="1" applyAlignment="1">
      <alignment horizontal="center"/>
    </xf>
    <xf numFmtId="0" fontId="8" fillId="17" borderId="9" xfId="0" applyFont="1" applyFill="1" applyBorder="1" applyAlignment="1">
      <alignment horizontal="center" vertical="center" wrapText="1"/>
    </xf>
    <xf numFmtId="0" fontId="7" fillId="0" borderId="9" xfId="0" applyFont="1" applyBorder="1"/>
    <xf numFmtId="0" fontId="11" fillId="18" borderId="9" xfId="0" applyFont="1" applyFill="1" applyBorder="1" applyAlignment="1">
      <alignment horizontal="center" vertical="center" wrapText="1"/>
    </xf>
    <xf numFmtId="0" fontId="39" fillId="66" borderId="9" xfId="0" applyFont="1" applyFill="1" applyBorder="1" applyAlignment="1">
      <alignment horizontal="center" vertical="center"/>
    </xf>
  </cellXfs>
  <cellStyles count="2">
    <cellStyle name="Hypertextové prepojenie" xfId="1" builtinId="8"/>
    <cellStyle name="Normálna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alcChain" Target="calcChain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114300</xdr:colOff>
      <xdr:row>403</xdr:row>
      <xdr:rowOff>38100</xdr:rowOff>
    </xdr:from>
    <xdr:ext cx="2124075" cy="1143000"/>
    <xdr:pic>
      <xdr:nvPicPr>
        <xdr:cNvPr id="2" name="image2.png" title="Obrázok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406</xdr:row>
      <xdr:rowOff>76200</xdr:rowOff>
    </xdr:from>
    <xdr:ext cx="1590675" cy="1581150"/>
    <xdr:pic>
      <xdr:nvPicPr>
        <xdr:cNvPr id="3" name="image1.png" title="Obrázok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400</xdr:row>
      <xdr:rowOff>209550</xdr:rowOff>
    </xdr:from>
    <xdr:ext cx="2200275" cy="1581150"/>
    <xdr:pic>
      <xdr:nvPicPr>
        <xdr:cNvPr id="4" name="image8.png" title="Obrázok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114300</xdr:colOff>
      <xdr:row>407</xdr:row>
      <xdr:rowOff>47625</xdr:rowOff>
    </xdr:from>
    <xdr:ext cx="1590675" cy="1581150"/>
    <xdr:pic>
      <xdr:nvPicPr>
        <xdr:cNvPr id="5" name="image3.png" title="Obrázok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1257300</xdr:colOff>
      <xdr:row>403</xdr:row>
      <xdr:rowOff>1257300</xdr:rowOff>
    </xdr:from>
    <xdr:ext cx="2124075" cy="2085975"/>
    <xdr:pic>
      <xdr:nvPicPr>
        <xdr:cNvPr id="6" name="image7.png" title="Obrázok">
          <a:extLst>
            <a:ext uri="{FF2B5EF4-FFF2-40B4-BE49-F238E27FC236}">
              <a16:creationId xmlns:a16="http://schemas.microsoft.com/office/drawing/2014/main" id="{00000000-0008-0000-20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2324100</xdr:colOff>
      <xdr:row>403</xdr:row>
      <xdr:rowOff>1257300</xdr:rowOff>
    </xdr:from>
    <xdr:ext cx="2200275" cy="2266950"/>
    <xdr:pic>
      <xdr:nvPicPr>
        <xdr:cNvPr id="7" name="image6.png" title="Obrázok">
          <a:extLst>
            <a:ext uri="{FF2B5EF4-FFF2-40B4-BE49-F238E27FC236}">
              <a16:creationId xmlns:a16="http://schemas.microsoft.com/office/drawing/2014/main" id="{00000000-0008-0000-2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1257300</xdr:colOff>
      <xdr:row>404</xdr:row>
      <xdr:rowOff>2276475</xdr:rowOff>
    </xdr:from>
    <xdr:ext cx="1514475" cy="1866900"/>
    <xdr:pic>
      <xdr:nvPicPr>
        <xdr:cNvPr id="8" name="image5.png" title="Obrázok">
          <a:extLst>
            <a:ext uri="{FF2B5EF4-FFF2-40B4-BE49-F238E27FC236}">
              <a16:creationId xmlns:a16="http://schemas.microsoft.com/office/drawing/2014/main" id="{00000000-0008-0000-20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1257300</xdr:colOff>
      <xdr:row>401</xdr:row>
      <xdr:rowOff>1743075</xdr:rowOff>
    </xdr:from>
    <xdr:ext cx="5295900" cy="1495425"/>
    <xdr:pic>
      <xdr:nvPicPr>
        <xdr:cNvPr id="9" name="image4.png" title="Obrázok">
          <a:extLst>
            <a:ext uri="{FF2B5EF4-FFF2-40B4-BE49-F238E27FC236}">
              <a16:creationId xmlns:a16="http://schemas.microsoft.com/office/drawing/2014/main" id="{00000000-0008-0000-20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hyperlink" Target="http://dd.mm/" TargetMode="External"/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Relationship Id="rId5" Type="http://schemas.openxmlformats.org/officeDocument/2006/relationships/printerSettings" Target="../printerSettings/printerSettings7.bin"/><Relationship Id="rId4" Type="http://schemas.openxmlformats.org/officeDocument/2006/relationships/hyperlink" Target="http://dd.m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hyperlink" Target="https://maps.app.goo.gl/rPseZMPSPbuvAKj28" TargetMode="External"/><Relationship Id="rId1" Type="http://schemas.openxmlformats.org/officeDocument/2006/relationships/hyperlink" Target="https://maps.app.goo.gl/nPdYrWuPyM6H43rv5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hyperlink" Target="http://dd.mm/" TargetMode="External"/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Relationship Id="rId4" Type="http://schemas.openxmlformats.org/officeDocument/2006/relationships/printerSettings" Target="../printerSettings/printerSettings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maps.app.goo.gl/HbR5JQ8ueuzC777R7" TargetMode="External"/><Relationship Id="rId2" Type="http://schemas.openxmlformats.org/officeDocument/2006/relationships/hyperlink" Target="https://kataster.skgeodesy.sk/Portal45/api/Bo/GeneratePrfPublic/?cadastralUnitCode=807745&amp;prfNumber=2085&amp;outputType=pdf" TargetMode="External"/><Relationship Id="rId1" Type="http://schemas.openxmlformats.org/officeDocument/2006/relationships/hyperlink" Target="https://maps.app.goo.gl/Yk5wvNwfXpHAQTQj6" TargetMode="External"/><Relationship Id="rId4" Type="http://schemas.openxmlformats.org/officeDocument/2006/relationships/hyperlink" Target="https://www.zilinskazupa.sk/files/final-sse-zsk-1311-2022-osmai_na_zverejnenie.pdf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7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elgas.sk/" TargetMode="External"/><Relationship Id="rId18" Type="http://schemas.openxmlformats.org/officeDocument/2006/relationships/hyperlink" Target="https://www.stvps.sk/" TargetMode="External"/><Relationship Id="rId26" Type="http://schemas.openxmlformats.org/officeDocument/2006/relationships/hyperlink" Target="https://www.zsvs.sk/" TargetMode="External"/><Relationship Id="rId3" Type="http://schemas.openxmlformats.org/officeDocument/2006/relationships/hyperlink" Target="https://www.vsds.sk/" TargetMode="External"/><Relationship Id="rId21" Type="http://schemas.openxmlformats.org/officeDocument/2006/relationships/hyperlink" Target="https://www.sevak.sk/zakaznici/dodavka-pitnej-vody-odvedenie-odpadovych-vod/platby-a-cena-vodne-a-stocne/cena-vodneho-a-stocneho/" TargetMode="External"/><Relationship Id="rId34" Type="http://schemas.openxmlformats.org/officeDocument/2006/relationships/hyperlink" Target="https://www.teho.sk/" TargetMode="External"/><Relationship Id="rId7" Type="http://schemas.openxmlformats.org/officeDocument/2006/relationships/hyperlink" Target="https://www.zsdis.sk/" TargetMode="External"/><Relationship Id="rId12" Type="http://schemas.openxmlformats.org/officeDocument/2006/relationships/hyperlink" Target="https://www.energie2.sk/" TargetMode="External"/><Relationship Id="rId17" Type="http://schemas.openxmlformats.org/officeDocument/2006/relationships/hyperlink" Target="http://www.stvs.sk/" TargetMode="External"/><Relationship Id="rId25" Type="http://schemas.openxmlformats.org/officeDocument/2006/relationships/hyperlink" Target="https://vsr.sk/" TargetMode="External"/><Relationship Id="rId33" Type="http://schemas.openxmlformats.org/officeDocument/2006/relationships/hyperlink" Target="https://www.bytterm.sk/" TargetMode="External"/><Relationship Id="rId2" Type="http://schemas.openxmlformats.org/officeDocument/2006/relationships/hyperlink" Target="https://www.ssd.sk/" TargetMode="External"/><Relationship Id="rId16" Type="http://schemas.openxmlformats.org/officeDocument/2006/relationships/hyperlink" Target="https://energyone.sk/" TargetMode="External"/><Relationship Id="rId20" Type="http://schemas.openxmlformats.org/officeDocument/2006/relationships/hyperlink" Target="https://portal.sevak.sk/" TargetMode="External"/><Relationship Id="rId29" Type="http://schemas.openxmlformats.org/officeDocument/2006/relationships/hyperlink" Target="https://www.turvod.sk/" TargetMode="External"/><Relationship Id="rId1" Type="http://schemas.openxmlformats.org/officeDocument/2006/relationships/hyperlink" Target="https://www.urso.gov.sk/zoznam-dodavatelov-elektriny-a-plynu/" TargetMode="External"/><Relationship Id="rId6" Type="http://schemas.openxmlformats.org/officeDocument/2006/relationships/hyperlink" Target="https://www.zsdis.sk/" TargetMode="External"/><Relationship Id="rId11" Type="http://schemas.openxmlformats.org/officeDocument/2006/relationships/hyperlink" Target="https://www.magna-energia.sk/" TargetMode="External"/><Relationship Id="rId24" Type="http://schemas.openxmlformats.org/officeDocument/2006/relationships/hyperlink" Target="https://www.ovs.sk/index.php/zakaznici/cena-vodneho-a-stocneho" TargetMode="External"/><Relationship Id="rId32" Type="http://schemas.openxmlformats.org/officeDocument/2006/relationships/hyperlink" Target="https://tavos.sk/" TargetMode="External"/><Relationship Id="rId5" Type="http://schemas.openxmlformats.org/officeDocument/2006/relationships/hyperlink" Target="https://www.zsdis.sk/" TargetMode="External"/><Relationship Id="rId15" Type="http://schemas.openxmlformats.org/officeDocument/2006/relationships/hyperlink" Target="https://www.utylis.sk/" TargetMode="External"/><Relationship Id="rId23" Type="http://schemas.openxmlformats.org/officeDocument/2006/relationships/hyperlink" Target="https://www.ovs.sk/" TargetMode="External"/><Relationship Id="rId28" Type="http://schemas.openxmlformats.org/officeDocument/2006/relationships/hyperlink" Target="https://www.lvsas.sk/" TargetMode="External"/><Relationship Id="rId10" Type="http://schemas.openxmlformats.org/officeDocument/2006/relationships/hyperlink" Target="https://login.spp-distribucia.sk/oxauth/login.htm" TargetMode="External"/><Relationship Id="rId19" Type="http://schemas.openxmlformats.org/officeDocument/2006/relationships/hyperlink" Target="https://www.sevak.sk/" TargetMode="External"/><Relationship Id="rId31" Type="http://schemas.openxmlformats.org/officeDocument/2006/relationships/hyperlink" Target="https://portal.sevak.sk/" TargetMode="External"/><Relationship Id="rId4" Type="http://schemas.openxmlformats.org/officeDocument/2006/relationships/hyperlink" Target="https://www.zsdis.sk/" TargetMode="External"/><Relationship Id="rId9" Type="http://schemas.openxmlformats.org/officeDocument/2006/relationships/hyperlink" Target="https://www.spp-distribucia.sk/" TargetMode="External"/><Relationship Id="rId14" Type="http://schemas.openxmlformats.org/officeDocument/2006/relationships/hyperlink" Target="https://www.rightpower.sk/" TargetMode="External"/><Relationship Id="rId22" Type="http://schemas.openxmlformats.org/officeDocument/2006/relationships/hyperlink" Target="https://www.sevak.sk/zakaznici/dokumenty-na-stiahnutie/" TargetMode="External"/><Relationship Id="rId27" Type="http://schemas.openxmlformats.org/officeDocument/2006/relationships/hyperlink" Target="https://www.bvsas.sk/" TargetMode="External"/><Relationship Id="rId30" Type="http://schemas.openxmlformats.org/officeDocument/2006/relationships/hyperlink" Target="https://www.vodarne.eu/" TargetMode="External"/><Relationship Id="rId8" Type="http://schemas.openxmlformats.org/officeDocument/2006/relationships/hyperlink" Target="https://www.zsdis.sk/" TargetMode="External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hyperlink" Target="https://www.zilinskazupa.sk/" TargetMode="External"/><Relationship Id="rId1" Type="http://schemas.openxmlformats.org/officeDocument/2006/relationships/hyperlink" Target="https://www.financnasprava.sk/" TargetMode="Externa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s://kataster.skgeodesy.sk/Portal45/api/Bo/GeneratePrfPublic/?cadastralUnitCode=804380&amp;prfNumber=3607&amp;outputType=pdf" TargetMode="External"/><Relationship Id="rId2" Type="http://schemas.openxmlformats.org/officeDocument/2006/relationships/hyperlink" Target="https://maps.app.goo.gl/udDkyGTH2nNggsEA9" TargetMode="External"/><Relationship Id="rId1" Type="http://schemas.openxmlformats.org/officeDocument/2006/relationships/hyperlink" Target="https://www.spp-distribucia.sk/connect/gluu" TargetMode="External"/><Relationship Id="rId5" Type="http://schemas.openxmlformats.org/officeDocument/2006/relationships/hyperlink" Target="https://maps.app.goo.gl/HbR5JQ8ueuzC777R7" TargetMode="External"/><Relationship Id="rId4" Type="http://schemas.openxmlformats.org/officeDocument/2006/relationships/hyperlink" Target="https://maps.app.goo.gl/x19xEL3NCSAvpRkL6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hyperlink" Target="http://dd.mm/" TargetMode="External"/><Relationship Id="rId7" Type="http://schemas.openxmlformats.org/officeDocument/2006/relationships/printerSettings" Target="../printerSettings/printerSettings12.bin"/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Relationship Id="rId6" Type="http://schemas.openxmlformats.org/officeDocument/2006/relationships/hyperlink" Target="https://www.slov-lex.sk/pravne-predpisy/SK/ZZ/2012/269/" TargetMode="External"/><Relationship Id="rId5" Type="http://schemas.openxmlformats.org/officeDocument/2006/relationships/hyperlink" Target="http://dd.mm/" TargetMode="External"/><Relationship Id="rId4" Type="http://schemas.openxmlformats.org/officeDocument/2006/relationships/hyperlink" Target="http://dd.mm/" TargetMode="Externa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hyperlink" Target="http://dd.mm/" TargetMode="External"/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lov-lex.sk/pravne-predpisy/SK/ZZ/2012/269/" TargetMode="Externa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https://maps.app.goo.gl/4nVRikHv5ruJQY8D6" TargetMode="External"/><Relationship Id="rId2" Type="http://schemas.openxmlformats.org/officeDocument/2006/relationships/hyperlink" Target="https://zbgis.skgeodesy.sk/mkzbgis/sk/kataster/detail/kataster/parcela-c/874604/7906?pos=49.213798,18.760225,19" TargetMode="External"/><Relationship Id="rId1" Type="http://schemas.openxmlformats.org/officeDocument/2006/relationships/hyperlink" Target="https://maps.app.goo.gl/uUQenAN1kMmrfUtQA" TargetMode="External"/><Relationship Id="rId4" Type="http://schemas.openxmlformats.org/officeDocument/2006/relationships/hyperlink" Target="https://maps.app.goo.gl/4nVRikHv5ruJQY8D6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spp-distribucia.sk/udaje-o-spalovacom-teple-odberovom-stupni-a-vykurovacej-krivke/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hyperlink" Target="http://dd.mm/" TargetMode="External"/><Relationship Id="rId7" Type="http://schemas.openxmlformats.org/officeDocument/2006/relationships/printerSettings" Target="../printerSettings/printerSettings16.bin"/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Relationship Id="rId6" Type="http://schemas.openxmlformats.org/officeDocument/2006/relationships/hyperlink" Target="http://dd.mm/" TargetMode="External"/><Relationship Id="rId5" Type="http://schemas.openxmlformats.org/officeDocument/2006/relationships/hyperlink" Target="http://dd.mm/" TargetMode="External"/><Relationship Id="rId4" Type="http://schemas.openxmlformats.org/officeDocument/2006/relationships/hyperlink" Target="http://dd.mm/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hyperlink" Target="http://dd.mm/" TargetMode="External"/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hyperlink" Target="http://dd.mm/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maps.app.goo.gl/6AsG8RhNPZM24kX27" TargetMode="External"/><Relationship Id="rId3" Type="http://schemas.openxmlformats.org/officeDocument/2006/relationships/hyperlink" Target="https://maps.app.goo.gl/gkBgppKGSRFn732a9" TargetMode="External"/><Relationship Id="rId7" Type="http://schemas.openxmlformats.org/officeDocument/2006/relationships/hyperlink" Target="https://maps.app.goo.gl/htkZkJfxBBP62kzR7" TargetMode="External"/><Relationship Id="rId2" Type="http://schemas.openxmlformats.org/officeDocument/2006/relationships/hyperlink" Target="https://kataster.skgeodesy.sk/Portal45/api/Bo/GeneratePrfPublic/?cadastralUnitCode=874604&amp;prfNumber=1305&amp;outputType=pdf" TargetMode="External"/><Relationship Id="rId1" Type="http://schemas.openxmlformats.org/officeDocument/2006/relationships/hyperlink" Target="https://maps.app.goo.gl/gkBgppKGSRFn732a9" TargetMode="External"/><Relationship Id="rId6" Type="http://schemas.openxmlformats.org/officeDocument/2006/relationships/hyperlink" Target="https://kataster.skgeodesy.sk/Portal45/api/Bo/GeneratePrfPublic/?cadastralUnitCode=874604&amp;prfNumber=1100&amp;outputType=pdf" TargetMode="External"/><Relationship Id="rId5" Type="http://schemas.openxmlformats.org/officeDocument/2006/relationships/hyperlink" Target="https://maps.app.goo.gl/htkZkJfxBBP62kzR7" TargetMode="External"/><Relationship Id="rId4" Type="http://schemas.openxmlformats.org/officeDocument/2006/relationships/hyperlink" Target="https://maps.app.goo.gl/6AsG8RhNPZM24kX27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iportal.sk/" TargetMode="External"/><Relationship Id="rId2" Type="http://schemas.openxmlformats.org/officeDocument/2006/relationships/hyperlink" Target="https://www.vsds.sk/edso/prihlasenie" TargetMode="External"/><Relationship Id="rId1" Type="http://schemas.openxmlformats.org/officeDocument/2006/relationships/hyperlink" Target="https://ims.ssd.sk/login" TargetMode="External"/><Relationship Id="rId5" Type="http://schemas.openxmlformats.org/officeDocument/2006/relationships/printerSettings" Target="../printerSettings/printerSettings17.bin"/><Relationship Id="rId4" Type="http://schemas.openxmlformats.org/officeDocument/2006/relationships/hyperlink" Target="https://ims.okte.sk/portal/Pages/LoginOrRegistration.aspx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iportal.sk/" TargetMode="External"/><Relationship Id="rId2" Type="http://schemas.openxmlformats.org/officeDocument/2006/relationships/hyperlink" Target="https://www.vsds.sk/edso/prihlasenie" TargetMode="External"/><Relationship Id="rId1" Type="http://schemas.openxmlformats.org/officeDocument/2006/relationships/hyperlink" Target="https://ims.ssd.sk/login" TargetMode="External"/><Relationship Id="rId4" Type="http://schemas.openxmlformats.org/officeDocument/2006/relationships/hyperlink" Target="https://ims.okte.sk/portal/Pages/LoginOrRegistration.aspx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maps.app.goo.gl/uUQenAN1kMmrfUtQA" TargetMode="External"/><Relationship Id="rId2" Type="http://schemas.openxmlformats.org/officeDocument/2006/relationships/hyperlink" Target="https://zbgis.skgeodesy.sk/mkzbgis/sk/kataster/detail/kataster/parcela-c/874604/7906?pos=49.213798,18.760225,19" TargetMode="External"/><Relationship Id="rId1" Type="http://schemas.openxmlformats.org/officeDocument/2006/relationships/hyperlink" Target="https://maps.app.goo.gl/uUQenAN1kMmrfUtQA" TargetMode="External"/><Relationship Id="rId4" Type="http://schemas.openxmlformats.org/officeDocument/2006/relationships/hyperlink" Target="https://maps.app.goo.gl/UNUkqyT3Ab1GHedY7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dd.mm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://dd.mm/" TargetMode="External"/><Relationship Id="rId2" Type="http://schemas.openxmlformats.org/officeDocument/2006/relationships/hyperlink" Target="http://dd.mm/" TargetMode="External"/><Relationship Id="rId1" Type="http://schemas.openxmlformats.org/officeDocument/2006/relationships/hyperlink" Target="http://dd.mm/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http://dd.mm/" TargetMode="External"/><Relationship Id="rId4" Type="http://schemas.openxmlformats.org/officeDocument/2006/relationships/hyperlink" Target="http://dd.m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0000"/>
    <outlinePr summaryBelow="0" summaryRight="0"/>
    <pageSetUpPr fitToPage="1"/>
  </sheetPr>
  <dimension ref="A1:D1000"/>
  <sheetViews>
    <sheetView zoomScaleNormal="100" workbookViewId="0">
      <selection activeCell="C24" sqref="C24"/>
    </sheetView>
  </sheetViews>
  <sheetFormatPr defaultColWidth="12.6640625" defaultRowHeight="15.75" customHeight="1"/>
  <cols>
    <col min="1" max="1" width="13" customWidth="1"/>
    <col min="2" max="2" width="48.6640625" customWidth="1"/>
    <col min="3" max="3" width="11" bestFit="1" customWidth="1"/>
  </cols>
  <sheetData>
    <row r="1" spans="1:4" ht="19.5" customHeight="1">
      <c r="A1" s="1" t="s">
        <v>0</v>
      </c>
      <c r="B1" s="1" t="s">
        <v>1</v>
      </c>
      <c r="C1" s="1" t="s">
        <v>2</v>
      </c>
    </row>
    <row r="2" spans="1:4" ht="13.2">
      <c r="A2" s="2" t="s">
        <v>3</v>
      </c>
      <c r="B2" s="3" t="s">
        <v>4</v>
      </c>
      <c r="C2" s="4" t="s">
        <v>5</v>
      </c>
    </row>
    <row r="3" spans="1:4" ht="13.2">
      <c r="A3" s="6" t="s">
        <v>3</v>
      </c>
      <c r="B3" s="7" t="s">
        <v>6</v>
      </c>
      <c r="C3" s="8" t="s">
        <v>7</v>
      </c>
    </row>
    <row r="4" spans="1:4" ht="13.2">
      <c r="A4" s="9" t="s">
        <v>3</v>
      </c>
      <c r="B4" s="10" t="s">
        <v>8</v>
      </c>
      <c r="C4" s="11" t="s">
        <v>9</v>
      </c>
    </row>
    <row r="5" spans="1:4" ht="13.2">
      <c r="A5" s="9" t="s">
        <v>3</v>
      </c>
      <c r="B5" s="10" t="s">
        <v>10</v>
      </c>
      <c r="C5" s="11" t="s">
        <v>11</v>
      </c>
      <c r="D5" s="386"/>
    </row>
    <row r="6" spans="1:4" ht="13.2">
      <c r="A6" s="9" t="s">
        <v>3</v>
      </c>
      <c r="B6" s="381" t="s">
        <v>5147</v>
      </c>
      <c r="C6" s="382" t="s">
        <v>5148</v>
      </c>
    </row>
    <row r="7" spans="1:4" ht="13.2">
      <c r="A7" s="425" t="s">
        <v>3</v>
      </c>
      <c r="B7" s="426" t="s">
        <v>5153</v>
      </c>
      <c r="C7" s="383" t="s">
        <v>5154</v>
      </c>
    </row>
    <row r="8" spans="1:4" ht="13.2">
      <c r="A8" s="9" t="s">
        <v>3</v>
      </c>
      <c r="B8" s="10" t="s">
        <v>12</v>
      </c>
      <c r="C8" s="383" t="s">
        <v>5158</v>
      </c>
    </row>
    <row r="9" spans="1:4" ht="13.2">
      <c r="A9" s="9" t="s">
        <v>3</v>
      </c>
      <c r="B9" s="10" t="s">
        <v>13</v>
      </c>
      <c r="C9" s="383" t="s">
        <v>5159</v>
      </c>
    </row>
    <row r="10" spans="1:4" ht="13.2">
      <c r="A10" s="9" t="s">
        <v>3</v>
      </c>
      <c r="B10" s="10" t="s">
        <v>14</v>
      </c>
      <c r="C10" s="383" t="s">
        <v>5160</v>
      </c>
    </row>
    <row r="11" spans="1:4" ht="13.2">
      <c r="A11" s="9" t="s">
        <v>3</v>
      </c>
      <c r="B11" s="10" t="s">
        <v>15</v>
      </c>
      <c r="C11" s="383" t="s">
        <v>5162</v>
      </c>
    </row>
    <row r="12" spans="1:4" ht="13.2">
      <c r="A12" s="9" t="s">
        <v>3</v>
      </c>
      <c r="B12" s="10" t="s">
        <v>16</v>
      </c>
      <c r="C12" s="383" t="s">
        <v>5161</v>
      </c>
    </row>
    <row r="13" spans="1:4" ht="13.2">
      <c r="A13" s="9" t="s">
        <v>3</v>
      </c>
      <c r="B13" s="381" t="s">
        <v>5140</v>
      </c>
      <c r="C13" s="383" t="s">
        <v>5142</v>
      </c>
    </row>
    <row r="14" spans="1:4" ht="13.2">
      <c r="A14" s="465" t="s">
        <v>17</v>
      </c>
      <c r="B14" s="466" t="s">
        <v>18</v>
      </c>
      <c r="C14" s="467" t="s">
        <v>19</v>
      </c>
    </row>
    <row r="15" spans="1:4" ht="13.2">
      <c r="A15" s="465" t="s">
        <v>17</v>
      </c>
      <c r="B15" s="466" t="s">
        <v>20</v>
      </c>
      <c r="C15" s="467" t="s">
        <v>21</v>
      </c>
    </row>
    <row r="16" spans="1:4" ht="13.2">
      <c r="A16" s="468" t="s">
        <v>17</v>
      </c>
      <c r="B16" s="469" t="s">
        <v>22</v>
      </c>
      <c r="C16" s="470" t="s">
        <v>23</v>
      </c>
    </row>
    <row r="17" spans="1:3" ht="13.2">
      <c r="A17" s="465" t="s">
        <v>17</v>
      </c>
      <c r="B17" s="466" t="s">
        <v>24</v>
      </c>
      <c r="C17" s="467" t="s">
        <v>25</v>
      </c>
    </row>
    <row r="18" spans="1:3" ht="13.2">
      <c r="A18" s="465" t="s">
        <v>17</v>
      </c>
      <c r="B18" s="471" t="s">
        <v>5140</v>
      </c>
      <c r="C18" s="472" t="s">
        <v>5143</v>
      </c>
    </row>
    <row r="19" spans="1:3" ht="13.2">
      <c r="A19" s="14" t="s">
        <v>26</v>
      </c>
      <c r="B19" s="15" t="s">
        <v>27</v>
      </c>
      <c r="C19" s="16" t="s">
        <v>28</v>
      </c>
    </row>
    <row r="20" spans="1:3" ht="13.2">
      <c r="A20" s="14" t="s">
        <v>26</v>
      </c>
      <c r="B20" s="15" t="s">
        <v>29</v>
      </c>
      <c r="C20" s="16" t="s">
        <v>30</v>
      </c>
    </row>
    <row r="21" spans="1:3" ht="13.2">
      <c r="A21" s="17" t="s">
        <v>26</v>
      </c>
      <c r="B21" s="18" t="s">
        <v>31</v>
      </c>
      <c r="C21" s="19" t="s">
        <v>32</v>
      </c>
    </row>
    <row r="22" spans="1:3" ht="13.2">
      <c r="A22" s="17" t="s">
        <v>26</v>
      </c>
      <c r="B22" s="18" t="s">
        <v>33</v>
      </c>
      <c r="C22" s="19" t="s">
        <v>34</v>
      </c>
    </row>
    <row r="23" spans="1:3" ht="13.2">
      <c r="A23" s="17" t="s">
        <v>26</v>
      </c>
      <c r="B23" s="18" t="s">
        <v>35</v>
      </c>
      <c r="C23" s="19" t="s">
        <v>36</v>
      </c>
    </row>
    <row r="24" spans="1:3" ht="13.2">
      <c r="A24" s="17" t="s">
        <v>26</v>
      </c>
      <c r="B24" s="18" t="s">
        <v>37</v>
      </c>
      <c r="C24" s="19" t="s">
        <v>38</v>
      </c>
    </row>
    <row r="25" spans="1:3" ht="13.2">
      <c r="A25" s="17" t="s">
        <v>26</v>
      </c>
      <c r="B25" s="18" t="s">
        <v>39</v>
      </c>
      <c r="C25" s="19" t="s">
        <v>40</v>
      </c>
    </row>
    <row r="26" spans="1:3" ht="13.2">
      <c r="A26" s="17" t="s">
        <v>26</v>
      </c>
      <c r="B26" s="18" t="s">
        <v>41</v>
      </c>
      <c r="C26" s="19" t="s">
        <v>42</v>
      </c>
    </row>
    <row r="27" spans="1:3" ht="13.2">
      <c r="A27" s="17" t="s">
        <v>26</v>
      </c>
      <c r="B27" s="18" t="s">
        <v>43</v>
      </c>
      <c r="C27" s="380" t="s">
        <v>5160</v>
      </c>
    </row>
    <row r="28" spans="1:3" ht="13.2">
      <c r="A28" s="17" t="s">
        <v>26</v>
      </c>
      <c r="B28" s="18" t="s">
        <v>44</v>
      </c>
      <c r="C28" s="380" t="s">
        <v>5159</v>
      </c>
    </row>
    <row r="29" spans="1:3" ht="13.2">
      <c r="A29" s="17" t="s">
        <v>26</v>
      </c>
      <c r="B29" s="18" t="s">
        <v>45</v>
      </c>
      <c r="C29" s="380" t="s">
        <v>5162</v>
      </c>
    </row>
    <row r="30" spans="1:3" ht="13.2">
      <c r="A30" s="17" t="s">
        <v>26</v>
      </c>
      <c r="B30" s="18" t="s">
        <v>46</v>
      </c>
      <c r="C30" s="380" t="s">
        <v>5161</v>
      </c>
    </row>
    <row r="31" spans="1:3" ht="13.2">
      <c r="A31" s="17" t="s">
        <v>26</v>
      </c>
      <c r="B31" s="18" t="s">
        <v>47</v>
      </c>
      <c r="C31" s="19" t="s">
        <v>48</v>
      </c>
    </row>
    <row r="32" spans="1:3" ht="13.2">
      <c r="A32" s="378" t="s">
        <v>26</v>
      </c>
      <c r="B32" s="379" t="s">
        <v>5140</v>
      </c>
      <c r="C32" s="380" t="s">
        <v>5141</v>
      </c>
    </row>
    <row r="33" spans="1:3" ht="13.2">
      <c r="A33" s="378" t="s">
        <v>26</v>
      </c>
      <c r="B33" s="379" t="s">
        <v>5140</v>
      </c>
      <c r="C33" s="380" t="s">
        <v>5146</v>
      </c>
    </row>
    <row r="34" spans="1:3" ht="13.2">
      <c r="A34" s="20" t="s">
        <v>49</v>
      </c>
      <c r="B34" s="21" t="s">
        <v>50</v>
      </c>
      <c r="C34" s="22" t="s">
        <v>51</v>
      </c>
    </row>
    <row r="35" spans="1:3" ht="13.2">
      <c r="A35" s="20" t="s">
        <v>49</v>
      </c>
      <c r="B35" s="21" t="s">
        <v>52</v>
      </c>
      <c r="C35" s="22" t="s">
        <v>53</v>
      </c>
    </row>
    <row r="36" spans="1:3" ht="13.2">
      <c r="A36" s="20" t="s">
        <v>49</v>
      </c>
      <c r="B36" s="21" t="s">
        <v>5140</v>
      </c>
      <c r="C36" s="429" t="s">
        <v>5155</v>
      </c>
    </row>
    <row r="37" spans="1:3" ht="13.2">
      <c r="A37" s="23" t="s">
        <v>49</v>
      </c>
      <c r="B37" s="24" t="s">
        <v>54</v>
      </c>
      <c r="C37" s="25" t="s">
        <v>55</v>
      </c>
    </row>
    <row r="38" spans="1:3" ht="13.2">
      <c r="A38" s="23" t="s">
        <v>49</v>
      </c>
      <c r="B38" s="24" t="s">
        <v>56</v>
      </c>
      <c r="C38" s="25" t="s">
        <v>57</v>
      </c>
    </row>
    <row r="39" spans="1:3" ht="13.2">
      <c r="A39" s="23" t="s">
        <v>49</v>
      </c>
      <c r="B39" s="24" t="s">
        <v>58</v>
      </c>
      <c r="C39" s="25" t="s">
        <v>59</v>
      </c>
    </row>
    <row r="40" spans="1:3" ht="13.2">
      <c r="A40" s="23" t="s">
        <v>49</v>
      </c>
      <c r="B40" s="24" t="s">
        <v>60</v>
      </c>
      <c r="C40" s="25" t="s">
        <v>61</v>
      </c>
    </row>
    <row r="41" spans="1:3" ht="13.2">
      <c r="A41" s="23" t="s">
        <v>49</v>
      </c>
      <c r="B41" s="24" t="s">
        <v>62</v>
      </c>
      <c r="C41" s="25" t="s">
        <v>63</v>
      </c>
    </row>
    <row r="42" spans="1:3" ht="13.2">
      <c r="A42" s="23" t="s">
        <v>49</v>
      </c>
      <c r="B42" s="24" t="s">
        <v>64</v>
      </c>
      <c r="C42" s="25" t="s">
        <v>65</v>
      </c>
    </row>
    <row r="43" spans="1:3" ht="13.2">
      <c r="A43" s="23" t="s">
        <v>49</v>
      </c>
      <c r="B43" s="24" t="s">
        <v>66</v>
      </c>
      <c r="C43" s="25" t="s">
        <v>67</v>
      </c>
    </row>
    <row r="44" spans="1:3" ht="13.2">
      <c r="A44" s="23" t="s">
        <v>49</v>
      </c>
      <c r="B44" s="24" t="s">
        <v>68</v>
      </c>
      <c r="C44" s="25" t="s">
        <v>69</v>
      </c>
    </row>
    <row r="45" spans="1:3" ht="13.2">
      <c r="A45" s="23" t="s">
        <v>49</v>
      </c>
      <c r="B45" s="24" t="s">
        <v>70</v>
      </c>
      <c r="C45" s="25" t="s">
        <v>71</v>
      </c>
    </row>
    <row r="46" spans="1:3" ht="13.2">
      <c r="A46" s="23" t="s">
        <v>49</v>
      </c>
      <c r="B46" s="24" t="s">
        <v>5140</v>
      </c>
      <c r="C46" s="384" t="s">
        <v>5144</v>
      </c>
    </row>
    <row r="47" spans="1:3" ht="13.2">
      <c r="A47" s="26" t="s">
        <v>72</v>
      </c>
      <c r="B47" s="27" t="s">
        <v>73</v>
      </c>
      <c r="C47" s="28" t="s">
        <v>74</v>
      </c>
    </row>
    <row r="48" spans="1:3" ht="13.2">
      <c r="A48" s="29" t="s">
        <v>72</v>
      </c>
      <c r="B48" s="30" t="s">
        <v>75</v>
      </c>
      <c r="C48" s="31" t="s">
        <v>76</v>
      </c>
    </row>
    <row r="49" spans="1:3" ht="13.2">
      <c r="A49" s="29" t="s">
        <v>72</v>
      </c>
      <c r="B49" s="30" t="s">
        <v>77</v>
      </c>
      <c r="C49" s="31" t="s">
        <v>78</v>
      </c>
    </row>
    <row r="50" spans="1:3" ht="13.2">
      <c r="A50" s="29" t="s">
        <v>72</v>
      </c>
      <c r="B50" s="30" t="s">
        <v>5140</v>
      </c>
      <c r="C50" s="432" t="s">
        <v>5157</v>
      </c>
    </row>
    <row r="51" spans="1:3" ht="13.2">
      <c r="A51" s="32" t="s">
        <v>72</v>
      </c>
      <c r="B51" s="32" t="s">
        <v>79</v>
      </c>
      <c r="C51" s="33" t="s">
        <v>80</v>
      </c>
    </row>
    <row r="52" spans="1:3" ht="13.2">
      <c r="A52" s="32" t="s">
        <v>72</v>
      </c>
      <c r="B52" s="32" t="s">
        <v>81</v>
      </c>
      <c r="C52" s="33" t="s">
        <v>82</v>
      </c>
    </row>
    <row r="53" spans="1:3" ht="13.2">
      <c r="A53" s="32" t="s">
        <v>72</v>
      </c>
      <c r="B53" s="32" t="s">
        <v>83</v>
      </c>
      <c r="C53" s="33" t="s">
        <v>84</v>
      </c>
    </row>
    <row r="54" spans="1:3" ht="13.2">
      <c r="A54" s="32" t="s">
        <v>72</v>
      </c>
      <c r="B54" s="32" t="s">
        <v>85</v>
      </c>
      <c r="C54" s="33" t="s">
        <v>86</v>
      </c>
    </row>
    <row r="55" spans="1:3" ht="13.2">
      <c r="A55" s="32" t="s">
        <v>72</v>
      </c>
      <c r="B55" s="32" t="s">
        <v>87</v>
      </c>
      <c r="C55" s="33" t="s">
        <v>88</v>
      </c>
    </row>
    <row r="56" spans="1:3" ht="13.2">
      <c r="A56" s="32" t="s">
        <v>72</v>
      </c>
      <c r="B56" s="32" t="s">
        <v>89</v>
      </c>
      <c r="C56" s="33" t="s">
        <v>90</v>
      </c>
    </row>
    <row r="57" spans="1:3" ht="13.2">
      <c r="A57" s="32" t="s">
        <v>72</v>
      </c>
      <c r="B57" s="32" t="s">
        <v>91</v>
      </c>
      <c r="C57" s="33" t="s">
        <v>92</v>
      </c>
    </row>
    <row r="58" spans="1:3" ht="13.2">
      <c r="A58" s="32" t="s">
        <v>72</v>
      </c>
      <c r="B58" s="32" t="s">
        <v>5140</v>
      </c>
      <c r="C58" s="385" t="s">
        <v>5145</v>
      </c>
    </row>
    <row r="59" spans="1:3" ht="13.2">
      <c r="A59" s="34" t="s">
        <v>93</v>
      </c>
      <c r="B59" s="35" t="s">
        <v>94</v>
      </c>
      <c r="C59" s="36" t="s">
        <v>95</v>
      </c>
    </row>
    <row r="60" spans="1:3" ht="13.2">
      <c r="A60" s="34" t="s">
        <v>93</v>
      </c>
      <c r="B60" s="34" t="s">
        <v>96</v>
      </c>
      <c r="C60" s="36" t="s">
        <v>97</v>
      </c>
    </row>
    <row r="61" spans="1:3" ht="13.2">
      <c r="A61" s="34" t="s">
        <v>93</v>
      </c>
      <c r="B61" s="34" t="s">
        <v>98</v>
      </c>
      <c r="C61" s="36" t="s">
        <v>99</v>
      </c>
    </row>
    <row r="62" spans="1:3" ht="13.2">
      <c r="A62" s="37" t="s">
        <v>100</v>
      </c>
      <c r="B62" s="38" t="s">
        <v>101</v>
      </c>
      <c r="C62" s="39" t="s">
        <v>102</v>
      </c>
    </row>
    <row r="63" spans="1:3" ht="13.2">
      <c r="A63" s="37" t="s">
        <v>100</v>
      </c>
      <c r="B63" s="38" t="s">
        <v>103</v>
      </c>
      <c r="C63" s="39" t="s">
        <v>104</v>
      </c>
    </row>
    <row r="64" spans="1:3" ht="13.2">
      <c r="A64" s="37" t="s">
        <v>100</v>
      </c>
      <c r="B64" s="38" t="s">
        <v>105</v>
      </c>
      <c r="C64" s="39" t="s">
        <v>106</v>
      </c>
    </row>
    <row r="65" spans="1:3" ht="13.2">
      <c r="A65" s="23" t="s">
        <v>100</v>
      </c>
      <c r="B65" s="24" t="s">
        <v>107</v>
      </c>
      <c r="C65" s="40" t="s">
        <v>108</v>
      </c>
    </row>
    <row r="66" spans="1:3" ht="13.2">
      <c r="A66" s="463" t="s">
        <v>100</v>
      </c>
      <c r="B66" s="409" t="s">
        <v>109</v>
      </c>
      <c r="C66" s="464" t="s">
        <v>110</v>
      </c>
    </row>
    <row r="67" spans="1:3" ht="13.2"/>
    <row r="68" spans="1:3" ht="13.2"/>
    <row r="69" spans="1:3" ht="13.2"/>
    <row r="70" spans="1:3" ht="13.2"/>
    <row r="71" spans="1:3" ht="13.2"/>
    <row r="72" spans="1:3" ht="13.2"/>
    <row r="73" spans="1:3" ht="13.2"/>
    <row r="74" spans="1:3" ht="13.2"/>
    <row r="75" spans="1:3" ht="13.2"/>
    <row r="76" spans="1:3" ht="13.2"/>
    <row r="77" spans="1:3" ht="13.2"/>
    <row r="78" spans="1:3" ht="13.2"/>
    <row r="79" spans="1:3" ht="13.2"/>
    <row r="80" spans="1:3" ht="13.2"/>
    <row r="81" ht="13.2"/>
    <row r="82" ht="13.2"/>
    <row r="83" ht="13.2"/>
    <row r="84" ht="13.2"/>
    <row r="85" ht="13.2"/>
    <row r="86" ht="13.2"/>
    <row r="87" ht="13.2"/>
    <row r="88" ht="13.2"/>
    <row r="89" ht="13.2"/>
    <row r="90" ht="13.2"/>
    <row r="91" ht="13.2"/>
    <row r="92" ht="13.2"/>
    <row r="93" ht="13.2"/>
    <row r="94" ht="13.2"/>
    <row r="95" ht="13.2"/>
    <row r="96" ht="13.2"/>
    <row r="97" ht="13.2"/>
    <row r="98" ht="13.2"/>
    <row r="99" ht="13.2"/>
    <row r="100" ht="13.2"/>
    <row r="101" ht="13.2"/>
    <row r="102" ht="13.2"/>
    <row r="103" ht="13.2"/>
    <row r="104" ht="13.2"/>
    <row r="105" ht="13.2"/>
    <row r="106" ht="13.2"/>
    <row r="107" ht="13.2"/>
    <row r="108" ht="13.2"/>
    <row r="109" ht="13.2"/>
    <row r="110" ht="13.2"/>
    <row r="111" ht="13.2"/>
    <row r="112" ht="13.2"/>
    <row r="113" ht="13.2"/>
    <row r="114" ht="13.2"/>
    <row r="115" ht="13.2"/>
    <row r="116" ht="13.2"/>
    <row r="117" ht="13.2"/>
    <row r="118" ht="13.2"/>
    <row r="119" ht="13.2"/>
    <row r="120" ht="13.2"/>
    <row r="121" ht="13.2"/>
    <row r="122" ht="13.2"/>
    <row r="123" ht="13.2"/>
    <row r="124" ht="13.2"/>
    <row r="125" ht="13.2"/>
    <row r="126" ht="13.2"/>
    <row r="127" ht="13.2"/>
    <row r="128" ht="13.2"/>
    <row r="129" ht="13.2"/>
    <row r="130" ht="13.2"/>
    <row r="131" ht="13.2"/>
    <row r="132" ht="13.2"/>
    <row r="133" ht="13.2"/>
    <row r="134" ht="13.2"/>
    <row r="135" ht="13.2"/>
    <row r="136" ht="13.2"/>
    <row r="137" ht="13.2"/>
    <row r="138" ht="13.2"/>
    <row r="139" ht="13.2"/>
    <row r="140" ht="13.2"/>
    <row r="141" ht="13.2"/>
    <row r="142" ht="13.2"/>
    <row r="143" ht="13.2"/>
    <row r="144" ht="13.2"/>
    <row r="145" ht="13.2"/>
    <row r="146" ht="13.2"/>
    <row r="147" ht="13.2"/>
    <row r="148" ht="13.2"/>
    <row r="149" ht="13.2"/>
    <row r="150" ht="13.2"/>
    <row r="151" ht="13.2"/>
    <row r="152" ht="13.2"/>
    <row r="153" ht="13.2"/>
    <row r="154" ht="13.2"/>
    <row r="155" ht="13.2"/>
    <row r="156" ht="13.2"/>
    <row r="157" ht="13.2"/>
    <row r="158" ht="13.2"/>
    <row r="159" ht="13.2"/>
    <row r="160" ht="13.2"/>
    <row r="161" ht="13.2"/>
    <row r="162" ht="13.2"/>
    <row r="163" ht="13.2"/>
    <row r="164" ht="13.2"/>
    <row r="165" ht="13.2"/>
    <row r="166" ht="13.2"/>
    <row r="167" ht="13.2"/>
    <row r="168" ht="13.2"/>
    <row r="169" ht="13.2"/>
    <row r="170" ht="13.2"/>
    <row r="171" ht="13.2"/>
    <row r="172" ht="13.2"/>
    <row r="173" ht="13.2"/>
    <row r="174" ht="13.2"/>
    <row r="175" ht="13.2"/>
    <row r="176" ht="13.2"/>
    <row r="177" ht="13.2"/>
    <row r="178" ht="13.2"/>
    <row r="179" ht="13.2"/>
    <row r="180" ht="13.2"/>
    <row r="181" ht="13.2"/>
    <row r="182" ht="13.2"/>
    <row r="183" ht="13.2"/>
    <row r="184" ht="13.2"/>
    <row r="185" ht="13.2"/>
    <row r="186" ht="13.2"/>
    <row r="187" ht="13.2"/>
    <row r="188" ht="13.2"/>
    <row r="189" ht="13.2"/>
    <row r="190" ht="13.2"/>
    <row r="191" ht="13.2"/>
    <row r="192" ht="13.2"/>
    <row r="193" ht="13.2"/>
    <row r="194" ht="13.2"/>
    <row r="195" ht="13.2"/>
    <row r="196" ht="13.2"/>
    <row r="197" ht="13.2"/>
    <row r="198" ht="13.2"/>
    <row r="199" ht="13.2"/>
    <row r="200" ht="13.2"/>
    <row r="201" ht="13.2"/>
    <row r="202" ht="13.2"/>
    <row r="203" ht="13.2"/>
    <row r="204" ht="13.2"/>
    <row r="205" ht="13.2"/>
    <row r="206" ht="13.2"/>
    <row r="207" ht="13.2"/>
    <row r="208" ht="13.2"/>
    <row r="209" ht="13.2"/>
    <row r="210" ht="13.2"/>
    <row r="211" ht="13.2"/>
    <row r="212" ht="13.2"/>
    <row r="213" ht="13.2"/>
    <row r="214" ht="13.2"/>
    <row r="215" ht="13.2"/>
    <row r="216" ht="13.2"/>
    <row r="217" ht="13.2"/>
    <row r="218" ht="13.2"/>
    <row r="219" ht="13.2"/>
    <row r="220" ht="13.2"/>
    <row r="221" ht="13.2"/>
    <row r="222" ht="13.2"/>
    <row r="223" ht="13.2"/>
    <row r="224" ht="13.2"/>
    <row r="225" ht="13.2"/>
    <row r="226" ht="13.2"/>
    <row r="227" ht="13.2"/>
    <row r="228" ht="13.2"/>
    <row r="229" ht="13.2"/>
    <row r="230" ht="13.2"/>
    <row r="231" ht="13.2"/>
    <row r="232" ht="13.2"/>
    <row r="233" ht="13.2"/>
    <row r="234" ht="13.2"/>
    <row r="235" ht="13.2"/>
    <row r="236" ht="13.2"/>
    <row r="237" ht="13.2"/>
    <row r="238" ht="13.2"/>
    <row r="239" ht="13.2"/>
    <row r="240" ht="13.2"/>
    <row r="241" ht="13.2"/>
    <row r="242" ht="13.2"/>
    <row r="243" ht="13.2"/>
    <row r="244" ht="13.2"/>
    <row r="245" ht="13.2"/>
    <row r="246" ht="13.2"/>
    <row r="247" ht="13.2"/>
    <row r="248" ht="13.2"/>
    <row r="249" ht="13.2"/>
    <row r="250" ht="13.2"/>
    <row r="251" ht="13.2"/>
    <row r="252" ht="13.2"/>
    <row r="253" ht="13.2"/>
    <row r="254" ht="13.2"/>
    <row r="255" ht="13.2"/>
    <row r="256" ht="13.2"/>
    <row r="257" ht="13.2"/>
    <row r="258" ht="13.2"/>
    <row r="259" ht="13.2"/>
    <row r="260" ht="13.2"/>
    <row r="261" ht="13.2"/>
    <row r="262" ht="13.2"/>
    <row r="263" ht="13.2"/>
    <row r="264" ht="13.2"/>
    <row r="265" ht="13.2"/>
    <row r="266" ht="13.2"/>
    <row r="267" ht="13.2"/>
    <row r="268" ht="13.2"/>
    <row r="269" ht="13.2"/>
    <row r="270" ht="13.2"/>
    <row r="271" ht="13.2"/>
    <row r="272" ht="13.2"/>
    <row r="273" ht="13.2"/>
    <row r="274" ht="13.2"/>
    <row r="275" ht="13.2"/>
    <row r="276" ht="13.2"/>
    <row r="277" ht="13.2"/>
    <row r="278" ht="13.2"/>
    <row r="279" ht="13.2"/>
    <row r="280" ht="13.2"/>
    <row r="281" ht="13.2"/>
    <row r="282" ht="13.2"/>
    <row r="283" ht="13.2"/>
    <row r="284" ht="13.2"/>
    <row r="285" ht="13.2"/>
    <row r="286" ht="13.2"/>
    <row r="287" ht="13.2"/>
    <row r="288" ht="13.2"/>
    <row r="289" ht="13.2"/>
    <row r="290" ht="13.2"/>
    <row r="291" ht="13.2"/>
    <row r="292" ht="13.2"/>
    <row r="293" ht="13.2"/>
    <row r="294" ht="13.2"/>
    <row r="295" ht="13.2"/>
    <row r="296" ht="13.2"/>
    <row r="297" ht="13.2"/>
    <row r="298" ht="13.2"/>
    <row r="299" ht="13.2"/>
    <row r="300" ht="13.2"/>
    <row r="301" ht="13.2"/>
    <row r="302" ht="13.2"/>
    <row r="303" ht="13.2"/>
    <row r="304" ht="13.2"/>
    <row r="305" ht="13.2"/>
    <row r="306" ht="13.2"/>
    <row r="307" ht="13.2"/>
    <row r="308" ht="13.2"/>
    <row r="309" ht="13.2"/>
    <row r="310" ht="13.2"/>
    <row r="311" ht="13.2"/>
    <row r="312" ht="13.2"/>
    <row r="313" ht="13.2"/>
    <row r="314" ht="13.2"/>
    <row r="315" ht="13.2"/>
    <row r="316" ht="13.2"/>
    <row r="317" ht="13.2"/>
    <row r="318" ht="13.2"/>
    <row r="319" ht="13.2"/>
    <row r="320" ht="13.2"/>
    <row r="321" ht="13.2"/>
    <row r="322" ht="13.2"/>
    <row r="323" ht="13.2"/>
    <row r="324" ht="13.2"/>
    <row r="325" ht="13.2"/>
    <row r="326" ht="13.2"/>
    <row r="327" ht="13.2"/>
    <row r="328" ht="13.2"/>
    <row r="329" ht="13.2"/>
    <row r="330" ht="13.2"/>
    <row r="331" ht="13.2"/>
    <row r="332" ht="13.2"/>
    <row r="333" ht="13.2"/>
    <row r="334" ht="13.2"/>
    <row r="335" ht="13.2"/>
    <row r="336" ht="13.2"/>
    <row r="337" ht="13.2"/>
    <row r="338" ht="13.2"/>
    <row r="339" ht="13.2"/>
    <row r="340" ht="13.2"/>
    <row r="341" ht="13.2"/>
    <row r="342" ht="13.2"/>
    <row r="343" ht="13.2"/>
    <row r="344" ht="13.2"/>
    <row r="345" ht="13.2"/>
    <row r="346" ht="13.2"/>
    <row r="347" ht="13.2"/>
    <row r="348" ht="13.2"/>
    <row r="349" ht="13.2"/>
    <row r="350" ht="13.2"/>
    <row r="351" ht="13.2"/>
    <row r="352" ht="13.2"/>
    <row r="353" ht="13.2"/>
    <row r="354" ht="13.2"/>
    <row r="355" ht="13.2"/>
    <row r="356" ht="13.2"/>
    <row r="357" ht="13.2"/>
    <row r="358" ht="13.2"/>
    <row r="359" ht="13.2"/>
    <row r="360" ht="13.2"/>
    <row r="361" ht="13.2"/>
    <row r="362" ht="13.2"/>
    <row r="363" ht="13.2"/>
    <row r="364" ht="13.2"/>
    <row r="365" ht="13.2"/>
    <row r="366" ht="13.2"/>
    <row r="367" ht="13.2"/>
    <row r="368" ht="13.2"/>
    <row r="369" ht="13.2"/>
    <row r="370" ht="13.2"/>
    <row r="371" ht="13.2"/>
    <row r="372" ht="13.2"/>
    <row r="373" ht="13.2"/>
    <row r="374" ht="13.2"/>
    <row r="375" ht="13.2"/>
    <row r="376" ht="13.2"/>
    <row r="377" ht="13.2"/>
    <row r="378" ht="13.2"/>
    <row r="379" ht="13.2"/>
    <row r="380" ht="13.2"/>
    <row r="381" ht="13.2"/>
    <row r="382" ht="13.2"/>
    <row r="383" ht="13.2"/>
    <row r="384" ht="13.2"/>
    <row r="385" ht="13.2"/>
    <row r="386" ht="13.2"/>
    <row r="387" ht="13.2"/>
    <row r="388" ht="13.2"/>
    <row r="389" ht="13.2"/>
    <row r="390" ht="13.2"/>
    <row r="391" ht="13.2"/>
    <row r="392" ht="13.2"/>
    <row r="393" ht="13.2"/>
    <row r="394" ht="13.2"/>
    <row r="395" ht="13.2"/>
    <row r="396" ht="13.2"/>
    <row r="397" ht="13.2"/>
    <row r="398" ht="13.2"/>
    <row r="399" ht="13.2"/>
    <row r="400" ht="13.2"/>
    <row r="401" ht="13.2"/>
    <row r="402" ht="13.2"/>
    <row r="403" ht="13.2"/>
    <row r="404" ht="13.2"/>
    <row r="405" ht="13.2"/>
    <row r="406" ht="13.2"/>
    <row r="407" ht="13.2"/>
    <row r="408" ht="13.2"/>
    <row r="409" ht="13.2"/>
    <row r="410" ht="13.2"/>
    <row r="411" ht="13.2"/>
    <row r="412" ht="13.2"/>
    <row r="413" ht="13.2"/>
    <row r="414" ht="13.2"/>
    <row r="415" ht="13.2"/>
    <row r="416" ht="13.2"/>
    <row r="417" ht="13.2"/>
    <row r="418" ht="13.2"/>
    <row r="419" ht="13.2"/>
    <row r="420" ht="13.2"/>
    <row r="421" ht="13.2"/>
    <row r="422" ht="13.2"/>
    <row r="423" ht="13.2"/>
    <row r="424" ht="13.2"/>
    <row r="425" ht="13.2"/>
    <row r="426" ht="13.2"/>
    <row r="427" ht="13.2"/>
    <row r="428" ht="13.2"/>
    <row r="429" ht="13.2"/>
    <row r="430" ht="13.2"/>
    <row r="431" ht="13.2"/>
    <row r="432" ht="13.2"/>
    <row r="433" ht="13.2"/>
    <row r="434" ht="13.2"/>
    <row r="435" ht="13.2"/>
    <row r="436" ht="13.2"/>
    <row r="437" ht="13.2"/>
    <row r="438" ht="13.2"/>
    <row r="439" ht="13.2"/>
    <row r="440" ht="13.2"/>
    <row r="441" ht="13.2"/>
    <row r="442" ht="13.2"/>
    <row r="443" ht="13.2"/>
    <row r="444" ht="13.2"/>
    <row r="445" ht="13.2"/>
    <row r="446" ht="13.2"/>
    <row r="447" ht="13.2"/>
    <row r="448" ht="13.2"/>
    <row r="449" ht="13.2"/>
    <row r="450" ht="13.2"/>
    <row r="451" ht="13.2"/>
    <row r="452" ht="13.2"/>
    <row r="453" ht="13.2"/>
    <row r="454" ht="13.2"/>
    <row r="455" ht="13.2"/>
    <row r="456" ht="13.2"/>
    <row r="457" ht="13.2"/>
    <row r="458" ht="13.2"/>
    <row r="459" ht="13.2"/>
    <row r="460" ht="13.2"/>
    <row r="461" ht="13.2"/>
    <row r="462" ht="13.2"/>
    <row r="463" ht="13.2"/>
    <row r="464" ht="13.2"/>
    <row r="465" ht="13.2"/>
    <row r="466" ht="13.2"/>
    <row r="467" ht="13.2"/>
    <row r="468" ht="13.2"/>
    <row r="469" ht="13.2"/>
    <row r="470" ht="13.2"/>
    <row r="471" ht="13.2"/>
    <row r="472" ht="13.2"/>
    <row r="473" ht="13.2"/>
    <row r="474" ht="13.2"/>
    <row r="475" ht="13.2"/>
    <row r="476" ht="13.2"/>
    <row r="477" ht="13.2"/>
    <row r="478" ht="13.2"/>
    <row r="479" ht="13.2"/>
    <row r="480" ht="13.2"/>
    <row r="481" ht="13.2"/>
    <row r="482" ht="13.2"/>
    <row r="483" ht="13.2"/>
    <row r="484" ht="13.2"/>
    <row r="485" ht="13.2"/>
    <row r="486" ht="13.2"/>
    <row r="487" ht="13.2"/>
    <row r="488" ht="13.2"/>
    <row r="489" ht="13.2"/>
    <row r="490" ht="13.2"/>
    <row r="491" ht="13.2"/>
    <row r="492" ht="13.2"/>
    <row r="493" ht="13.2"/>
    <row r="494" ht="13.2"/>
    <row r="495" ht="13.2"/>
    <row r="496" ht="13.2"/>
    <row r="497" ht="13.2"/>
    <row r="498" ht="13.2"/>
    <row r="499" ht="13.2"/>
    <row r="500" ht="13.2"/>
    <row r="501" ht="13.2"/>
    <row r="502" ht="13.2"/>
    <row r="503" ht="13.2"/>
    <row r="504" ht="13.2"/>
    <row r="505" ht="13.2"/>
    <row r="506" ht="13.2"/>
    <row r="507" ht="13.2"/>
    <row r="508" ht="13.2"/>
    <row r="509" ht="13.2"/>
    <row r="510" ht="13.2"/>
    <row r="511" ht="13.2"/>
    <row r="512" ht="13.2"/>
    <row r="513" ht="13.2"/>
    <row r="514" ht="13.2"/>
    <row r="515" ht="13.2"/>
    <row r="516" ht="13.2"/>
    <row r="517" ht="13.2"/>
    <row r="518" ht="13.2"/>
    <row r="519" ht="13.2"/>
    <row r="520" ht="13.2"/>
    <row r="521" ht="13.2"/>
    <row r="522" ht="13.2"/>
    <row r="523" ht="13.2"/>
    <row r="524" ht="13.2"/>
    <row r="525" ht="13.2"/>
    <row r="526" ht="13.2"/>
    <row r="527" ht="13.2"/>
    <row r="528" ht="13.2"/>
    <row r="529" ht="13.2"/>
    <row r="530" ht="13.2"/>
    <row r="531" ht="13.2"/>
    <row r="532" ht="13.2"/>
    <row r="533" ht="13.2"/>
    <row r="534" ht="13.2"/>
    <row r="535" ht="13.2"/>
    <row r="536" ht="13.2"/>
    <row r="537" ht="13.2"/>
    <row r="538" ht="13.2"/>
    <row r="539" ht="13.2"/>
    <row r="540" ht="13.2"/>
    <row r="541" ht="13.2"/>
    <row r="542" ht="13.2"/>
    <row r="543" ht="13.2"/>
    <row r="544" ht="13.2"/>
    <row r="545" ht="13.2"/>
    <row r="546" ht="13.2"/>
    <row r="547" ht="13.2"/>
    <row r="548" ht="13.2"/>
    <row r="549" ht="13.2"/>
    <row r="550" ht="13.2"/>
    <row r="551" ht="13.2"/>
    <row r="552" ht="13.2"/>
    <row r="553" ht="13.2"/>
    <row r="554" ht="13.2"/>
    <row r="555" ht="13.2"/>
    <row r="556" ht="13.2"/>
    <row r="557" ht="13.2"/>
    <row r="558" ht="13.2"/>
    <row r="559" ht="13.2"/>
    <row r="560" ht="13.2"/>
    <row r="561" ht="13.2"/>
    <row r="562" ht="13.2"/>
    <row r="563" ht="13.2"/>
    <row r="564" ht="13.2"/>
    <row r="565" ht="13.2"/>
    <row r="566" ht="13.2"/>
    <row r="567" ht="13.2"/>
    <row r="568" ht="13.2"/>
    <row r="569" ht="13.2"/>
    <row r="570" ht="13.2"/>
    <row r="571" ht="13.2"/>
    <row r="572" ht="13.2"/>
    <row r="573" ht="13.2"/>
    <row r="574" ht="13.2"/>
    <row r="575" ht="13.2"/>
    <row r="576" ht="13.2"/>
    <row r="577" ht="13.2"/>
    <row r="578" ht="13.2"/>
    <row r="579" ht="13.2"/>
    <row r="580" ht="13.2"/>
    <row r="581" ht="13.2"/>
    <row r="582" ht="13.2"/>
    <row r="583" ht="13.2"/>
    <row r="584" ht="13.2"/>
    <row r="585" ht="13.2"/>
    <row r="586" ht="13.2"/>
    <row r="587" ht="13.2"/>
    <row r="588" ht="13.2"/>
    <row r="589" ht="13.2"/>
    <row r="590" ht="13.2"/>
    <row r="591" ht="13.2"/>
    <row r="592" ht="13.2"/>
    <row r="593" ht="13.2"/>
    <row r="594" ht="13.2"/>
    <row r="595" ht="13.2"/>
    <row r="596" ht="13.2"/>
    <row r="597" ht="13.2"/>
    <row r="598" ht="13.2"/>
    <row r="599" ht="13.2"/>
    <row r="600" ht="13.2"/>
    <row r="601" ht="13.2"/>
    <row r="602" ht="13.2"/>
    <row r="603" ht="13.2"/>
    <row r="604" ht="13.2"/>
    <row r="605" ht="13.2"/>
    <row r="606" ht="13.2"/>
    <row r="607" ht="13.2"/>
    <row r="608" ht="13.2"/>
    <row r="609" ht="13.2"/>
    <row r="610" ht="13.2"/>
    <row r="611" ht="13.2"/>
    <row r="612" ht="13.2"/>
    <row r="613" ht="13.2"/>
    <row r="614" ht="13.2"/>
    <row r="615" ht="13.2"/>
    <row r="616" ht="13.2"/>
    <row r="617" ht="13.2"/>
    <row r="618" ht="13.2"/>
    <row r="619" ht="13.2"/>
    <row r="620" ht="13.2"/>
    <row r="621" ht="13.2"/>
    <row r="622" ht="13.2"/>
    <row r="623" ht="13.2"/>
    <row r="624" ht="13.2"/>
    <row r="625" ht="13.2"/>
    <row r="626" ht="13.2"/>
    <row r="627" ht="13.2"/>
    <row r="628" ht="13.2"/>
    <row r="629" ht="13.2"/>
    <row r="630" ht="13.2"/>
    <row r="631" ht="13.2"/>
    <row r="632" ht="13.2"/>
    <row r="633" ht="13.2"/>
    <row r="634" ht="13.2"/>
    <row r="635" ht="13.2"/>
    <row r="636" ht="13.2"/>
    <row r="637" ht="13.2"/>
    <row r="638" ht="13.2"/>
    <row r="639" ht="13.2"/>
    <row r="640" ht="13.2"/>
    <row r="641" ht="13.2"/>
    <row r="642" ht="13.2"/>
    <row r="643" ht="13.2"/>
    <row r="644" ht="13.2"/>
    <row r="645" ht="13.2"/>
    <row r="646" ht="13.2"/>
    <row r="647" ht="13.2"/>
    <row r="648" ht="13.2"/>
    <row r="649" ht="13.2"/>
    <row r="650" ht="13.2"/>
    <row r="651" ht="13.2"/>
    <row r="652" ht="13.2"/>
    <row r="653" ht="13.2"/>
    <row r="654" ht="13.2"/>
    <row r="655" ht="13.2"/>
    <row r="656" ht="13.2"/>
    <row r="657" ht="13.2"/>
    <row r="658" ht="13.2"/>
    <row r="659" ht="13.2"/>
    <row r="660" ht="13.2"/>
    <row r="661" ht="13.2"/>
    <row r="662" ht="13.2"/>
    <row r="663" ht="13.2"/>
    <row r="664" ht="13.2"/>
    <row r="665" ht="13.2"/>
    <row r="666" ht="13.2"/>
    <row r="667" ht="13.2"/>
    <row r="668" ht="13.2"/>
    <row r="669" ht="13.2"/>
    <row r="670" ht="13.2"/>
    <row r="671" ht="13.2"/>
    <row r="672" ht="13.2"/>
    <row r="673" ht="13.2"/>
    <row r="674" ht="13.2"/>
    <row r="675" ht="13.2"/>
    <row r="676" ht="13.2"/>
    <row r="677" ht="13.2"/>
    <row r="678" ht="13.2"/>
    <row r="679" ht="13.2"/>
    <row r="680" ht="13.2"/>
    <row r="681" ht="13.2"/>
    <row r="682" ht="13.2"/>
    <row r="683" ht="13.2"/>
    <row r="684" ht="13.2"/>
    <row r="685" ht="13.2"/>
    <row r="686" ht="13.2"/>
    <row r="687" ht="13.2"/>
    <row r="688" ht="13.2"/>
    <row r="689" ht="13.2"/>
    <row r="690" ht="13.2"/>
    <row r="691" ht="13.2"/>
    <row r="692" ht="13.2"/>
    <row r="693" ht="13.2"/>
    <row r="694" ht="13.2"/>
    <row r="695" ht="13.2"/>
    <row r="696" ht="13.2"/>
    <row r="697" ht="13.2"/>
    <row r="698" ht="13.2"/>
    <row r="699" ht="13.2"/>
    <row r="700" ht="13.2"/>
    <row r="701" ht="13.2"/>
    <row r="702" ht="13.2"/>
    <row r="703" ht="13.2"/>
    <row r="704" ht="13.2"/>
    <row r="705" ht="13.2"/>
    <row r="706" ht="13.2"/>
    <row r="707" ht="13.2"/>
    <row r="708" ht="13.2"/>
    <row r="709" ht="13.2"/>
    <row r="710" ht="13.2"/>
    <row r="711" ht="13.2"/>
    <row r="712" ht="13.2"/>
    <row r="713" ht="13.2"/>
    <row r="714" ht="13.2"/>
    <row r="715" ht="13.2"/>
    <row r="716" ht="13.2"/>
    <row r="717" ht="13.2"/>
    <row r="718" ht="13.2"/>
    <row r="719" ht="13.2"/>
    <row r="720" ht="13.2"/>
    <row r="721" ht="13.2"/>
    <row r="722" ht="13.2"/>
    <row r="723" ht="13.2"/>
    <row r="724" ht="13.2"/>
    <row r="725" ht="13.2"/>
    <row r="726" ht="13.2"/>
    <row r="727" ht="13.2"/>
    <row r="728" ht="13.2"/>
    <row r="729" ht="13.2"/>
    <row r="730" ht="13.2"/>
    <row r="731" ht="13.2"/>
    <row r="732" ht="13.2"/>
    <row r="733" ht="13.2"/>
    <row r="734" ht="13.2"/>
    <row r="735" ht="13.2"/>
    <row r="736" ht="13.2"/>
    <row r="737" ht="13.2"/>
    <row r="738" ht="13.2"/>
    <row r="739" ht="13.2"/>
    <row r="740" ht="13.2"/>
    <row r="741" ht="13.2"/>
    <row r="742" ht="13.2"/>
    <row r="743" ht="13.2"/>
    <row r="744" ht="13.2"/>
    <row r="745" ht="13.2"/>
    <row r="746" ht="13.2"/>
    <row r="747" ht="13.2"/>
    <row r="748" ht="13.2"/>
    <row r="749" ht="13.2"/>
    <row r="750" ht="13.2"/>
    <row r="751" ht="13.2"/>
    <row r="752" ht="13.2"/>
    <row r="753" ht="13.2"/>
    <row r="754" ht="13.2"/>
    <row r="755" ht="13.2"/>
    <row r="756" ht="13.2"/>
    <row r="757" ht="13.2"/>
    <row r="758" ht="13.2"/>
    <row r="759" ht="13.2"/>
    <row r="760" ht="13.2"/>
    <row r="761" ht="13.2"/>
    <row r="762" ht="13.2"/>
    <row r="763" ht="13.2"/>
    <row r="764" ht="13.2"/>
    <row r="765" ht="13.2"/>
    <row r="766" ht="13.2"/>
    <row r="767" ht="13.2"/>
    <row r="768" ht="13.2"/>
    <row r="769" ht="13.2"/>
    <row r="770" ht="13.2"/>
    <row r="771" ht="13.2"/>
    <row r="772" ht="13.2"/>
    <row r="773" ht="13.2"/>
    <row r="774" ht="13.2"/>
    <row r="775" ht="13.2"/>
    <row r="776" ht="13.2"/>
    <row r="777" ht="13.2"/>
    <row r="778" ht="13.2"/>
    <row r="779" ht="13.2"/>
    <row r="780" ht="13.2"/>
    <row r="781" ht="13.2"/>
    <row r="782" ht="13.2"/>
    <row r="783" ht="13.2"/>
    <row r="784" ht="13.2"/>
    <row r="785" ht="13.2"/>
    <row r="786" ht="13.2"/>
    <row r="787" ht="13.2"/>
    <row r="788" ht="13.2"/>
    <row r="789" ht="13.2"/>
    <row r="790" ht="13.2"/>
    <row r="791" ht="13.2"/>
    <row r="792" ht="13.2"/>
    <row r="793" ht="13.2"/>
    <row r="794" ht="13.2"/>
    <row r="795" ht="13.2"/>
    <row r="796" ht="13.2"/>
    <row r="797" ht="13.2"/>
    <row r="798" ht="13.2"/>
    <row r="799" ht="13.2"/>
    <row r="800" ht="13.2"/>
    <row r="801" ht="13.2"/>
    <row r="802" ht="13.2"/>
    <row r="803" ht="13.2"/>
    <row r="804" ht="13.2"/>
    <row r="805" ht="13.2"/>
    <row r="806" ht="13.2"/>
    <row r="807" ht="13.2"/>
    <row r="808" ht="13.2"/>
    <row r="809" ht="13.2"/>
    <row r="810" ht="13.2"/>
    <row r="811" ht="13.2"/>
    <row r="812" ht="13.2"/>
    <row r="813" ht="13.2"/>
    <row r="814" ht="13.2"/>
    <row r="815" ht="13.2"/>
    <row r="816" ht="13.2"/>
    <row r="817" ht="13.2"/>
    <row r="818" ht="13.2"/>
    <row r="819" ht="13.2"/>
    <row r="820" ht="13.2"/>
    <row r="821" ht="13.2"/>
    <row r="822" ht="13.2"/>
    <row r="823" ht="13.2"/>
    <row r="824" ht="13.2"/>
    <row r="825" ht="13.2"/>
    <row r="826" ht="13.2"/>
    <row r="827" ht="13.2"/>
    <row r="828" ht="13.2"/>
    <row r="829" ht="13.2"/>
    <row r="830" ht="13.2"/>
    <row r="831" ht="13.2"/>
    <row r="832" ht="13.2"/>
    <row r="833" ht="13.2"/>
    <row r="834" ht="13.2"/>
    <row r="835" ht="13.2"/>
    <row r="836" ht="13.2"/>
    <row r="837" ht="13.2"/>
    <row r="838" ht="13.2"/>
    <row r="839" ht="13.2"/>
    <row r="840" ht="13.2"/>
    <row r="841" ht="13.2"/>
    <row r="842" ht="13.2"/>
    <row r="843" ht="13.2"/>
    <row r="844" ht="13.2"/>
    <row r="845" ht="13.2"/>
    <row r="846" ht="13.2"/>
    <row r="847" ht="13.2"/>
    <row r="848" ht="13.2"/>
    <row r="849" ht="13.2"/>
    <row r="850" ht="13.2"/>
    <row r="851" ht="13.2"/>
    <row r="852" ht="13.2"/>
    <row r="853" ht="13.2"/>
    <row r="854" ht="13.2"/>
    <row r="855" ht="13.2"/>
    <row r="856" ht="13.2"/>
    <row r="857" ht="13.2"/>
    <row r="858" ht="13.2"/>
    <row r="859" ht="13.2"/>
    <row r="860" ht="13.2"/>
    <row r="861" ht="13.2"/>
    <row r="862" ht="13.2"/>
    <row r="863" ht="13.2"/>
    <row r="864" ht="13.2"/>
    <row r="865" ht="13.2"/>
    <row r="866" ht="13.2"/>
    <row r="867" ht="13.2"/>
    <row r="868" ht="13.2"/>
    <row r="869" ht="13.2"/>
    <row r="870" ht="13.2"/>
    <row r="871" ht="13.2"/>
    <row r="872" ht="13.2"/>
    <row r="873" ht="13.2"/>
    <row r="874" ht="13.2"/>
    <row r="875" ht="13.2"/>
    <row r="876" ht="13.2"/>
    <row r="877" ht="13.2"/>
    <row r="878" ht="13.2"/>
    <row r="879" ht="13.2"/>
    <row r="880" ht="13.2"/>
    <row r="881" ht="13.2"/>
    <row r="882" ht="13.2"/>
    <row r="883" ht="13.2"/>
    <row r="884" ht="13.2"/>
    <row r="885" ht="13.2"/>
    <row r="886" ht="13.2"/>
    <row r="887" ht="13.2"/>
    <row r="888" ht="13.2"/>
    <row r="889" ht="13.2"/>
    <row r="890" ht="13.2"/>
    <row r="891" ht="13.2"/>
    <row r="892" ht="13.2"/>
    <row r="893" ht="13.2"/>
    <row r="894" ht="13.2"/>
    <row r="895" ht="13.2"/>
    <row r="896" ht="13.2"/>
    <row r="897" ht="13.2"/>
    <row r="898" ht="13.2"/>
    <row r="899" ht="13.2"/>
    <row r="900" ht="13.2"/>
    <row r="901" ht="13.2"/>
    <row r="902" ht="13.2"/>
    <row r="903" ht="13.2"/>
    <row r="904" ht="13.2"/>
    <row r="905" ht="13.2"/>
    <row r="906" ht="13.2"/>
    <row r="907" ht="13.2"/>
    <row r="908" ht="13.2"/>
    <row r="909" ht="13.2"/>
    <row r="910" ht="13.2"/>
    <row r="911" ht="13.2"/>
    <row r="912" ht="13.2"/>
    <row r="913" ht="13.2"/>
    <row r="914" ht="13.2"/>
    <row r="915" ht="13.2"/>
    <row r="916" ht="13.2"/>
    <row r="917" ht="13.2"/>
    <row r="918" ht="13.2"/>
    <row r="919" ht="13.2"/>
    <row r="920" ht="13.2"/>
    <row r="921" ht="13.2"/>
    <row r="922" ht="13.2"/>
    <row r="923" ht="13.2"/>
    <row r="924" ht="13.2"/>
    <row r="925" ht="13.2"/>
    <row r="926" ht="13.2"/>
    <row r="927" ht="13.2"/>
    <row r="928" ht="13.2"/>
    <row r="929" ht="13.2"/>
    <row r="930" ht="13.2"/>
    <row r="931" ht="13.2"/>
    <row r="932" ht="13.2"/>
    <row r="933" ht="13.2"/>
    <row r="934" ht="13.2"/>
    <row r="935" ht="13.2"/>
    <row r="936" ht="13.2"/>
    <row r="937" ht="13.2"/>
    <row r="938" ht="13.2"/>
    <row r="939" ht="13.2"/>
    <row r="940" ht="13.2"/>
    <row r="941" ht="13.2"/>
    <row r="942" ht="13.2"/>
    <row r="943" ht="13.2"/>
    <row r="944" ht="13.2"/>
    <row r="945" ht="13.2"/>
    <row r="946" ht="13.2"/>
    <row r="947" ht="13.2"/>
    <row r="948" ht="13.2"/>
    <row r="949" ht="13.2"/>
    <row r="950" ht="13.2"/>
    <row r="951" ht="13.2"/>
    <row r="952" ht="13.2"/>
    <row r="953" ht="13.2"/>
    <row r="954" ht="13.2"/>
    <row r="955" ht="13.2"/>
    <row r="956" ht="13.2"/>
    <row r="957" ht="13.2"/>
    <row r="958" ht="13.2"/>
    <row r="959" ht="13.2"/>
    <row r="960" ht="13.2"/>
    <row r="961" ht="13.2"/>
    <row r="962" ht="13.2"/>
    <row r="963" ht="13.2"/>
    <row r="964" ht="13.2"/>
    <row r="965" ht="13.2"/>
    <row r="966" ht="13.2"/>
    <row r="967" ht="13.2"/>
    <row r="968" ht="13.2"/>
    <row r="969" ht="13.2"/>
    <row r="970" ht="13.2"/>
    <row r="971" ht="13.2"/>
    <row r="972" ht="13.2"/>
    <row r="973" ht="13.2"/>
    <row r="974" ht="13.2"/>
    <row r="975" ht="13.2"/>
    <row r="976" ht="13.2"/>
    <row r="977" ht="13.2"/>
    <row r="978" ht="13.2"/>
    <row r="979" ht="13.2"/>
    <row r="980" ht="13.2"/>
    <row r="981" ht="13.2"/>
    <row r="982" ht="13.2"/>
    <row r="983" ht="13.2"/>
    <row r="984" ht="13.2"/>
    <row r="985" ht="13.2"/>
    <row r="986" ht="13.2"/>
    <row r="987" ht="13.2"/>
    <row r="988" ht="13.2"/>
    <row r="989" ht="13.2"/>
    <row r="990" ht="13.2"/>
    <row r="991" ht="13.2"/>
    <row r="992" ht="13.2"/>
    <row r="993" ht="13.2"/>
    <row r="994" ht="13.2"/>
    <row r="995" ht="13.2"/>
    <row r="996" ht="13.2"/>
    <row r="997" ht="13.2"/>
    <row r="998" ht="13.2"/>
    <row r="999" ht="13.2"/>
    <row r="1000" ht="13.2"/>
  </sheetData>
  <hyperlinks>
    <hyperlink ref="C2" location="EPHFVO!A1" display="EPHFVO" xr:uid="{00000000-0004-0000-0000-000000000000}"/>
    <hyperlink ref="C3" location="VODNE!A1" display="VODNE" xr:uid="{00000000-0004-0000-0000-000001000000}"/>
    <hyperlink ref="C4" location="STOCNE!A1" display="STOCNE" xr:uid="{00000000-0004-0000-0000-000002000000}"/>
    <hyperlink ref="C5" location="DAZDOV!A1" display="DAZDOV" xr:uid="{00000000-0004-0000-0000-000003000000}"/>
    <hyperlink ref="C8" location="VOODB!A1" display="PITODB" xr:uid="{00000000-0004-0000-0000-000004000000}"/>
    <hyperlink ref="C9" location="VOPRI!A1" display="VOPRI" xr:uid="{00000000-0004-0000-0000-000005000000}"/>
    <hyperlink ref="C10" location="VOMER!A1" display="VOMER" xr:uid="{00000000-0004-0000-0000-000006000000}"/>
    <hyperlink ref="C11" location="VOFOM!A1" display="VOFOD" xr:uid="{00000000-0004-0000-0000-000007000000}"/>
    <hyperlink ref="C12" location="VOPOM!A1" display="VOPOM" xr:uid="{00000000-0004-0000-0000-000008000000}"/>
    <hyperlink ref="C14" location="KANZA!A1" display="KANZA" xr:uid="{00000000-0004-0000-0000-000009000000}"/>
    <hyperlink ref="C15" location="KANPRI!A1" display="KANPRI" xr:uid="{00000000-0004-0000-0000-00000A000000}"/>
    <hyperlink ref="C16" location="KANFOM!A1" display="KANFOM" xr:uid="{00000000-0004-0000-0000-00000B000000}"/>
    <hyperlink ref="C17" location="ROZRA!A1" display="ROZRA" xr:uid="{00000000-0004-0000-0000-00000C000000}"/>
    <hyperlink ref="C19" location="EVITEO!A1" display="EVITEO" xr:uid="{00000000-0004-0000-0000-00000D000000}"/>
    <hyperlink ref="C20" location="TEVIS!A1" display="TEVIS" xr:uid="{00000000-0004-0000-0000-00000E000000}"/>
    <hyperlink ref="C21" location="TEODB!A1" display="TEODB" xr:uid="{00000000-0004-0000-0000-00000F000000}"/>
    <hyperlink ref="C22" location="TEPRI!A1" display="TEPRI" xr:uid="{00000000-0004-0000-0000-000010000000}"/>
    <hyperlink ref="C23" location="TEFOM!A1" display="TEFOM" xr:uid="{00000000-0004-0000-0000-000011000000}"/>
    <hyperlink ref="C24" location="TEOST!A1" display="TEOST" xr:uid="{00000000-0004-0000-0000-000012000000}"/>
    <hyperlink ref="C25" location="TEKAL!A1" display="TEKAL" xr:uid="{00000000-0004-0000-0000-000013000000}"/>
    <hyperlink ref="C26" location="TEKON!A1" display="TEKON" xr:uid="{00000000-0004-0000-0000-000014000000}"/>
    <hyperlink ref="C27" location="VOMER!A1" display="VOMER" xr:uid="{00000000-0004-0000-0000-000015000000}"/>
    <hyperlink ref="C28" location="VOPRI!A1" display="VOPRI" xr:uid="{00000000-0004-0000-0000-000016000000}"/>
    <hyperlink ref="C29" location="VOFOM!A1" display="VOFOM" xr:uid="{00000000-0004-0000-0000-000017000000}"/>
    <hyperlink ref="C30" location="VOPOM!A1" display="VOPOM" xr:uid="{00000000-0004-0000-0000-000018000000}"/>
    <hyperlink ref="C31" location="TEDIA!A1" display="TEDIA" xr:uid="{00000000-0004-0000-0000-000019000000}"/>
    <hyperlink ref="C34" location="EVIOPL!A1" display="EVIOPL" xr:uid="{00000000-0004-0000-0000-00001A000000}"/>
    <hyperlink ref="C35" location="EVISPL!A1" display="EVISPL" xr:uid="{00000000-0004-0000-0000-00001B000000}"/>
    <hyperlink ref="C37" location="ODBPL!A1" display="ODBPL" xr:uid="{00000000-0004-0000-0000-00001C000000}"/>
    <hyperlink ref="C38" location="PRIPL!A1" display="PRIPL" xr:uid="{00000000-0004-0000-0000-00001D000000}"/>
    <hyperlink ref="C39" location="MERPL!A1" display="MERPL" xr:uid="{00000000-0004-0000-0000-00001E000000}"/>
    <hyperlink ref="C40" location="FOMPL!A1" display="FOMPL" xr:uid="{00000000-0004-0000-0000-00001F000000}"/>
    <hyperlink ref="C41" location="POMPL!A1" display="POMPL" xr:uid="{00000000-0004-0000-0000-000020000000}"/>
    <hyperlink ref="C42" location="EFAPL!A1" display="EFAPL" xr:uid="{00000000-0004-0000-0000-000021000000}"/>
    <hyperlink ref="C43" location="OBJPC!A1" display="OBJPC" xr:uid="{00000000-0004-0000-0000-000022000000}"/>
    <hyperlink ref="C44" location="OBJTSP!A1" display="OBJTSP" xr:uid="{00000000-0004-0000-0000-000023000000}"/>
    <hyperlink ref="C45" location="CENPL!A1" display="CENPL" xr:uid="{00000000-0004-0000-0000-000024000000}"/>
    <hyperlink ref="C47" location="EVIOEE!A1" display="EVIOEE" xr:uid="{00000000-0004-0000-0000-000025000000}"/>
    <hyperlink ref="C48" location="EEVISP!A1" display="EEVISP" xr:uid="{00000000-0004-0000-0000-000026000000}"/>
    <hyperlink ref="C49" location="EEVIMS!A1" display="EEVIMS" xr:uid="{00000000-0004-0000-0000-000027000000}"/>
    <hyperlink ref="C51" location="EEODB!A1" display="EEODB" xr:uid="{00000000-0004-0000-0000-000028000000}"/>
    <hyperlink ref="C52" location="EEPRI!A1" display="EEPRI" xr:uid="{00000000-0004-0000-0000-000029000000}"/>
    <hyperlink ref="C53" location="ELMER!A1" display="ELMER" xr:uid="{00000000-0004-0000-0000-00002A000000}"/>
    <hyperlink ref="C54" location="EEFOM!A1" display="EEFOM" xr:uid="{00000000-0004-0000-0000-00002B000000}"/>
    <hyperlink ref="C55" location="EEPOM!A1" display="EEPOM" xr:uid="{00000000-0004-0000-0000-00002C000000}"/>
    <hyperlink ref="C56" location="EEFA!A1" display="EEFA" xr:uid="{00000000-0004-0000-0000-00002D000000}"/>
    <hyperlink ref="C57" location="CEENN!A1" display="CEENN" xr:uid="{00000000-0004-0000-0000-00002E000000}"/>
    <hyperlink ref="C59" location="EVIMSP!A1" display="EVIMSP" xr:uid="{00000000-0004-0000-0000-00002F000000}"/>
    <hyperlink ref="C60" location="MSPP!A1" display="MSPP" xr:uid="{00000000-0004-0000-0000-000030000000}"/>
    <hyperlink ref="C61" location="EVIPEP!A1" display="EVIPEP" xr:uid="{00000000-0004-0000-0000-000031000000}"/>
    <hyperlink ref="C62" location="DOPRE!A1" display="DOPRE" xr:uid="{00000000-0004-0000-0000-000032000000}"/>
    <hyperlink ref="C63" location="POMOC!A1" display="POMOC" xr:uid="{00000000-0004-0000-0000-000033000000}"/>
    <hyperlink ref="C64" location="ZANE!A1" display="ZANE" xr:uid="{00000000-0004-0000-0000-000034000000}"/>
    <hyperlink ref="C65" location="VTZ!A1" display="VTZ" xr:uid="{00000000-0004-0000-0000-000035000000}"/>
    <hyperlink ref="C32" location="TEOTLAC!A1" display="TEOTLAC" xr:uid="{6A5C8FBA-F6C0-4E81-BEDF-9ADBABED9E95}"/>
    <hyperlink ref="C13" location="VOTLAC!A1" display="VOTLAC" xr:uid="{1B0AEE32-FC06-4523-B9E0-E0D31A57AC37}"/>
    <hyperlink ref="C18" location="KANTLAC!A1" display="KANTLAC" xr:uid="{5AD36BBE-E11D-4F6F-898B-9F3AE627DE10}"/>
    <hyperlink ref="C46" location="PLTLAC!A1" display="PLTLAC" xr:uid="{F7DEEFF1-40B4-4025-9751-2E82CF7052BE}"/>
    <hyperlink ref="C58" location="EETLAC!A1" display="EETLAC" xr:uid="{DBBCE8EA-1CBF-4AF6-B927-3F4DB8498B65}"/>
    <hyperlink ref="C33" location="TEVITLAC!A1" display="TEVITLAC" xr:uid="{A30BC516-8959-4AE9-AB50-7E3B26021393}"/>
    <hyperlink ref="C7" location="DAZDtlac!A1" display="DAZDtlac" xr:uid="{8789C05F-6F0C-4863-9596-4B7EB752EE46}"/>
    <hyperlink ref="C36" location="EVITLAC!A1" display="EVITLAC" xr:uid="{8CC51EA4-E191-4ECC-A5BE-92FF711ED176}"/>
    <hyperlink ref="C50" location="EEVITLAC!A1" display="EEVITLAC" xr:uid="{16A7C568-E6E8-4143-B882-4D4132760E50}"/>
    <hyperlink ref="C66" location="OVZP!A1" display="OVZP" xr:uid="{D0F50F3C-8FB6-470F-BC55-4A56D7D3FB07}"/>
  </hyperlinks>
  <printOptions horizontalCentered="1" gridLines="1"/>
  <pageMargins left="0.7" right="0.7" top="0.7" bottom="0.75" header="0" footer="0"/>
  <pageSetup paperSize="8" scale="89" fitToHeight="0" pageOrder="overThenDown" orientation="portrait" cellComments="atEnd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90000"/>
    <outlinePr summaryBelow="0" summaryRight="0"/>
  </sheetPr>
  <dimension ref="A1:F45"/>
  <sheetViews>
    <sheetView workbookViewId="0"/>
  </sheetViews>
  <sheetFormatPr defaultColWidth="12.6640625" defaultRowHeight="15.75" customHeight="1"/>
  <cols>
    <col min="1" max="1" width="34.88671875" customWidth="1"/>
    <col min="2" max="2" width="16.21875" customWidth="1"/>
    <col min="3" max="3" width="19.109375" customWidth="1"/>
    <col min="4" max="4" width="121.44140625" customWidth="1"/>
  </cols>
  <sheetData>
    <row r="1" spans="1:6" ht="13.2">
      <c r="A1" s="13" t="s">
        <v>111</v>
      </c>
      <c r="B1" s="74" t="s">
        <v>705</v>
      </c>
      <c r="C1" s="65" t="s">
        <v>776</v>
      </c>
    </row>
    <row r="2" spans="1:6" ht="13.2">
      <c r="A2" s="12"/>
      <c r="B2" s="74" t="s">
        <v>707</v>
      </c>
      <c r="C2" s="12" t="s">
        <v>777</v>
      </c>
    </row>
    <row r="3" spans="1:6" ht="13.8">
      <c r="A3" s="315" t="s">
        <v>708</v>
      </c>
      <c r="B3" s="75" t="s">
        <v>709</v>
      </c>
      <c r="C3" s="75" t="s">
        <v>710</v>
      </c>
      <c r="D3" s="75" t="s">
        <v>711</v>
      </c>
      <c r="E3" s="75" t="s">
        <v>712</v>
      </c>
      <c r="F3" s="76" t="s">
        <v>713</v>
      </c>
    </row>
    <row r="4" spans="1:6" ht="15.75" customHeight="1">
      <c r="A4" s="71" t="s">
        <v>249</v>
      </c>
      <c r="B4" s="12" t="s">
        <v>714</v>
      </c>
      <c r="C4" s="12" t="s">
        <v>715</v>
      </c>
      <c r="D4" s="12" t="s">
        <v>716</v>
      </c>
      <c r="F4" s="12" t="s">
        <v>717</v>
      </c>
    </row>
    <row r="5" spans="1:6" ht="15.75" customHeight="1">
      <c r="A5" s="71" t="s">
        <v>718</v>
      </c>
      <c r="B5" s="12" t="s">
        <v>719</v>
      </c>
      <c r="C5" s="12" t="s">
        <v>720</v>
      </c>
      <c r="D5" s="12" t="s">
        <v>721</v>
      </c>
      <c r="F5" s="12" t="s">
        <v>722</v>
      </c>
    </row>
    <row r="6" spans="1:6" ht="15.75" customHeight="1">
      <c r="A6" s="71" t="s">
        <v>778</v>
      </c>
      <c r="B6" s="12" t="s">
        <v>714</v>
      </c>
      <c r="C6" s="12" t="s">
        <v>715</v>
      </c>
      <c r="D6" s="12" t="s">
        <v>716</v>
      </c>
      <c r="F6" s="12" t="s">
        <v>779</v>
      </c>
    </row>
    <row r="7" spans="1:6" ht="15.75" customHeight="1">
      <c r="A7" s="71" t="s">
        <v>519</v>
      </c>
      <c r="B7" s="12" t="s">
        <v>714</v>
      </c>
      <c r="C7" s="12" t="s">
        <v>715</v>
      </c>
      <c r="D7" s="12" t="s">
        <v>723</v>
      </c>
      <c r="F7" s="12" t="s">
        <v>724</v>
      </c>
    </row>
    <row r="8" spans="1:6" ht="15.75" customHeight="1">
      <c r="A8" s="71" t="s">
        <v>125</v>
      </c>
      <c r="B8" s="12" t="s">
        <v>727</v>
      </c>
      <c r="C8" s="12" t="s">
        <v>728</v>
      </c>
      <c r="D8" s="12" t="s">
        <v>723</v>
      </c>
      <c r="F8" s="12" t="s">
        <v>729</v>
      </c>
    </row>
    <row r="9" spans="1:6" ht="15.75" customHeight="1">
      <c r="A9" s="71" t="s">
        <v>780</v>
      </c>
      <c r="B9" s="12" t="s">
        <v>730</v>
      </c>
      <c r="C9" s="12" t="s">
        <v>731</v>
      </c>
      <c r="D9" s="12" t="s">
        <v>723</v>
      </c>
      <c r="F9" s="12"/>
    </row>
    <row r="10" spans="1:6" ht="15.75" customHeight="1">
      <c r="A10" s="71" t="s">
        <v>781</v>
      </c>
      <c r="B10" s="12" t="s">
        <v>730</v>
      </c>
      <c r="C10" s="12" t="s">
        <v>731</v>
      </c>
      <c r="D10" s="12" t="s">
        <v>723</v>
      </c>
      <c r="F10" s="12"/>
    </row>
    <row r="11" spans="1:6" ht="15.75" customHeight="1">
      <c r="A11" s="71" t="s">
        <v>527</v>
      </c>
      <c r="B11" s="12" t="s">
        <v>714</v>
      </c>
      <c r="C11" s="12" t="s">
        <v>715</v>
      </c>
      <c r="D11" s="12" t="s">
        <v>723</v>
      </c>
      <c r="F11" s="12" t="s">
        <v>782</v>
      </c>
    </row>
    <row r="12" spans="1:6" ht="15.75" customHeight="1">
      <c r="A12" s="71" t="s">
        <v>783</v>
      </c>
      <c r="B12" s="12" t="s">
        <v>714</v>
      </c>
      <c r="C12" s="12" t="s">
        <v>715</v>
      </c>
      <c r="D12" s="12" t="s">
        <v>723</v>
      </c>
      <c r="F12" s="12" t="s">
        <v>784</v>
      </c>
    </row>
    <row r="13" spans="1:6" ht="15.75" customHeight="1">
      <c r="A13" s="71" t="s">
        <v>785</v>
      </c>
      <c r="B13" s="64" t="s">
        <v>730</v>
      </c>
      <c r="C13" s="64" t="s">
        <v>731</v>
      </c>
      <c r="D13" s="12" t="s">
        <v>786</v>
      </c>
      <c r="E13" s="64"/>
      <c r="F13" s="12" t="s">
        <v>733</v>
      </c>
    </row>
    <row r="14" spans="1:6" ht="15.75" customHeight="1">
      <c r="A14" s="71" t="s">
        <v>787</v>
      </c>
      <c r="B14" s="64" t="s">
        <v>730</v>
      </c>
      <c r="C14" s="64" t="s">
        <v>731</v>
      </c>
      <c r="D14" s="12" t="s">
        <v>788</v>
      </c>
      <c r="F14" s="12"/>
    </row>
    <row r="15" spans="1:6" ht="15.75" customHeight="1">
      <c r="A15" s="71" t="s">
        <v>789</v>
      </c>
      <c r="B15" s="12" t="s">
        <v>730</v>
      </c>
      <c r="C15" s="12" t="s">
        <v>731</v>
      </c>
      <c r="D15" s="12" t="s">
        <v>790</v>
      </c>
      <c r="F15" s="12" t="s">
        <v>791</v>
      </c>
    </row>
    <row r="16" spans="1:6" ht="15.75" customHeight="1">
      <c r="A16" s="71" t="s">
        <v>531</v>
      </c>
      <c r="B16" s="12" t="s">
        <v>719</v>
      </c>
      <c r="C16" s="12" t="s">
        <v>720</v>
      </c>
      <c r="D16" s="12" t="s">
        <v>760</v>
      </c>
      <c r="F16" s="12" t="s">
        <v>761</v>
      </c>
    </row>
    <row r="17" spans="1:6" ht="15.75" customHeight="1">
      <c r="A17" s="71" t="s">
        <v>532</v>
      </c>
      <c r="B17" s="12" t="s">
        <v>719</v>
      </c>
      <c r="C17" s="12" t="s">
        <v>720</v>
      </c>
      <c r="D17" s="12" t="s">
        <v>760</v>
      </c>
      <c r="F17" s="12" t="s">
        <v>761</v>
      </c>
    </row>
    <row r="18" spans="1:6" ht="15.75" customHeight="1">
      <c r="A18" s="71" t="s">
        <v>533</v>
      </c>
      <c r="B18" s="12" t="s">
        <v>762</v>
      </c>
      <c r="C18" s="12" t="s">
        <v>763</v>
      </c>
      <c r="D18" s="12" t="s">
        <v>764</v>
      </c>
      <c r="F18" s="77" t="s">
        <v>765</v>
      </c>
    </row>
    <row r="19" spans="1:6" ht="15.75" customHeight="1">
      <c r="A19" s="71" t="s">
        <v>265</v>
      </c>
      <c r="B19" s="12" t="s">
        <v>730</v>
      </c>
      <c r="C19" s="12" t="s">
        <v>731</v>
      </c>
      <c r="D19" s="12" t="s">
        <v>766</v>
      </c>
      <c r="F19" s="12" t="s">
        <v>792</v>
      </c>
    </row>
    <row r="20" spans="1:6" ht="15.75" customHeight="1">
      <c r="A20" s="71" t="s">
        <v>266</v>
      </c>
      <c r="B20" s="12" t="s">
        <v>730</v>
      </c>
      <c r="C20" s="12" t="s">
        <v>731</v>
      </c>
      <c r="D20" s="12" t="s">
        <v>766</v>
      </c>
      <c r="F20" s="12" t="s">
        <v>792</v>
      </c>
    </row>
    <row r="21" spans="1:6" ht="15.75" customHeight="1">
      <c r="A21" s="71" t="s">
        <v>268</v>
      </c>
      <c r="B21" s="12" t="s">
        <v>730</v>
      </c>
      <c r="C21" s="12" t="s">
        <v>731</v>
      </c>
      <c r="D21" s="12" t="s">
        <v>793</v>
      </c>
      <c r="F21" s="12" t="s">
        <v>794</v>
      </c>
    </row>
    <row r="22" spans="1:6" ht="15.75" customHeight="1">
      <c r="A22" s="71" t="s">
        <v>795</v>
      </c>
      <c r="B22" s="12" t="s">
        <v>730</v>
      </c>
      <c r="C22" s="12" t="s">
        <v>731</v>
      </c>
      <c r="D22" s="12" t="s">
        <v>766</v>
      </c>
      <c r="F22" s="12" t="s">
        <v>767</v>
      </c>
    </row>
    <row r="23" spans="1:6" ht="15.75" customHeight="1">
      <c r="A23" s="71" t="s">
        <v>796</v>
      </c>
      <c r="B23" s="12" t="s">
        <v>727</v>
      </c>
      <c r="C23" s="12" t="s">
        <v>728</v>
      </c>
      <c r="D23" s="12" t="s">
        <v>723</v>
      </c>
      <c r="F23" s="12" t="s">
        <v>797</v>
      </c>
    </row>
    <row r="24" spans="1:6" ht="15.75" customHeight="1">
      <c r="A24" s="71" t="s">
        <v>798</v>
      </c>
      <c r="B24" s="12" t="s">
        <v>730</v>
      </c>
      <c r="C24" s="12" t="s">
        <v>731</v>
      </c>
      <c r="D24" s="12" t="s">
        <v>799</v>
      </c>
      <c r="F24" s="12" t="s">
        <v>800</v>
      </c>
    </row>
    <row r="25" spans="1:6" ht="15.75" customHeight="1">
      <c r="A25" s="71" t="s">
        <v>801</v>
      </c>
      <c r="B25" s="12" t="s">
        <v>730</v>
      </c>
      <c r="C25" s="12" t="s">
        <v>731</v>
      </c>
      <c r="D25" s="12" t="s">
        <v>802</v>
      </c>
      <c r="F25" s="12" t="s">
        <v>803</v>
      </c>
    </row>
    <row r="26" spans="1:6" ht="15.75" customHeight="1">
      <c r="A26" s="71" t="s">
        <v>804</v>
      </c>
      <c r="B26" s="12" t="s">
        <v>730</v>
      </c>
      <c r="C26" s="12" t="s">
        <v>731</v>
      </c>
      <c r="D26" s="12" t="s">
        <v>805</v>
      </c>
      <c r="F26" s="12" t="s">
        <v>806</v>
      </c>
    </row>
    <row r="27" spans="1:6" ht="15.75" customHeight="1">
      <c r="A27" s="71" t="s">
        <v>807</v>
      </c>
      <c r="B27" s="12" t="s">
        <v>730</v>
      </c>
      <c r="C27" s="12" t="s">
        <v>731</v>
      </c>
      <c r="D27" s="12" t="s">
        <v>802</v>
      </c>
      <c r="F27" s="12" t="s">
        <v>808</v>
      </c>
    </row>
    <row r="28" spans="1:6" ht="14.4">
      <c r="A28" s="71" t="s">
        <v>421</v>
      </c>
      <c r="B28" s="12" t="s">
        <v>730</v>
      </c>
      <c r="C28" s="12" t="s">
        <v>731</v>
      </c>
      <c r="D28" s="12" t="s">
        <v>809</v>
      </c>
      <c r="F28" s="12" t="s">
        <v>808</v>
      </c>
    </row>
    <row r="29" spans="1:6" ht="14.4">
      <c r="A29" s="71" t="s">
        <v>422</v>
      </c>
      <c r="B29" s="12" t="s">
        <v>730</v>
      </c>
      <c r="C29" s="12" t="s">
        <v>731</v>
      </c>
      <c r="D29" s="12" t="s">
        <v>810</v>
      </c>
      <c r="F29" s="12" t="s">
        <v>811</v>
      </c>
    </row>
    <row r="30" spans="1:6" ht="14.4">
      <c r="A30" s="71" t="s">
        <v>423</v>
      </c>
      <c r="B30" s="12" t="s">
        <v>730</v>
      </c>
      <c r="C30" s="12" t="s">
        <v>731</v>
      </c>
      <c r="D30" s="12" t="s">
        <v>812</v>
      </c>
      <c r="F30" s="12" t="s">
        <v>806</v>
      </c>
    </row>
    <row r="31" spans="1:6" ht="14.4">
      <c r="A31" s="71" t="s">
        <v>615</v>
      </c>
      <c r="B31" s="12" t="s">
        <v>730</v>
      </c>
      <c r="C31" s="12" t="s">
        <v>731</v>
      </c>
      <c r="D31" s="12" t="s">
        <v>813</v>
      </c>
      <c r="F31" s="12" t="s">
        <v>814</v>
      </c>
    </row>
    <row r="32" spans="1:6" ht="14.4">
      <c r="A32" s="71" t="s">
        <v>425</v>
      </c>
      <c r="B32" s="12" t="s">
        <v>719</v>
      </c>
      <c r="C32" s="12" t="s">
        <v>720</v>
      </c>
      <c r="D32" s="12" t="s">
        <v>760</v>
      </c>
    </row>
    <row r="33" spans="1:6" ht="14.4">
      <c r="A33" s="71" t="s">
        <v>426</v>
      </c>
      <c r="B33" s="12" t="s">
        <v>719</v>
      </c>
      <c r="C33" s="12" t="s">
        <v>720</v>
      </c>
      <c r="D33" s="12" t="s">
        <v>760</v>
      </c>
    </row>
    <row r="34" spans="1:6" ht="14.4">
      <c r="A34" s="71" t="s">
        <v>427</v>
      </c>
      <c r="B34" s="12" t="s">
        <v>762</v>
      </c>
      <c r="C34" s="12" t="s">
        <v>763</v>
      </c>
      <c r="D34" s="12" t="s">
        <v>764</v>
      </c>
    </row>
    <row r="35" spans="1:6" ht="14.4">
      <c r="A35" s="71" t="s">
        <v>815</v>
      </c>
      <c r="B35" s="12" t="s">
        <v>714</v>
      </c>
      <c r="C35" s="12" t="s">
        <v>715</v>
      </c>
      <c r="D35" s="12" t="s">
        <v>723</v>
      </c>
    </row>
    <row r="36" spans="1:6" ht="14.4">
      <c r="A36" s="71" t="s">
        <v>271</v>
      </c>
      <c r="B36" s="12" t="s">
        <v>714</v>
      </c>
      <c r="C36" s="12" t="s">
        <v>715</v>
      </c>
      <c r="D36" s="12" t="s">
        <v>723</v>
      </c>
    </row>
    <row r="37" spans="1:6" ht="14.4">
      <c r="A37" s="71" t="s">
        <v>157</v>
      </c>
      <c r="B37" s="12" t="s">
        <v>730</v>
      </c>
      <c r="C37" s="12" t="s">
        <v>731</v>
      </c>
      <c r="D37" s="12" t="s">
        <v>816</v>
      </c>
    </row>
    <row r="38" spans="1:6" ht="14.4">
      <c r="A38" s="71" t="s">
        <v>159</v>
      </c>
      <c r="B38" s="12" t="s">
        <v>772</v>
      </c>
      <c r="C38" s="12" t="s">
        <v>773</v>
      </c>
      <c r="D38" s="13" t="s">
        <v>817</v>
      </c>
    </row>
    <row r="39" spans="1:6" ht="14.4">
      <c r="A39" s="71" t="s">
        <v>818</v>
      </c>
      <c r="B39" s="12" t="s">
        <v>738</v>
      </c>
      <c r="C39" s="12" t="s">
        <v>739</v>
      </c>
    </row>
    <row r="40" spans="1:6" ht="13.2">
      <c r="A40" s="12" t="s">
        <v>819</v>
      </c>
      <c r="B40" s="12" t="s">
        <v>738</v>
      </c>
      <c r="C40" s="12" t="s">
        <v>739</v>
      </c>
    </row>
    <row r="41" spans="1:6" ht="13.2">
      <c r="A41" s="12" t="s">
        <v>820</v>
      </c>
      <c r="B41" s="12" t="s">
        <v>738</v>
      </c>
      <c r="C41" s="12" t="s">
        <v>739</v>
      </c>
      <c r="F41" s="12"/>
    </row>
    <row r="42" spans="1:6" ht="13.2">
      <c r="A42" s="12" t="s">
        <v>821</v>
      </c>
      <c r="B42" s="12" t="s">
        <v>738</v>
      </c>
      <c r="C42" s="12" t="s">
        <v>739</v>
      </c>
      <c r="F42" s="12"/>
    </row>
    <row r="43" spans="1:6" ht="13.2">
      <c r="A43" s="12" t="s">
        <v>822</v>
      </c>
      <c r="B43" s="12" t="s">
        <v>738</v>
      </c>
      <c r="C43" s="12" t="s">
        <v>739</v>
      </c>
      <c r="F43" s="12"/>
    </row>
    <row r="44" spans="1:6" ht="13.2">
      <c r="A44" s="12" t="s">
        <v>823</v>
      </c>
      <c r="B44" s="12" t="s">
        <v>738</v>
      </c>
      <c r="C44" s="12" t="s">
        <v>739</v>
      </c>
      <c r="F44" s="12"/>
    </row>
    <row r="45" spans="1:6" ht="13.2">
      <c r="A45" s="12" t="s">
        <v>162</v>
      </c>
      <c r="B45" s="12" t="s">
        <v>762</v>
      </c>
      <c r="C45" s="12" t="s">
        <v>763</v>
      </c>
      <c r="F45" s="12" t="s">
        <v>775</v>
      </c>
    </row>
  </sheetData>
  <hyperlinks>
    <hyperlink ref="A1" location="HLAVNY!A1" display="&lt;-------------- späť na HLAVNY" xr:uid="{00000000-0004-0000-0800-000000000000}"/>
    <hyperlink ref="D38" r:id="rId1" xr:uid="{00000000-0004-0000-0800-000001000000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980000"/>
    <outlinePr summaryBelow="0" summaryRight="0"/>
  </sheetPr>
  <dimension ref="A1:F53"/>
  <sheetViews>
    <sheetView workbookViewId="0"/>
  </sheetViews>
  <sheetFormatPr defaultColWidth="12.6640625" defaultRowHeight="15.75" customHeight="1"/>
  <cols>
    <col min="1" max="1" width="43.88671875" customWidth="1"/>
    <col min="2" max="2" width="16.21875" customWidth="1"/>
    <col min="3" max="3" width="38.109375" customWidth="1"/>
    <col min="4" max="4" width="46.109375" customWidth="1"/>
    <col min="5" max="5" width="0" hidden="1" customWidth="1"/>
  </cols>
  <sheetData>
    <row r="1" spans="1:6" ht="13.2">
      <c r="A1" s="13" t="s">
        <v>111</v>
      </c>
      <c r="B1" s="66" t="s">
        <v>705</v>
      </c>
      <c r="C1" s="65" t="s">
        <v>824</v>
      </c>
    </row>
    <row r="2" spans="1:6" ht="13.2">
      <c r="A2" s="12"/>
      <c r="B2" s="74" t="s">
        <v>707</v>
      </c>
      <c r="C2" s="12" t="s">
        <v>825</v>
      </c>
    </row>
    <row r="3" spans="1:6" ht="13.8">
      <c r="A3" s="315" t="s">
        <v>708</v>
      </c>
      <c r="B3" s="75" t="s">
        <v>709</v>
      </c>
      <c r="C3" s="75" t="s">
        <v>710</v>
      </c>
      <c r="D3" s="75" t="s">
        <v>711</v>
      </c>
      <c r="E3" s="75" t="s">
        <v>712</v>
      </c>
      <c r="F3" s="75" t="s">
        <v>713</v>
      </c>
    </row>
    <row r="4" spans="1:6" ht="15.75" customHeight="1">
      <c r="A4" s="71" t="s">
        <v>249</v>
      </c>
      <c r="B4" s="12" t="s">
        <v>714</v>
      </c>
      <c r="C4" s="12" t="s">
        <v>715</v>
      </c>
      <c r="D4" s="12" t="s">
        <v>716</v>
      </c>
      <c r="F4" s="12" t="s">
        <v>826</v>
      </c>
    </row>
    <row r="5" spans="1:6" ht="15.75" customHeight="1">
      <c r="A5" s="71" t="s">
        <v>718</v>
      </c>
      <c r="B5" s="64" t="s">
        <v>719</v>
      </c>
      <c r="C5" s="64" t="s">
        <v>720</v>
      </c>
      <c r="D5" s="12" t="s">
        <v>721</v>
      </c>
      <c r="F5" s="12" t="s">
        <v>722</v>
      </c>
    </row>
    <row r="6" spans="1:6" ht="15.75" customHeight="1">
      <c r="A6" s="71" t="s">
        <v>827</v>
      </c>
      <c r="B6" s="64" t="s">
        <v>714</v>
      </c>
      <c r="C6" s="64" t="s">
        <v>715</v>
      </c>
      <c r="D6" s="12" t="s">
        <v>716</v>
      </c>
      <c r="F6" s="12" t="s">
        <v>779</v>
      </c>
    </row>
    <row r="7" spans="1:6" ht="15.75" customHeight="1">
      <c r="A7" s="71" t="s">
        <v>601</v>
      </c>
      <c r="B7" s="12" t="s">
        <v>719</v>
      </c>
      <c r="C7" s="12" t="s">
        <v>720</v>
      </c>
      <c r="D7" s="12" t="s">
        <v>721</v>
      </c>
      <c r="F7" s="12" t="s">
        <v>828</v>
      </c>
    </row>
    <row r="8" spans="1:6" ht="15.75" customHeight="1">
      <c r="A8" s="71" t="s">
        <v>255</v>
      </c>
      <c r="B8" s="64" t="s">
        <v>714</v>
      </c>
      <c r="C8" s="64" t="s">
        <v>715</v>
      </c>
      <c r="D8" s="64" t="s">
        <v>716</v>
      </c>
    </row>
    <row r="9" spans="1:6" ht="15.75" customHeight="1">
      <c r="A9" s="71" t="s">
        <v>160</v>
      </c>
      <c r="B9" s="64" t="s">
        <v>730</v>
      </c>
      <c r="C9" s="64" t="s">
        <v>731</v>
      </c>
      <c r="D9" s="12" t="s">
        <v>829</v>
      </c>
    </row>
    <row r="10" spans="1:6" ht="15.75" customHeight="1">
      <c r="A10" s="71" t="s">
        <v>830</v>
      </c>
      <c r="B10" s="64" t="s">
        <v>714</v>
      </c>
      <c r="C10" s="64" t="s">
        <v>715</v>
      </c>
      <c r="D10" s="12" t="s">
        <v>723</v>
      </c>
      <c r="E10" s="64"/>
      <c r="F10" s="64" t="s">
        <v>782</v>
      </c>
    </row>
    <row r="11" spans="1:6" ht="15.75" customHeight="1">
      <c r="A11" s="71" t="s">
        <v>831</v>
      </c>
      <c r="B11" s="64" t="s">
        <v>730</v>
      </c>
      <c r="C11" s="64" t="s">
        <v>731</v>
      </c>
      <c r="D11" s="12" t="s">
        <v>723</v>
      </c>
      <c r="F11" s="64" t="s">
        <v>832</v>
      </c>
    </row>
    <row r="12" spans="1:6" ht="15.75" customHeight="1">
      <c r="A12" s="71" t="s">
        <v>833</v>
      </c>
      <c r="B12" s="64" t="s">
        <v>714</v>
      </c>
      <c r="C12" s="64" t="s">
        <v>715</v>
      </c>
      <c r="D12" s="12" t="s">
        <v>723</v>
      </c>
      <c r="F12" s="12" t="s">
        <v>834</v>
      </c>
    </row>
    <row r="13" spans="1:6" ht="15.75" customHeight="1">
      <c r="A13" s="71" t="s">
        <v>119</v>
      </c>
      <c r="B13" s="64" t="s">
        <v>714</v>
      </c>
      <c r="C13" s="64" t="s">
        <v>715</v>
      </c>
      <c r="D13" s="12" t="s">
        <v>723</v>
      </c>
      <c r="F13" s="12" t="s">
        <v>835</v>
      </c>
    </row>
    <row r="14" spans="1:6" ht="15.75" customHeight="1">
      <c r="A14" s="71" t="s">
        <v>836</v>
      </c>
      <c r="B14" s="64" t="s">
        <v>714</v>
      </c>
      <c r="C14" s="64" t="s">
        <v>715</v>
      </c>
      <c r="D14" s="12" t="s">
        <v>723</v>
      </c>
    </row>
    <row r="15" spans="1:6" ht="15.75" customHeight="1">
      <c r="A15" s="71" t="s">
        <v>121</v>
      </c>
      <c r="B15" s="64" t="s">
        <v>714</v>
      </c>
      <c r="C15" s="64" t="s">
        <v>715</v>
      </c>
      <c r="D15" s="12" t="s">
        <v>723</v>
      </c>
      <c r="F15" s="12"/>
    </row>
    <row r="16" spans="1:6" ht="15.75" customHeight="1">
      <c r="A16" s="71" t="s">
        <v>122</v>
      </c>
      <c r="B16" s="64" t="s">
        <v>714</v>
      </c>
      <c r="C16" s="64" t="s">
        <v>715</v>
      </c>
      <c r="D16" s="12" t="s">
        <v>723</v>
      </c>
      <c r="F16" s="12"/>
    </row>
    <row r="17" spans="1:6" ht="15.75" customHeight="1">
      <c r="A17" s="71" t="s">
        <v>406</v>
      </c>
      <c r="B17" s="64" t="s">
        <v>727</v>
      </c>
      <c r="C17" s="64" t="s">
        <v>728</v>
      </c>
      <c r="D17" s="12" t="s">
        <v>723</v>
      </c>
      <c r="F17" s="12" t="s">
        <v>837</v>
      </c>
    </row>
    <row r="18" spans="1:6" ht="15.75" customHeight="1">
      <c r="A18" s="71" t="s">
        <v>838</v>
      </c>
      <c r="B18" s="64" t="s">
        <v>714</v>
      </c>
      <c r="C18" s="64" t="s">
        <v>715</v>
      </c>
      <c r="D18" s="12" t="s">
        <v>723</v>
      </c>
      <c r="F18" s="12" t="s">
        <v>839</v>
      </c>
    </row>
    <row r="19" spans="1:6" ht="15.75" customHeight="1">
      <c r="A19" s="71" t="s">
        <v>840</v>
      </c>
      <c r="B19" s="12" t="s">
        <v>730</v>
      </c>
      <c r="C19" s="12" t="s">
        <v>731</v>
      </c>
      <c r="D19" s="12" t="s">
        <v>766</v>
      </c>
    </row>
    <row r="20" spans="1:6" ht="15.75" customHeight="1">
      <c r="A20" s="71" t="s">
        <v>841</v>
      </c>
      <c r="B20" s="12" t="s">
        <v>730</v>
      </c>
      <c r="C20" s="12" t="s">
        <v>731</v>
      </c>
      <c r="D20" s="12" t="s">
        <v>766</v>
      </c>
    </row>
    <row r="21" spans="1:6" ht="15.75" customHeight="1">
      <c r="A21" s="71" t="s">
        <v>842</v>
      </c>
      <c r="B21" s="12" t="s">
        <v>730</v>
      </c>
      <c r="C21" s="12" t="s">
        <v>731</v>
      </c>
      <c r="D21" s="12" t="s">
        <v>766</v>
      </c>
    </row>
    <row r="22" spans="1:6" ht="15.75" customHeight="1">
      <c r="A22" s="71" t="s">
        <v>276</v>
      </c>
      <c r="B22" s="64" t="s">
        <v>730</v>
      </c>
      <c r="C22" s="64" t="s">
        <v>731</v>
      </c>
      <c r="D22" s="12" t="s">
        <v>843</v>
      </c>
    </row>
    <row r="23" spans="1:6" ht="15.75" customHeight="1">
      <c r="A23" s="71" t="s">
        <v>531</v>
      </c>
      <c r="B23" s="64" t="s">
        <v>719</v>
      </c>
      <c r="C23" s="64" t="s">
        <v>720</v>
      </c>
      <c r="D23" s="64" t="s">
        <v>760</v>
      </c>
    </row>
    <row r="24" spans="1:6" ht="15.75" customHeight="1">
      <c r="A24" s="71" t="s">
        <v>532</v>
      </c>
      <c r="B24" s="64" t="s">
        <v>719</v>
      </c>
      <c r="C24" s="64" t="s">
        <v>720</v>
      </c>
      <c r="D24" s="64" t="s">
        <v>760</v>
      </c>
    </row>
    <row r="25" spans="1:6" ht="15.75" customHeight="1">
      <c r="A25" s="71" t="s">
        <v>704</v>
      </c>
      <c r="B25" s="64" t="s">
        <v>762</v>
      </c>
      <c r="C25" s="64" t="s">
        <v>763</v>
      </c>
      <c r="D25" s="64" t="s">
        <v>764</v>
      </c>
    </row>
    <row r="26" spans="1:6" ht="15.75" customHeight="1">
      <c r="A26" s="71" t="s">
        <v>274</v>
      </c>
      <c r="B26" s="64" t="s">
        <v>730</v>
      </c>
      <c r="C26" s="64" t="s">
        <v>731</v>
      </c>
      <c r="D26" s="12" t="s">
        <v>844</v>
      </c>
    </row>
    <row r="27" spans="1:6" ht="15.75" customHeight="1">
      <c r="A27" s="78" t="s">
        <v>845</v>
      </c>
      <c r="B27" s="79"/>
      <c r="C27" s="79"/>
      <c r="D27" s="79"/>
      <c r="E27" s="80"/>
      <c r="F27" s="80"/>
    </row>
    <row r="28" spans="1:6" ht="14.4">
      <c r="A28" s="81" t="s">
        <v>846</v>
      </c>
      <c r="B28" s="79" t="s">
        <v>730</v>
      </c>
      <c r="C28" s="79" t="s">
        <v>731</v>
      </c>
      <c r="D28" s="79" t="s">
        <v>847</v>
      </c>
      <c r="E28" s="80"/>
      <c r="F28" s="80"/>
    </row>
    <row r="29" spans="1:6" ht="14.4">
      <c r="A29" s="71" t="s">
        <v>848</v>
      </c>
      <c r="B29" s="64" t="s">
        <v>727</v>
      </c>
      <c r="C29" s="64" t="s">
        <v>728</v>
      </c>
      <c r="D29" s="12" t="s">
        <v>723</v>
      </c>
      <c r="F29" s="12"/>
    </row>
    <row r="30" spans="1:6" ht="14.4">
      <c r="A30" s="71" t="s">
        <v>849</v>
      </c>
      <c r="B30" s="64" t="s">
        <v>719</v>
      </c>
      <c r="C30" s="64" t="s">
        <v>720</v>
      </c>
      <c r="D30" s="12" t="s">
        <v>850</v>
      </c>
      <c r="F30" s="12" t="s">
        <v>851</v>
      </c>
    </row>
    <row r="31" spans="1:6" ht="14.4">
      <c r="A31" s="71" t="s">
        <v>852</v>
      </c>
      <c r="B31" s="64" t="s">
        <v>730</v>
      </c>
      <c r="C31" s="64" t="s">
        <v>731</v>
      </c>
      <c r="D31" s="12"/>
      <c r="F31" s="12" t="s">
        <v>853</v>
      </c>
    </row>
    <row r="32" spans="1:6" ht="14.4">
      <c r="A32" s="71" t="s">
        <v>854</v>
      </c>
      <c r="B32" s="64" t="s">
        <v>730</v>
      </c>
      <c r="C32" s="64" t="s">
        <v>731</v>
      </c>
      <c r="D32" s="12" t="s">
        <v>855</v>
      </c>
    </row>
    <row r="33" spans="1:6" ht="14.4">
      <c r="A33" s="71" t="s">
        <v>615</v>
      </c>
      <c r="B33" s="64" t="s">
        <v>730</v>
      </c>
      <c r="C33" s="64" t="s">
        <v>731</v>
      </c>
      <c r="D33" s="12" t="s">
        <v>855</v>
      </c>
    </row>
    <row r="34" spans="1:6" ht="14.4">
      <c r="A34" s="71" t="s">
        <v>798</v>
      </c>
      <c r="B34" s="12" t="s">
        <v>730</v>
      </c>
      <c r="C34" s="12" t="s">
        <v>731</v>
      </c>
      <c r="D34" s="12" t="s">
        <v>799</v>
      </c>
      <c r="F34" s="12" t="s">
        <v>856</v>
      </c>
    </row>
    <row r="35" spans="1:6" ht="14.4">
      <c r="A35" s="71" t="s">
        <v>857</v>
      </c>
      <c r="B35" s="64" t="s">
        <v>858</v>
      </c>
      <c r="C35" s="64" t="s">
        <v>715</v>
      </c>
      <c r="D35" s="12" t="s">
        <v>859</v>
      </c>
      <c r="F35" s="12"/>
    </row>
    <row r="36" spans="1:6" ht="14.4">
      <c r="A36" s="71" t="s">
        <v>436</v>
      </c>
      <c r="B36" s="64" t="s">
        <v>719</v>
      </c>
      <c r="C36" s="64" t="s">
        <v>720</v>
      </c>
      <c r="D36" s="12" t="s">
        <v>850</v>
      </c>
      <c r="F36" s="12"/>
    </row>
    <row r="37" spans="1:6" ht="14.4">
      <c r="A37" s="71" t="s">
        <v>860</v>
      </c>
      <c r="B37" s="64" t="s">
        <v>719</v>
      </c>
      <c r="C37" s="64" t="s">
        <v>720</v>
      </c>
      <c r="D37" s="12" t="s">
        <v>861</v>
      </c>
      <c r="E37" s="64"/>
      <c r="F37" s="64"/>
    </row>
    <row r="38" spans="1:6" ht="14.4">
      <c r="A38" s="71" t="s">
        <v>862</v>
      </c>
      <c r="B38" s="64" t="s">
        <v>719</v>
      </c>
      <c r="C38" s="64" t="s">
        <v>720</v>
      </c>
      <c r="D38" s="12" t="s">
        <v>863</v>
      </c>
      <c r="E38" s="64"/>
      <c r="F38" s="64"/>
    </row>
    <row r="39" spans="1:6" ht="14.4">
      <c r="A39" s="71" t="s">
        <v>864</v>
      </c>
      <c r="B39" s="64" t="s">
        <v>719</v>
      </c>
      <c r="C39" s="64" t="s">
        <v>720</v>
      </c>
      <c r="D39" s="12"/>
      <c r="E39" s="64"/>
      <c r="F39" s="64"/>
    </row>
    <row r="40" spans="1:6" ht="14.4">
      <c r="A40" s="71" t="s">
        <v>865</v>
      </c>
      <c r="B40" s="64" t="s">
        <v>714</v>
      </c>
      <c r="C40" s="64" t="s">
        <v>715</v>
      </c>
      <c r="D40" s="12" t="s">
        <v>723</v>
      </c>
      <c r="E40" s="64"/>
      <c r="F40" s="64" t="s">
        <v>782</v>
      </c>
    </row>
    <row r="41" spans="1:6" ht="14.4">
      <c r="A41" s="71" t="s">
        <v>866</v>
      </c>
      <c r="B41" s="64" t="s">
        <v>714</v>
      </c>
      <c r="C41" s="64" t="s">
        <v>715</v>
      </c>
      <c r="D41" s="12" t="s">
        <v>723</v>
      </c>
    </row>
    <row r="42" spans="1:6" ht="14.4">
      <c r="A42" s="71" t="s">
        <v>292</v>
      </c>
      <c r="B42" s="64" t="s">
        <v>730</v>
      </c>
      <c r="C42" s="64" t="s">
        <v>731</v>
      </c>
      <c r="D42" s="12" t="s">
        <v>867</v>
      </c>
    </row>
    <row r="43" spans="1:6" ht="14.4">
      <c r="A43" s="71" t="s">
        <v>159</v>
      </c>
      <c r="B43" s="12" t="s">
        <v>772</v>
      </c>
      <c r="C43" s="12" t="s">
        <v>773</v>
      </c>
      <c r="D43" s="13" t="s">
        <v>868</v>
      </c>
    </row>
    <row r="44" spans="1:6" ht="14.4">
      <c r="A44" s="71" t="s">
        <v>869</v>
      </c>
      <c r="B44" s="12" t="s">
        <v>772</v>
      </c>
      <c r="C44" s="12" t="s">
        <v>773</v>
      </c>
      <c r="D44" s="13" t="s">
        <v>870</v>
      </c>
    </row>
    <row r="45" spans="1:6" ht="14.4">
      <c r="A45" s="71" t="s">
        <v>157</v>
      </c>
      <c r="B45" s="64" t="s">
        <v>730</v>
      </c>
      <c r="C45" s="64" t="s">
        <v>731</v>
      </c>
      <c r="D45" s="12" t="s">
        <v>871</v>
      </c>
    </row>
    <row r="46" spans="1:6" ht="14.4">
      <c r="A46" s="71" t="s">
        <v>872</v>
      </c>
      <c r="B46" s="12" t="s">
        <v>738</v>
      </c>
      <c r="C46" s="12" t="s">
        <v>739</v>
      </c>
      <c r="D46" s="64" t="s">
        <v>873</v>
      </c>
    </row>
    <row r="47" spans="1:6" ht="13.2">
      <c r="A47" s="12" t="s">
        <v>819</v>
      </c>
      <c r="B47" s="12" t="s">
        <v>738</v>
      </c>
      <c r="C47" s="12" t="s">
        <v>739</v>
      </c>
      <c r="D47" s="64" t="s">
        <v>873</v>
      </c>
    </row>
    <row r="48" spans="1:6" ht="13.2">
      <c r="A48" s="12" t="s">
        <v>874</v>
      </c>
      <c r="B48" s="12" t="s">
        <v>738</v>
      </c>
      <c r="C48" s="12" t="s">
        <v>739</v>
      </c>
    </row>
    <row r="49" spans="1:3" ht="13.2">
      <c r="A49" s="12" t="s">
        <v>875</v>
      </c>
      <c r="B49" s="12" t="s">
        <v>738</v>
      </c>
      <c r="C49" s="12" t="s">
        <v>739</v>
      </c>
    </row>
    <row r="50" spans="1:3" ht="13.2">
      <c r="A50" s="12" t="s">
        <v>876</v>
      </c>
      <c r="B50" s="12" t="s">
        <v>738</v>
      </c>
      <c r="C50" s="12" t="s">
        <v>739</v>
      </c>
    </row>
    <row r="51" spans="1:3" ht="13.2">
      <c r="A51" s="12" t="s">
        <v>877</v>
      </c>
      <c r="B51" s="12" t="s">
        <v>738</v>
      </c>
      <c r="C51" s="12" t="s">
        <v>739</v>
      </c>
    </row>
    <row r="52" spans="1:3" ht="13.2">
      <c r="A52" s="12" t="s">
        <v>822</v>
      </c>
      <c r="B52" s="12" t="s">
        <v>738</v>
      </c>
      <c r="C52" s="12" t="s">
        <v>739</v>
      </c>
    </row>
    <row r="53" spans="1:3" ht="13.2">
      <c r="A53" s="12" t="s">
        <v>162</v>
      </c>
    </row>
  </sheetData>
  <hyperlinks>
    <hyperlink ref="A1" location="HLAVNY!A1" display="&lt;-------------- späť na HLAVNY" xr:uid="{00000000-0004-0000-0900-000000000000}"/>
    <hyperlink ref="D43" r:id="rId1" xr:uid="{00000000-0004-0000-0900-000001000000}"/>
    <hyperlink ref="D44" r:id="rId2" xr:uid="{00000000-0004-0000-0900-000002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980000"/>
    <outlinePr summaryBelow="0" summaryRight="0"/>
  </sheetPr>
  <dimension ref="A1:F16"/>
  <sheetViews>
    <sheetView tabSelected="1" workbookViewId="0"/>
  </sheetViews>
  <sheetFormatPr defaultColWidth="12.6640625" defaultRowHeight="15.75" customHeight="1"/>
  <cols>
    <col min="1" max="1" width="27.109375" customWidth="1"/>
    <col min="2" max="2" width="21.21875" customWidth="1"/>
    <col min="3" max="3" width="19.44140625" customWidth="1"/>
    <col min="4" max="4" width="36.88671875" customWidth="1"/>
    <col min="5" max="5" width="0" hidden="1" customWidth="1"/>
    <col min="6" max="6" width="34.77734375" customWidth="1"/>
  </cols>
  <sheetData>
    <row r="1" spans="1:6" ht="13.2">
      <c r="A1" s="13" t="s">
        <v>111</v>
      </c>
      <c r="B1" s="66" t="s">
        <v>705</v>
      </c>
      <c r="C1" s="65" t="s">
        <v>878</v>
      </c>
    </row>
    <row r="2" spans="1:6" ht="13.2">
      <c r="A2" s="12"/>
      <c r="B2" s="74" t="s">
        <v>879</v>
      </c>
      <c r="C2" s="12" t="s">
        <v>880</v>
      </c>
    </row>
    <row r="3" spans="1:6" ht="13.8">
      <c r="A3" s="324" t="s">
        <v>708</v>
      </c>
      <c r="B3" s="75" t="s">
        <v>709</v>
      </c>
      <c r="C3" s="75" t="s">
        <v>710</v>
      </c>
      <c r="D3" s="75" t="s">
        <v>711</v>
      </c>
      <c r="E3" s="75" t="s">
        <v>712</v>
      </c>
      <c r="F3" s="75" t="s">
        <v>713</v>
      </c>
    </row>
    <row r="4" spans="1:6" ht="15.75" customHeight="1">
      <c r="A4" s="71" t="s">
        <v>249</v>
      </c>
      <c r="B4" s="12" t="s">
        <v>714</v>
      </c>
      <c r="C4" s="12" t="s">
        <v>715</v>
      </c>
      <c r="D4" s="12" t="s">
        <v>716</v>
      </c>
      <c r="F4" s="12" t="s">
        <v>826</v>
      </c>
    </row>
    <row r="5" spans="1:6" ht="15.75" customHeight="1">
      <c r="A5" s="71" t="s">
        <v>718</v>
      </c>
      <c r="B5" s="64" t="s">
        <v>719</v>
      </c>
      <c r="C5" s="64" t="s">
        <v>720</v>
      </c>
      <c r="D5" s="12" t="s">
        <v>721</v>
      </c>
      <c r="F5" s="12" t="s">
        <v>722</v>
      </c>
    </row>
    <row r="6" spans="1:6" ht="15.75" customHeight="1">
      <c r="A6" s="71" t="s">
        <v>827</v>
      </c>
      <c r="B6" s="64" t="s">
        <v>714</v>
      </c>
      <c r="C6" s="64" t="s">
        <v>715</v>
      </c>
      <c r="D6" s="12" t="s">
        <v>716</v>
      </c>
      <c r="F6" s="12" t="s">
        <v>779</v>
      </c>
    </row>
    <row r="7" spans="1:6" ht="13.2">
      <c r="A7" s="12" t="s">
        <v>881</v>
      </c>
      <c r="B7" s="64"/>
      <c r="C7" s="64"/>
      <c r="D7" s="12"/>
    </row>
    <row r="8" spans="1:6" ht="13.2">
      <c r="A8" s="12" t="s">
        <v>882</v>
      </c>
      <c r="B8" s="64" t="s">
        <v>730</v>
      </c>
      <c r="C8" s="64" t="s">
        <v>731</v>
      </c>
      <c r="D8" s="12" t="s">
        <v>883</v>
      </c>
    </row>
    <row r="9" spans="1:6" ht="13.2">
      <c r="A9" s="12" t="s">
        <v>884</v>
      </c>
      <c r="B9" s="64" t="s">
        <v>730</v>
      </c>
      <c r="C9" s="64" t="s">
        <v>731</v>
      </c>
      <c r="D9" s="12" t="s">
        <v>885</v>
      </c>
    </row>
    <row r="10" spans="1:6" ht="13.2">
      <c r="A10" s="12" t="s">
        <v>886</v>
      </c>
      <c r="B10" s="64" t="s">
        <v>730</v>
      </c>
      <c r="C10" s="64" t="s">
        <v>731</v>
      </c>
      <c r="D10" s="12" t="s">
        <v>887</v>
      </c>
    </row>
    <row r="11" spans="1:6" ht="15.75" customHeight="1">
      <c r="A11" s="71" t="s">
        <v>872</v>
      </c>
      <c r="B11" s="12" t="s">
        <v>738</v>
      </c>
      <c r="C11" s="12" t="s">
        <v>739</v>
      </c>
    </row>
    <row r="12" spans="1:6" ht="13.2">
      <c r="A12" s="12" t="s">
        <v>819</v>
      </c>
      <c r="B12" s="12" t="s">
        <v>738</v>
      </c>
      <c r="C12" s="12" t="s">
        <v>739</v>
      </c>
    </row>
    <row r="13" spans="1:6" ht="13.2">
      <c r="A13" s="12" t="s">
        <v>874</v>
      </c>
      <c r="B13" s="12" t="s">
        <v>738</v>
      </c>
      <c r="C13" s="12" t="s">
        <v>739</v>
      </c>
    </row>
    <row r="14" spans="1:6" ht="13.2">
      <c r="A14" s="12" t="s">
        <v>875</v>
      </c>
      <c r="B14" s="12" t="s">
        <v>738</v>
      </c>
      <c r="C14" s="12" t="s">
        <v>739</v>
      </c>
    </row>
    <row r="15" spans="1:6" ht="13.2">
      <c r="A15" s="12" t="s">
        <v>876</v>
      </c>
      <c r="B15" s="12" t="s">
        <v>738</v>
      </c>
      <c r="C15" s="12" t="s">
        <v>739</v>
      </c>
    </row>
    <row r="16" spans="1:6" ht="13.2">
      <c r="A16" s="12" t="s">
        <v>877</v>
      </c>
      <c r="B16" s="12" t="s">
        <v>738</v>
      </c>
      <c r="C16" s="12" t="s">
        <v>739</v>
      </c>
    </row>
  </sheetData>
  <hyperlinks>
    <hyperlink ref="A1" location="HLAVNY!A1" display="&lt;-------------- späť na HLAVNY" xr:uid="{00000000-0004-0000-0A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980000"/>
    <outlinePr summaryBelow="0" summaryRight="0"/>
  </sheetPr>
  <dimension ref="A1:F38"/>
  <sheetViews>
    <sheetView workbookViewId="0"/>
  </sheetViews>
  <sheetFormatPr defaultColWidth="12.6640625" defaultRowHeight="15.75" customHeight="1"/>
  <cols>
    <col min="1" max="1" width="27.77734375" customWidth="1"/>
    <col min="2" max="2" width="16.21875" customWidth="1"/>
    <col min="3" max="3" width="21.33203125" customWidth="1"/>
    <col min="4" max="4" width="43.21875" customWidth="1"/>
    <col min="5" max="5" width="0" hidden="1" customWidth="1"/>
  </cols>
  <sheetData>
    <row r="1" spans="1:6" ht="13.2">
      <c r="A1" s="82" t="s">
        <v>111</v>
      </c>
      <c r="B1" s="83" t="s">
        <v>705</v>
      </c>
      <c r="C1" s="84" t="s">
        <v>888</v>
      </c>
      <c r="D1" s="64"/>
      <c r="E1" s="64"/>
      <c r="F1" s="64"/>
    </row>
    <row r="2" spans="1:6" ht="13.2">
      <c r="A2" s="64"/>
      <c r="B2" s="85" t="s">
        <v>707</v>
      </c>
      <c r="C2" s="64" t="s">
        <v>889</v>
      </c>
      <c r="D2" s="64"/>
      <c r="E2" s="64"/>
      <c r="F2" s="64"/>
    </row>
    <row r="3" spans="1:6" ht="13.8">
      <c r="A3" s="325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7" t="s">
        <v>713</v>
      </c>
    </row>
    <row r="4" spans="1:6" ht="15.75" customHeight="1">
      <c r="A4" s="71" t="s">
        <v>249</v>
      </c>
      <c r="B4" s="12" t="s">
        <v>714</v>
      </c>
      <c r="C4" s="12" t="s">
        <v>715</v>
      </c>
      <c r="D4" s="12" t="s">
        <v>716</v>
      </c>
      <c r="F4" s="12" t="s">
        <v>826</v>
      </c>
    </row>
    <row r="5" spans="1:6" ht="15.75" customHeight="1">
      <c r="A5" s="71" t="s">
        <v>718</v>
      </c>
      <c r="B5" s="64" t="s">
        <v>719</v>
      </c>
      <c r="C5" s="64" t="s">
        <v>720</v>
      </c>
      <c r="D5" s="12" t="s">
        <v>721</v>
      </c>
      <c r="F5" s="12" t="s">
        <v>722</v>
      </c>
    </row>
    <row r="6" spans="1:6" ht="15.75" customHeight="1">
      <c r="A6" s="71" t="s">
        <v>890</v>
      </c>
      <c r="B6" s="64" t="s">
        <v>714</v>
      </c>
      <c r="C6" s="64" t="s">
        <v>715</v>
      </c>
      <c r="D6" s="12" t="s">
        <v>716</v>
      </c>
      <c r="F6" s="12" t="s">
        <v>779</v>
      </c>
    </row>
    <row r="7" spans="1:6" ht="13.2">
      <c r="A7" s="12" t="s">
        <v>891</v>
      </c>
      <c r="B7" s="64" t="s">
        <v>714</v>
      </c>
      <c r="C7" s="64" t="s">
        <v>715</v>
      </c>
      <c r="D7" s="64" t="s">
        <v>716</v>
      </c>
    </row>
    <row r="8" spans="1:6" ht="13.2">
      <c r="A8" s="12" t="s">
        <v>125</v>
      </c>
      <c r="B8" s="64" t="s">
        <v>727</v>
      </c>
      <c r="C8" s="64" t="s">
        <v>728</v>
      </c>
      <c r="D8" s="12" t="s">
        <v>723</v>
      </c>
    </row>
    <row r="9" spans="1:6" ht="13.2">
      <c r="A9" s="12" t="s">
        <v>892</v>
      </c>
      <c r="B9" s="64" t="s">
        <v>730</v>
      </c>
      <c r="C9" s="64" t="s">
        <v>731</v>
      </c>
      <c r="D9" s="12" t="s">
        <v>893</v>
      </c>
      <c r="F9" s="88"/>
    </row>
    <row r="10" spans="1:6" ht="13.2">
      <c r="A10" s="12" t="s">
        <v>894</v>
      </c>
      <c r="B10" s="64" t="s">
        <v>730</v>
      </c>
      <c r="C10" s="64" t="s">
        <v>731</v>
      </c>
      <c r="D10" s="12" t="s">
        <v>895</v>
      </c>
      <c r="F10" s="88"/>
    </row>
    <row r="11" spans="1:6" ht="13.2">
      <c r="A11" s="12" t="s">
        <v>298</v>
      </c>
      <c r="B11" s="64" t="s">
        <v>730</v>
      </c>
      <c r="C11" s="64" t="s">
        <v>731</v>
      </c>
      <c r="D11" s="12" t="s">
        <v>896</v>
      </c>
      <c r="F11" s="88" t="s">
        <v>897</v>
      </c>
    </row>
    <row r="12" spans="1:6" ht="13.2">
      <c r="A12" s="12" t="s">
        <v>544</v>
      </c>
      <c r="B12" s="64" t="s">
        <v>719</v>
      </c>
      <c r="C12" s="64" t="s">
        <v>720</v>
      </c>
      <c r="D12" s="12" t="s">
        <v>723</v>
      </c>
    </row>
    <row r="13" spans="1:6" ht="13.2">
      <c r="A13" s="12" t="s">
        <v>898</v>
      </c>
      <c r="B13" s="64" t="s">
        <v>719</v>
      </c>
      <c r="C13" s="64" t="s">
        <v>720</v>
      </c>
      <c r="D13" s="12" t="s">
        <v>850</v>
      </c>
    </row>
    <row r="14" spans="1:6" ht="13.2">
      <c r="A14" s="12" t="s">
        <v>899</v>
      </c>
      <c r="B14" s="64" t="s">
        <v>719</v>
      </c>
      <c r="C14" s="64" t="s">
        <v>720</v>
      </c>
      <c r="D14" s="12" t="s">
        <v>850</v>
      </c>
    </row>
    <row r="15" spans="1:6" ht="13.2">
      <c r="A15" s="12" t="s">
        <v>546</v>
      </c>
      <c r="B15" s="64" t="s">
        <v>730</v>
      </c>
      <c r="C15" s="64" t="s">
        <v>731</v>
      </c>
      <c r="D15" s="12" t="s">
        <v>900</v>
      </c>
    </row>
    <row r="16" spans="1:6" ht="13.2">
      <c r="A16" s="12" t="s">
        <v>531</v>
      </c>
      <c r="B16" s="64" t="s">
        <v>719</v>
      </c>
      <c r="C16" s="64" t="s">
        <v>720</v>
      </c>
      <c r="D16" s="64" t="s">
        <v>760</v>
      </c>
    </row>
    <row r="17" spans="1:6" ht="13.2">
      <c r="A17" s="12" t="s">
        <v>532</v>
      </c>
      <c r="B17" s="64" t="s">
        <v>719</v>
      </c>
      <c r="C17" s="64" t="s">
        <v>720</v>
      </c>
      <c r="D17" s="64" t="s">
        <v>760</v>
      </c>
    </row>
    <row r="18" spans="1:6" ht="13.2">
      <c r="A18" s="12" t="s">
        <v>901</v>
      </c>
      <c r="B18" s="64" t="s">
        <v>762</v>
      </c>
      <c r="C18" s="64" t="s">
        <v>763</v>
      </c>
      <c r="D18" s="64" t="s">
        <v>764</v>
      </c>
    </row>
    <row r="19" spans="1:6" ht="13.2">
      <c r="A19" s="12" t="s">
        <v>545</v>
      </c>
      <c r="B19" s="64" t="s">
        <v>730</v>
      </c>
      <c r="C19" s="64" t="s">
        <v>731</v>
      </c>
      <c r="D19" s="12" t="s">
        <v>750</v>
      </c>
    </row>
    <row r="20" spans="1:6" ht="15.75" customHeight="1">
      <c r="A20" s="71" t="s">
        <v>798</v>
      </c>
      <c r="B20" s="12" t="s">
        <v>730</v>
      </c>
      <c r="C20" s="12" t="s">
        <v>731</v>
      </c>
      <c r="D20" s="12" t="s">
        <v>799</v>
      </c>
      <c r="F20" s="12" t="s">
        <v>902</v>
      </c>
    </row>
    <row r="21" spans="1:6" ht="13.2">
      <c r="A21" s="12" t="s">
        <v>314</v>
      </c>
      <c r="B21" s="64" t="s">
        <v>730</v>
      </c>
      <c r="C21" s="64" t="s">
        <v>731</v>
      </c>
      <c r="D21" s="12" t="s">
        <v>903</v>
      </c>
    </row>
    <row r="22" spans="1:6" ht="15.75" customHeight="1">
      <c r="A22" s="71" t="s">
        <v>550</v>
      </c>
      <c r="B22" s="64" t="s">
        <v>730</v>
      </c>
      <c r="C22" s="64" t="s">
        <v>731</v>
      </c>
      <c r="D22" s="12" t="s">
        <v>766</v>
      </c>
      <c r="F22" s="12"/>
    </row>
    <row r="23" spans="1:6" ht="13.2">
      <c r="A23" s="12" t="s">
        <v>630</v>
      </c>
      <c r="B23" s="64" t="s">
        <v>730</v>
      </c>
      <c r="C23" s="64" t="s">
        <v>731</v>
      </c>
      <c r="D23" s="12" t="s">
        <v>904</v>
      </c>
      <c r="F23" s="12"/>
    </row>
    <row r="24" spans="1:6" ht="13.2">
      <c r="A24" s="12" t="s">
        <v>452</v>
      </c>
      <c r="B24" s="64" t="s">
        <v>730</v>
      </c>
      <c r="C24" s="64" t="s">
        <v>731</v>
      </c>
      <c r="D24" s="12" t="s">
        <v>766</v>
      </c>
      <c r="F24" s="12"/>
    </row>
    <row r="25" spans="1:6" ht="13.2">
      <c r="A25" s="12" t="s">
        <v>552</v>
      </c>
      <c r="B25" s="64" t="s">
        <v>714</v>
      </c>
      <c r="C25" s="64" t="s">
        <v>715</v>
      </c>
      <c r="D25" s="12" t="s">
        <v>723</v>
      </c>
    </row>
    <row r="26" spans="1:6" ht="13.2">
      <c r="A26" s="12" t="s">
        <v>553</v>
      </c>
      <c r="B26" s="64" t="s">
        <v>714</v>
      </c>
      <c r="C26" s="64" t="s">
        <v>715</v>
      </c>
      <c r="D26" s="12" t="s">
        <v>723</v>
      </c>
    </row>
    <row r="27" spans="1:6" ht="13.2">
      <c r="A27" s="12" t="s">
        <v>905</v>
      </c>
      <c r="B27" s="64" t="s">
        <v>714</v>
      </c>
      <c r="C27" s="64" t="s">
        <v>715</v>
      </c>
      <c r="D27" s="12" t="s">
        <v>723</v>
      </c>
    </row>
    <row r="28" spans="1:6" ht="13.2">
      <c r="A28" s="12" t="s">
        <v>906</v>
      </c>
      <c r="B28" s="64" t="s">
        <v>714</v>
      </c>
      <c r="C28" s="64" t="s">
        <v>715</v>
      </c>
      <c r="D28" s="12" t="s">
        <v>723</v>
      </c>
    </row>
    <row r="29" spans="1:6" ht="13.2">
      <c r="A29" s="12" t="s">
        <v>634</v>
      </c>
      <c r="B29" s="12" t="s">
        <v>772</v>
      </c>
      <c r="C29" s="12" t="s">
        <v>773</v>
      </c>
      <c r="D29" s="13" t="s">
        <v>907</v>
      </c>
    </row>
    <row r="30" spans="1:6" ht="13.2">
      <c r="A30" s="12" t="s">
        <v>908</v>
      </c>
      <c r="B30" s="64" t="s">
        <v>719</v>
      </c>
      <c r="C30" s="64" t="s">
        <v>720</v>
      </c>
      <c r="D30" s="12" t="s">
        <v>909</v>
      </c>
    </row>
    <row r="31" spans="1:6" ht="14.4">
      <c r="A31" s="71" t="s">
        <v>910</v>
      </c>
      <c r="B31" s="64" t="s">
        <v>738</v>
      </c>
      <c r="C31" s="64" t="s">
        <v>739</v>
      </c>
      <c r="D31" s="64" t="s">
        <v>873</v>
      </c>
    </row>
    <row r="32" spans="1:6" ht="14.4">
      <c r="A32" s="71" t="s">
        <v>872</v>
      </c>
      <c r="B32" s="12" t="s">
        <v>738</v>
      </c>
      <c r="C32" s="12" t="s">
        <v>739</v>
      </c>
      <c r="D32" s="64" t="s">
        <v>873</v>
      </c>
    </row>
    <row r="33" spans="1:6" ht="13.2">
      <c r="A33" s="12" t="s">
        <v>874</v>
      </c>
      <c r="B33" s="12" t="s">
        <v>738</v>
      </c>
      <c r="C33" s="12" t="s">
        <v>739</v>
      </c>
      <c r="D33" s="64" t="s">
        <v>873</v>
      </c>
      <c r="F33" s="12" t="s">
        <v>775</v>
      </c>
    </row>
    <row r="34" spans="1:6" ht="13.2">
      <c r="A34" s="12" t="s">
        <v>875</v>
      </c>
      <c r="B34" s="12" t="s">
        <v>738</v>
      </c>
      <c r="C34" s="12" t="s">
        <v>739</v>
      </c>
      <c r="D34" s="64" t="s">
        <v>873</v>
      </c>
    </row>
    <row r="35" spans="1:6" ht="13.2">
      <c r="A35" s="12" t="s">
        <v>876</v>
      </c>
      <c r="B35" s="12" t="s">
        <v>738</v>
      </c>
      <c r="C35" s="12" t="s">
        <v>739</v>
      </c>
      <c r="D35" s="64" t="s">
        <v>873</v>
      </c>
    </row>
    <row r="36" spans="1:6" ht="13.2">
      <c r="A36" s="12" t="s">
        <v>877</v>
      </c>
      <c r="B36" s="12" t="s">
        <v>738</v>
      </c>
      <c r="C36" s="12" t="s">
        <v>739</v>
      </c>
      <c r="D36" s="64" t="s">
        <v>873</v>
      </c>
    </row>
    <row r="37" spans="1:6" ht="13.2">
      <c r="A37" s="12" t="s">
        <v>822</v>
      </c>
      <c r="B37" s="12" t="s">
        <v>738</v>
      </c>
      <c r="C37" s="12" t="s">
        <v>739</v>
      </c>
      <c r="D37" s="64" t="s">
        <v>873</v>
      </c>
    </row>
    <row r="38" spans="1:6" ht="13.2">
      <c r="A38" s="12" t="s">
        <v>162</v>
      </c>
    </row>
  </sheetData>
  <hyperlinks>
    <hyperlink ref="A1" location="HLAVNY!A1" display="&lt;-------------- späť na HLAVNY" xr:uid="{00000000-0004-0000-0B00-000000000000}"/>
    <hyperlink ref="D29" r:id="rId1" xr:uid="{00000000-0004-0000-0B00-000001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980000"/>
    <outlinePr summaryBelow="0" summaryRight="0"/>
  </sheetPr>
  <dimension ref="A1:F27"/>
  <sheetViews>
    <sheetView workbookViewId="0"/>
  </sheetViews>
  <sheetFormatPr defaultColWidth="12.6640625" defaultRowHeight="15.75" customHeight="1"/>
  <cols>
    <col min="1" max="1" width="37.109375" customWidth="1"/>
    <col min="2" max="2" width="19.33203125" customWidth="1"/>
    <col min="3" max="3" width="23.77734375" customWidth="1"/>
    <col min="4" max="4" width="81.88671875" customWidth="1"/>
    <col min="5" max="5" width="0" hidden="1" customWidth="1"/>
  </cols>
  <sheetData>
    <row r="1" spans="1:6" ht="13.2">
      <c r="A1" s="82" t="s">
        <v>111</v>
      </c>
      <c r="B1" s="83" t="s">
        <v>705</v>
      </c>
      <c r="C1" s="84" t="s">
        <v>911</v>
      </c>
      <c r="D1" s="64"/>
      <c r="E1" s="64"/>
      <c r="F1" s="64"/>
    </row>
    <row r="2" spans="1:6" ht="13.2">
      <c r="A2" s="64"/>
      <c r="B2" s="85" t="s">
        <v>707</v>
      </c>
      <c r="C2" s="64" t="s">
        <v>912</v>
      </c>
      <c r="D2" s="64"/>
      <c r="E2" s="64"/>
      <c r="F2" s="64"/>
    </row>
    <row r="3" spans="1:6" ht="13.8">
      <c r="A3" s="326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7" t="s">
        <v>713</v>
      </c>
    </row>
    <row r="4" spans="1:6" ht="15.75" customHeight="1">
      <c r="A4" s="71" t="s">
        <v>249</v>
      </c>
      <c r="B4" s="12" t="s">
        <v>714</v>
      </c>
      <c r="C4" s="12" t="s">
        <v>715</v>
      </c>
      <c r="D4" s="12" t="s">
        <v>716</v>
      </c>
      <c r="F4" s="12" t="s">
        <v>826</v>
      </c>
    </row>
    <row r="5" spans="1:6" ht="15.75" customHeight="1">
      <c r="A5" s="71" t="s">
        <v>718</v>
      </c>
      <c r="B5" s="64" t="s">
        <v>719</v>
      </c>
      <c r="C5" s="64" t="s">
        <v>720</v>
      </c>
      <c r="D5" s="12" t="s">
        <v>721</v>
      </c>
      <c r="F5" s="12" t="s">
        <v>722</v>
      </c>
    </row>
    <row r="6" spans="1:6" ht="15.75" customHeight="1">
      <c r="A6" s="71" t="s">
        <v>913</v>
      </c>
      <c r="B6" s="64" t="s">
        <v>714</v>
      </c>
      <c r="C6" s="64" t="s">
        <v>715</v>
      </c>
      <c r="D6" s="12" t="s">
        <v>716</v>
      </c>
      <c r="F6" s="12" t="s">
        <v>779</v>
      </c>
    </row>
    <row r="7" spans="1:6" ht="13.2">
      <c r="A7" s="12" t="s">
        <v>914</v>
      </c>
      <c r="B7" s="64" t="s">
        <v>714</v>
      </c>
      <c r="C7" s="64" t="s">
        <v>715</v>
      </c>
      <c r="D7" s="64" t="s">
        <v>716</v>
      </c>
    </row>
    <row r="8" spans="1:6" ht="13.2">
      <c r="A8" s="12" t="s">
        <v>125</v>
      </c>
      <c r="B8" s="64" t="s">
        <v>727</v>
      </c>
      <c r="C8" s="64" t="s">
        <v>728</v>
      </c>
      <c r="D8" s="12" t="s">
        <v>723</v>
      </c>
    </row>
    <row r="9" spans="1:6" ht="13.2">
      <c r="A9" s="12" t="s">
        <v>915</v>
      </c>
      <c r="B9" s="64" t="s">
        <v>719</v>
      </c>
      <c r="C9" s="64" t="s">
        <v>720</v>
      </c>
      <c r="D9" s="12" t="s">
        <v>723</v>
      </c>
    </row>
    <row r="10" spans="1:6" ht="13.2">
      <c r="A10" s="12" t="s">
        <v>898</v>
      </c>
      <c r="B10" s="64" t="s">
        <v>719</v>
      </c>
      <c r="C10" s="64" t="s">
        <v>720</v>
      </c>
      <c r="D10" s="12" t="s">
        <v>850</v>
      </c>
    </row>
    <row r="11" spans="1:6" ht="13.2">
      <c r="A11" s="12" t="s">
        <v>899</v>
      </c>
      <c r="B11" s="64" t="s">
        <v>719</v>
      </c>
      <c r="C11" s="64" t="s">
        <v>720</v>
      </c>
      <c r="D11" s="12" t="s">
        <v>850</v>
      </c>
    </row>
    <row r="12" spans="1:6" ht="13.2">
      <c r="A12" s="12" t="s">
        <v>916</v>
      </c>
      <c r="B12" s="64" t="s">
        <v>730</v>
      </c>
      <c r="C12" s="64" t="s">
        <v>731</v>
      </c>
      <c r="D12" s="12" t="s">
        <v>900</v>
      </c>
      <c r="F12" s="12" t="s">
        <v>917</v>
      </c>
    </row>
    <row r="13" spans="1:6" ht="13.2">
      <c r="A13" s="12" t="s">
        <v>545</v>
      </c>
      <c r="B13" s="64" t="s">
        <v>730</v>
      </c>
      <c r="C13" s="64" t="s">
        <v>731</v>
      </c>
      <c r="D13" s="12" t="s">
        <v>918</v>
      </c>
    </row>
    <row r="14" spans="1:6" ht="13.2">
      <c r="A14" s="12" t="s">
        <v>314</v>
      </c>
      <c r="B14" s="64" t="s">
        <v>730</v>
      </c>
      <c r="C14" s="64" t="s">
        <v>731</v>
      </c>
      <c r="D14" s="12" t="s">
        <v>903</v>
      </c>
    </row>
    <row r="15" spans="1:6" ht="15.75" customHeight="1">
      <c r="A15" s="71" t="s">
        <v>919</v>
      </c>
      <c r="B15" s="64" t="s">
        <v>730</v>
      </c>
      <c r="C15" s="64" t="s">
        <v>731</v>
      </c>
      <c r="D15" s="12" t="s">
        <v>766</v>
      </c>
      <c r="F15" s="12"/>
    </row>
    <row r="16" spans="1:6" ht="13.2">
      <c r="A16" s="12" t="s">
        <v>630</v>
      </c>
      <c r="B16" s="64" t="s">
        <v>730</v>
      </c>
      <c r="C16" s="64" t="s">
        <v>731</v>
      </c>
      <c r="D16" s="12" t="s">
        <v>904</v>
      </c>
      <c r="F16" s="12"/>
    </row>
    <row r="17" spans="1:6" ht="13.2">
      <c r="A17" s="12" t="s">
        <v>452</v>
      </c>
      <c r="B17" s="64" t="s">
        <v>730</v>
      </c>
      <c r="C17" s="64" t="s">
        <v>731</v>
      </c>
      <c r="D17" s="12" t="s">
        <v>766</v>
      </c>
      <c r="F17" s="12"/>
    </row>
    <row r="18" spans="1:6" ht="13.2">
      <c r="A18" s="12" t="s">
        <v>920</v>
      </c>
      <c r="B18" s="64" t="s">
        <v>714</v>
      </c>
      <c r="C18" s="64" t="s">
        <v>715</v>
      </c>
      <c r="D18" s="12" t="s">
        <v>723</v>
      </c>
    </row>
    <row r="19" spans="1:6" ht="13.2">
      <c r="A19" s="12" t="s">
        <v>921</v>
      </c>
      <c r="B19" s="64" t="s">
        <v>714</v>
      </c>
      <c r="C19" s="64" t="s">
        <v>715</v>
      </c>
      <c r="D19" s="12" t="s">
        <v>723</v>
      </c>
    </row>
    <row r="20" spans="1:6" ht="13.2">
      <c r="A20" s="12" t="s">
        <v>922</v>
      </c>
      <c r="B20" s="64" t="s">
        <v>714</v>
      </c>
      <c r="C20" s="64" t="s">
        <v>715</v>
      </c>
      <c r="D20" s="12" t="s">
        <v>723</v>
      </c>
    </row>
    <row r="21" spans="1:6" ht="13.2">
      <c r="A21" s="12" t="s">
        <v>923</v>
      </c>
      <c r="B21" s="12" t="s">
        <v>772</v>
      </c>
      <c r="C21" s="12" t="s">
        <v>773</v>
      </c>
      <c r="D21" s="13" t="s">
        <v>924</v>
      </c>
    </row>
    <row r="22" spans="1:6" ht="13.2">
      <c r="A22" s="12" t="s">
        <v>908</v>
      </c>
      <c r="B22" s="64" t="s">
        <v>719</v>
      </c>
      <c r="C22" s="64" t="s">
        <v>720</v>
      </c>
      <c r="D22" s="12" t="s">
        <v>909</v>
      </c>
    </row>
    <row r="23" spans="1:6" ht="14.4">
      <c r="A23" s="71" t="s">
        <v>925</v>
      </c>
      <c r="B23" s="64" t="s">
        <v>738</v>
      </c>
      <c r="C23" s="64" t="s">
        <v>739</v>
      </c>
      <c r="D23" s="64" t="s">
        <v>873</v>
      </c>
    </row>
    <row r="24" spans="1:6" ht="14.4">
      <c r="A24" s="71" t="s">
        <v>872</v>
      </c>
      <c r="B24" s="12" t="s">
        <v>738</v>
      </c>
      <c r="C24" s="12" t="s">
        <v>739</v>
      </c>
      <c r="D24" s="64" t="s">
        <v>873</v>
      </c>
    </row>
    <row r="25" spans="1:6" ht="13.2">
      <c r="A25" s="12" t="s">
        <v>874</v>
      </c>
      <c r="B25" s="12" t="s">
        <v>738</v>
      </c>
      <c r="C25" s="12" t="s">
        <v>739</v>
      </c>
      <c r="D25" s="64" t="s">
        <v>873</v>
      </c>
      <c r="F25" s="12" t="s">
        <v>775</v>
      </c>
    </row>
    <row r="26" spans="1:6" ht="13.2">
      <c r="A26" s="12" t="s">
        <v>822</v>
      </c>
      <c r="B26" s="12" t="s">
        <v>738</v>
      </c>
      <c r="C26" s="12" t="s">
        <v>739</v>
      </c>
      <c r="D26" s="64" t="s">
        <v>873</v>
      </c>
    </row>
    <row r="27" spans="1:6" ht="13.2">
      <c r="A27" s="12" t="s">
        <v>162</v>
      </c>
    </row>
  </sheetData>
  <hyperlinks>
    <hyperlink ref="A1" location="HLAVNY!A1" display="&lt;-------------- späť na HLAVNY" xr:uid="{00000000-0004-0000-0C00-000000000000}"/>
    <hyperlink ref="D21" r:id="rId1" xr:uid="{00000000-0004-0000-0C00-000001000000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980000"/>
    <outlinePr summaryBelow="0" summaryRight="0"/>
  </sheetPr>
  <dimension ref="A1:F45"/>
  <sheetViews>
    <sheetView workbookViewId="0"/>
  </sheetViews>
  <sheetFormatPr defaultColWidth="12.6640625" defaultRowHeight="15.75" customHeight="1"/>
  <cols>
    <col min="1" max="1" width="38.6640625" customWidth="1"/>
    <col min="2" max="2" width="16.21875" customWidth="1"/>
    <col min="3" max="3" width="43.77734375" hidden="1" customWidth="1"/>
    <col min="4" max="4" width="60.109375" customWidth="1"/>
    <col min="5" max="5" width="29.109375" hidden="1" customWidth="1"/>
  </cols>
  <sheetData>
    <row r="1" spans="1:6" ht="13.2">
      <c r="A1" s="82" t="s">
        <v>111</v>
      </c>
      <c r="B1" s="83" t="s">
        <v>705</v>
      </c>
      <c r="C1" s="84" t="s">
        <v>926</v>
      </c>
      <c r="D1" s="64"/>
      <c r="E1" s="64"/>
      <c r="F1" s="64"/>
    </row>
    <row r="2" spans="1:6" ht="13.8">
      <c r="A2" s="86"/>
      <c r="B2" s="89" t="s">
        <v>879</v>
      </c>
      <c r="C2" s="90" t="s">
        <v>927</v>
      </c>
      <c r="D2" s="86"/>
      <c r="E2" s="86"/>
      <c r="F2" s="86"/>
    </row>
    <row r="3" spans="1:6" ht="13.8">
      <c r="A3" s="327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7" t="s">
        <v>713</v>
      </c>
    </row>
    <row r="4" spans="1:6" ht="15.75" customHeight="1">
      <c r="A4" s="71" t="s">
        <v>249</v>
      </c>
      <c r="B4" s="12" t="s">
        <v>714</v>
      </c>
      <c r="C4" s="12" t="s">
        <v>715</v>
      </c>
      <c r="D4" s="64" t="s">
        <v>716</v>
      </c>
      <c r="F4" s="12"/>
    </row>
    <row r="5" spans="1:6" ht="15.75" customHeight="1">
      <c r="A5" s="71" t="s">
        <v>718</v>
      </c>
      <c r="B5" s="64" t="s">
        <v>719</v>
      </c>
      <c r="C5" s="64" t="s">
        <v>720</v>
      </c>
      <c r="D5" s="64" t="s">
        <v>721</v>
      </c>
      <c r="F5" s="12" t="s">
        <v>928</v>
      </c>
    </row>
    <row r="6" spans="1:6" ht="15.75" customHeight="1">
      <c r="A6" s="71" t="s">
        <v>778</v>
      </c>
      <c r="B6" s="64" t="s">
        <v>714</v>
      </c>
      <c r="C6" s="64" t="s">
        <v>715</v>
      </c>
      <c r="D6" s="64" t="s">
        <v>716</v>
      </c>
      <c r="F6" s="12" t="s">
        <v>929</v>
      </c>
    </row>
    <row r="7" spans="1:6" ht="13.2">
      <c r="A7" s="12" t="s">
        <v>930</v>
      </c>
      <c r="B7" s="64" t="s">
        <v>714</v>
      </c>
      <c r="C7" s="64" t="s">
        <v>715</v>
      </c>
      <c r="D7" s="64" t="s">
        <v>723</v>
      </c>
    </row>
    <row r="8" spans="1:6" ht="13.2">
      <c r="A8" s="12" t="s">
        <v>125</v>
      </c>
      <c r="B8" s="64" t="s">
        <v>727</v>
      </c>
      <c r="C8" s="64" t="s">
        <v>728</v>
      </c>
      <c r="D8" s="64" t="s">
        <v>723</v>
      </c>
    </row>
    <row r="9" spans="1:6" ht="15.75" customHeight="1">
      <c r="A9" s="71" t="s">
        <v>406</v>
      </c>
      <c r="B9" s="64" t="s">
        <v>727</v>
      </c>
      <c r="C9" s="64" t="s">
        <v>728</v>
      </c>
      <c r="D9" s="64" t="s">
        <v>723</v>
      </c>
    </row>
    <row r="10" spans="1:6" ht="13.2">
      <c r="A10" s="12" t="s">
        <v>931</v>
      </c>
      <c r="B10" s="64" t="s">
        <v>727</v>
      </c>
      <c r="C10" s="64" t="s">
        <v>728</v>
      </c>
      <c r="D10" s="64" t="s">
        <v>723</v>
      </c>
    </row>
    <row r="11" spans="1:6" ht="13.2">
      <c r="A11" s="12" t="s">
        <v>932</v>
      </c>
      <c r="B11" s="64" t="s">
        <v>714</v>
      </c>
      <c r="C11" s="64" t="s">
        <v>715</v>
      </c>
      <c r="D11" s="64" t="s">
        <v>723</v>
      </c>
    </row>
    <row r="12" spans="1:6" ht="13.2">
      <c r="A12" s="12" t="s">
        <v>273</v>
      </c>
      <c r="B12" s="64" t="s">
        <v>730</v>
      </c>
      <c r="C12" s="64" t="s">
        <v>731</v>
      </c>
      <c r="D12" s="12" t="s">
        <v>933</v>
      </c>
    </row>
    <row r="13" spans="1:6" ht="13.2">
      <c r="A13" s="12" t="s">
        <v>934</v>
      </c>
      <c r="B13" s="64" t="s">
        <v>714</v>
      </c>
      <c r="C13" s="64" t="s">
        <v>715</v>
      </c>
      <c r="D13" s="64" t="s">
        <v>723</v>
      </c>
    </row>
    <row r="14" spans="1:6" ht="13.2">
      <c r="A14" s="12" t="s">
        <v>935</v>
      </c>
      <c r="B14" s="64" t="s">
        <v>714</v>
      </c>
      <c r="C14" s="64" t="s">
        <v>715</v>
      </c>
      <c r="D14" s="64" t="s">
        <v>723</v>
      </c>
    </row>
    <row r="15" spans="1:6" ht="13.2">
      <c r="A15" s="12" t="s">
        <v>936</v>
      </c>
      <c r="B15" s="64" t="s">
        <v>714</v>
      </c>
      <c r="C15" s="64" t="s">
        <v>715</v>
      </c>
      <c r="D15" s="64" t="s">
        <v>723</v>
      </c>
    </row>
    <row r="16" spans="1:6" ht="13.2">
      <c r="A16" s="12" t="s">
        <v>937</v>
      </c>
      <c r="B16" s="64" t="s">
        <v>714</v>
      </c>
      <c r="C16" s="64" t="s">
        <v>715</v>
      </c>
      <c r="D16" s="64" t="s">
        <v>723</v>
      </c>
    </row>
    <row r="17" spans="1:6" ht="13.2">
      <c r="A17" s="12" t="s">
        <v>250</v>
      </c>
      <c r="B17" s="64" t="s">
        <v>730</v>
      </c>
      <c r="C17" s="64" t="s">
        <v>731</v>
      </c>
      <c r="D17" s="12" t="s">
        <v>938</v>
      </c>
    </row>
    <row r="18" spans="1:6" ht="13.2">
      <c r="A18" s="12" t="s">
        <v>698</v>
      </c>
      <c r="B18" s="64" t="s">
        <v>730</v>
      </c>
      <c r="C18" s="64" t="s">
        <v>731</v>
      </c>
      <c r="D18" s="12" t="s">
        <v>939</v>
      </c>
    </row>
    <row r="19" spans="1:6" ht="13.2">
      <c r="A19" s="12" t="s">
        <v>940</v>
      </c>
      <c r="B19" s="64" t="s">
        <v>730</v>
      </c>
      <c r="C19" s="64" t="s">
        <v>731</v>
      </c>
      <c r="D19" s="12" t="s">
        <v>941</v>
      </c>
      <c r="F19" s="12" t="s">
        <v>942</v>
      </c>
    </row>
    <row r="20" spans="1:6" ht="13.2">
      <c r="A20" s="12" t="s">
        <v>943</v>
      </c>
      <c r="B20" s="64" t="s">
        <v>730</v>
      </c>
      <c r="C20" s="64" t="s">
        <v>731</v>
      </c>
      <c r="D20" s="12" t="s">
        <v>944</v>
      </c>
      <c r="F20" s="12" t="s">
        <v>945</v>
      </c>
    </row>
    <row r="21" spans="1:6" ht="13.2">
      <c r="A21" s="12" t="s">
        <v>153</v>
      </c>
      <c r="B21" s="64" t="s">
        <v>730</v>
      </c>
      <c r="C21" s="64" t="s">
        <v>731</v>
      </c>
      <c r="D21" s="12" t="s">
        <v>768</v>
      </c>
    </row>
    <row r="22" spans="1:6" ht="13.2">
      <c r="A22" s="12" t="s">
        <v>154</v>
      </c>
      <c r="B22" s="64" t="s">
        <v>730</v>
      </c>
      <c r="C22" s="64" t="s">
        <v>731</v>
      </c>
      <c r="D22" s="12" t="s">
        <v>946</v>
      </c>
    </row>
    <row r="23" spans="1:6" ht="13.2">
      <c r="A23" s="12" t="s">
        <v>329</v>
      </c>
      <c r="B23" s="64" t="s">
        <v>730</v>
      </c>
      <c r="C23" s="64" t="s">
        <v>731</v>
      </c>
      <c r="D23" s="64" t="s">
        <v>850</v>
      </c>
    </row>
    <row r="24" spans="1:6" ht="13.2">
      <c r="A24" s="12" t="s">
        <v>459</v>
      </c>
      <c r="B24" s="64" t="s">
        <v>719</v>
      </c>
      <c r="C24" s="64" t="s">
        <v>720</v>
      </c>
      <c r="D24" s="64" t="s">
        <v>850</v>
      </c>
    </row>
    <row r="25" spans="1:6" ht="13.2">
      <c r="A25" s="12" t="s">
        <v>947</v>
      </c>
      <c r="B25" s="64" t="s">
        <v>714</v>
      </c>
      <c r="C25" s="64" t="s">
        <v>715</v>
      </c>
      <c r="D25" s="64" t="s">
        <v>723</v>
      </c>
      <c r="E25" s="12" t="s">
        <v>948</v>
      </c>
    </row>
    <row r="26" spans="1:6" ht="13.2">
      <c r="A26" s="12" t="s">
        <v>949</v>
      </c>
      <c r="B26" s="64" t="s">
        <v>714</v>
      </c>
      <c r="C26" s="64" t="s">
        <v>715</v>
      </c>
      <c r="D26" s="64" t="s">
        <v>723</v>
      </c>
      <c r="E26" s="12" t="s">
        <v>950</v>
      </c>
    </row>
    <row r="27" spans="1:6" ht="13.2">
      <c r="A27" s="12" t="s">
        <v>951</v>
      </c>
      <c r="B27" s="64" t="s">
        <v>714</v>
      </c>
      <c r="C27" s="64" t="s">
        <v>715</v>
      </c>
      <c r="D27" s="64" t="s">
        <v>723</v>
      </c>
      <c r="E27" s="12" t="s">
        <v>952</v>
      </c>
      <c r="F27" s="12" t="s">
        <v>953</v>
      </c>
    </row>
    <row r="28" spans="1:6" ht="13.2">
      <c r="A28" s="12" t="s">
        <v>954</v>
      </c>
      <c r="B28" s="64" t="s">
        <v>714</v>
      </c>
      <c r="C28" s="64" t="s">
        <v>715</v>
      </c>
      <c r="D28" s="64" t="s">
        <v>723</v>
      </c>
      <c r="E28" s="12" t="s">
        <v>952</v>
      </c>
      <c r="F28" s="12" t="s">
        <v>953</v>
      </c>
    </row>
    <row r="29" spans="1:6" ht="13.2">
      <c r="A29" s="12" t="s">
        <v>955</v>
      </c>
      <c r="B29" s="64" t="s">
        <v>714</v>
      </c>
      <c r="C29" s="64" t="s">
        <v>715</v>
      </c>
      <c r="D29" s="64" t="s">
        <v>723</v>
      </c>
      <c r="F29" s="12" t="s">
        <v>956</v>
      </c>
    </row>
    <row r="30" spans="1:6" ht="13.2">
      <c r="A30" s="12" t="s">
        <v>957</v>
      </c>
      <c r="B30" s="64" t="s">
        <v>730</v>
      </c>
      <c r="C30" s="64" t="s">
        <v>731</v>
      </c>
      <c r="D30" s="12" t="s">
        <v>958</v>
      </c>
    </row>
    <row r="31" spans="1:6" ht="13.2">
      <c r="A31" s="12" t="s">
        <v>558</v>
      </c>
      <c r="B31" s="64" t="s">
        <v>730</v>
      </c>
      <c r="C31" s="64" t="s">
        <v>731</v>
      </c>
      <c r="D31" s="12" t="s">
        <v>959</v>
      </c>
    </row>
    <row r="32" spans="1:6" ht="13.2">
      <c r="A32" s="12" t="s">
        <v>559</v>
      </c>
      <c r="B32" s="64" t="s">
        <v>730</v>
      </c>
      <c r="C32" s="64" t="s">
        <v>731</v>
      </c>
      <c r="D32" s="12" t="s">
        <v>960</v>
      </c>
    </row>
    <row r="33" spans="1:6" ht="13.2">
      <c r="A33" s="12" t="s">
        <v>336</v>
      </c>
      <c r="B33" s="64" t="s">
        <v>730</v>
      </c>
      <c r="C33" s="64" t="s">
        <v>731</v>
      </c>
      <c r="D33" s="12" t="s">
        <v>766</v>
      </c>
    </row>
    <row r="34" spans="1:6" ht="13.2">
      <c r="A34" s="12" t="s">
        <v>337</v>
      </c>
      <c r="B34" s="64" t="s">
        <v>730</v>
      </c>
      <c r="C34" s="64" t="s">
        <v>731</v>
      </c>
      <c r="D34" s="12" t="s">
        <v>766</v>
      </c>
    </row>
    <row r="35" spans="1:6" ht="13.2">
      <c r="A35" s="12" t="s">
        <v>338</v>
      </c>
      <c r="B35" s="64" t="s">
        <v>730</v>
      </c>
      <c r="C35" s="64" t="s">
        <v>731</v>
      </c>
      <c r="D35" s="64" t="s">
        <v>716</v>
      </c>
      <c r="F35" s="12" t="s">
        <v>961</v>
      </c>
    </row>
    <row r="36" spans="1:6" ht="14.4">
      <c r="A36" s="71" t="s">
        <v>910</v>
      </c>
      <c r="B36" s="64" t="s">
        <v>738</v>
      </c>
      <c r="C36" s="64" t="s">
        <v>739</v>
      </c>
      <c r="D36" s="64" t="s">
        <v>873</v>
      </c>
    </row>
    <row r="37" spans="1:6" ht="14.4">
      <c r="A37" s="71" t="s">
        <v>872</v>
      </c>
      <c r="B37" s="12" t="s">
        <v>738</v>
      </c>
      <c r="C37" s="12" t="s">
        <v>739</v>
      </c>
      <c r="D37" s="64" t="s">
        <v>873</v>
      </c>
    </row>
    <row r="38" spans="1:6" ht="13.2">
      <c r="A38" s="12" t="s">
        <v>875</v>
      </c>
      <c r="B38" s="12" t="s">
        <v>738</v>
      </c>
      <c r="C38" s="12" t="s">
        <v>739</v>
      </c>
      <c r="D38" s="64" t="s">
        <v>873</v>
      </c>
    </row>
    <row r="39" spans="1:6" ht="13.2">
      <c r="A39" s="12" t="s">
        <v>876</v>
      </c>
      <c r="B39" s="12" t="s">
        <v>738</v>
      </c>
      <c r="C39" s="12" t="s">
        <v>739</v>
      </c>
      <c r="D39" s="64" t="s">
        <v>873</v>
      </c>
    </row>
    <row r="40" spans="1:6" ht="13.2">
      <c r="A40" s="12" t="s">
        <v>877</v>
      </c>
      <c r="B40" s="12" t="s">
        <v>738</v>
      </c>
      <c r="C40" s="12" t="s">
        <v>739</v>
      </c>
      <c r="D40" s="64" t="s">
        <v>873</v>
      </c>
    </row>
    <row r="41" spans="1:6" ht="13.2">
      <c r="A41" s="12" t="s">
        <v>822</v>
      </c>
      <c r="B41" s="12" t="s">
        <v>738</v>
      </c>
      <c r="C41" s="12" t="s">
        <v>739</v>
      </c>
      <c r="D41" s="64" t="s">
        <v>873</v>
      </c>
    </row>
    <row r="42" spans="1:6" ht="13.2">
      <c r="A42" s="12" t="s">
        <v>962</v>
      </c>
      <c r="B42" s="64" t="s">
        <v>738</v>
      </c>
      <c r="C42" s="64" t="s">
        <v>739</v>
      </c>
      <c r="D42" s="64" t="s">
        <v>873</v>
      </c>
    </row>
    <row r="43" spans="1:6" ht="13.2">
      <c r="A43" s="12" t="s">
        <v>963</v>
      </c>
      <c r="B43" s="64" t="s">
        <v>738</v>
      </c>
      <c r="C43" s="64" t="s">
        <v>739</v>
      </c>
      <c r="D43" s="64" t="s">
        <v>873</v>
      </c>
      <c r="F43" s="12"/>
    </row>
    <row r="44" spans="1:6" ht="13.2">
      <c r="A44" s="12" t="s">
        <v>964</v>
      </c>
      <c r="B44" s="64" t="s">
        <v>738</v>
      </c>
      <c r="C44" s="64" t="s">
        <v>739</v>
      </c>
      <c r="D44" s="64" t="s">
        <v>873</v>
      </c>
      <c r="F44" s="12"/>
    </row>
    <row r="45" spans="1:6" ht="13.2">
      <c r="A45" s="12" t="s">
        <v>162</v>
      </c>
      <c r="B45" s="12" t="s">
        <v>762</v>
      </c>
      <c r="C45" s="12" t="s">
        <v>763</v>
      </c>
      <c r="F45" s="12" t="s">
        <v>775</v>
      </c>
    </row>
  </sheetData>
  <hyperlinks>
    <hyperlink ref="A1" location="HLAVNY!A1" display="&lt;-------------- späť na HLAVNY" xr:uid="{00000000-0004-0000-0D00-000000000000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03AA3D-8921-4F84-9A64-8CA6E4C1A971}">
  <sheetPr>
    <tabColor rgb="FF980000"/>
    <outlinePr summaryBelow="0" summaryRight="0"/>
  </sheetPr>
  <dimension ref="A1:F33"/>
  <sheetViews>
    <sheetView topLeftCell="A5" zoomScaleNormal="100" workbookViewId="0"/>
  </sheetViews>
  <sheetFormatPr defaultColWidth="12.6640625" defaultRowHeight="15.75" customHeight="1"/>
  <cols>
    <col min="1" max="1" width="17.6640625" customWidth="1"/>
    <col min="2" max="2" width="19.6640625" bestFit="1" customWidth="1"/>
    <col min="4" max="6" width="12.5546875" customWidth="1"/>
  </cols>
  <sheetData>
    <row r="1" spans="1:6" ht="13.2" hidden="1">
      <c r="A1" s="82" t="s">
        <v>111</v>
      </c>
      <c r="B1" s="64"/>
      <c r="C1" s="64"/>
      <c r="D1" s="64"/>
      <c r="E1" s="64"/>
      <c r="F1" s="64"/>
    </row>
    <row r="2" spans="1:6" ht="13.2">
      <c r="A2" s="64" t="s">
        <v>705</v>
      </c>
      <c r="B2" s="64"/>
      <c r="C2" s="64"/>
      <c r="D2" s="64"/>
      <c r="E2" s="64"/>
      <c r="F2" s="64"/>
    </row>
    <row r="3" spans="1:6" ht="13.2">
      <c r="A3" s="94" t="s">
        <v>29</v>
      </c>
      <c r="B3" s="64"/>
      <c r="C3" s="64"/>
      <c r="D3" s="64"/>
      <c r="E3" s="64"/>
      <c r="F3" s="64"/>
    </row>
    <row r="4" spans="1:6" ht="13.2">
      <c r="A4" s="64" t="s">
        <v>968</v>
      </c>
      <c r="B4" s="64"/>
      <c r="C4" s="64"/>
      <c r="D4" s="64"/>
      <c r="E4" s="64"/>
      <c r="F4" s="64"/>
    </row>
    <row r="5" spans="1:6" ht="13.2">
      <c r="A5" s="94" t="s">
        <v>597</v>
      </c>
      <c r="B5" s="64"/>
      <c r="C5" s="64"/>
      <c r="D5" s="64"/>
      <c r="E5" s="64"/>
      <c r="F5" s="64"/>
    </row>
    <row r="6" spans="1:6" ht="26.4">
      <c r="A6" s="395" t="s">
        <v>988</v>
      </c>
      <c r="B6" s="396" t="s">
        <v>591</v>
      </c>
      <c r="C6" s="64"/>
      <c r="D6" s="64"/>
      <c r="E6" s="64"/>
      <c r="F6" s="64"/>
    </row>
    <row r="7" spans="1:6" ht="26.4">
      <c r="A7" s="395" t="s">
        <v>989</v>
      </c>
      <c r="B7" s="397">
        <v>277.777777777778</v>
      </c>
      <c r="C7" s="64"/>
      <c r="D7" s="64"/>
      <c r="E7" s="64"/>
      <c r="F7" s="64"/>
    </row>
    <row r="8" spans="1:6" ht="41.4">
      <c r="A8" s="342" t="s">
        <v>990</v>
      </c>
      <c r="B8" s="342" t="s">
        <v>991</v>
      </c>
      <c r="C8" s="342" t="s">
        <v>992</v>
      </c>
      <c r="D8" s="342" t="s">
        <v>993</v>
      </c>
      <c r="E8" s="342" t="s">
        <v>994</v>
      </c>
      <c r="F8" s="342" t="s">
        <v>995</v>
      </c>
    </row>
    <row r="9" spans="1:6" ht="15.75" customHeight="1">
      <c r="A9" s="349">
        <v>10300805</v>
      </c>
      <c r="B9" s="350" t="s">
        <v>996</v>
      </c>
      <c r="C9" s="351">
        <v>44228</v>
      </c>
      <c r="D9" s="350">
        <v>1201.0999999999999</v>
      </c>
      <c r="E9" s="352"/>
      <c r="F9" s="352"/>
    </row>
    <row r="10" spans="1:6" ht="15.75" customHeight="1">
      <c r="A10" s="349">
        <v>10300805</v>
      </c>
      <c r="B10" s="350" t="s">
        <v>996</v>
      </c>
      <c r="C10" s="351">
        <v>44255</v>
      </c>
      <c r="D10" s="350">
        <v>1379.21</v>
      </c>
      <c r="E10" s="350">
        <f t="shared" ref="E10:E11" si="0">D10-D9</f>
        <v>178.11000000000013</v>
      </c>
      <c r="F10" s="353">
        <f t="shared" ref="F10:F11" si="1">ROUND((E10*$B$7),2)</f>
        <v>49475</v>
      </c>
    </row>
    <row r="11" spans="1:6" ht="15.75" customHeight="1">
      <c r="A11" s="349">
        <v>10300805</v>
      </c>
      <c r="B11" s="350" t="s">
        <v>996</v>
      </c>
      <c r="C11" s="351">
        <v>44285</v>
      </c>
      <c r="D11" s="350">
        <v>1534.07</v>
      </c>
      <c r="E11" s="350">
        <f t="shared" si="0"/>
        <v>154.8599999999999</v>
      </c>
      <c r="F11" s="353">
        <f t="shared" si="1"/>
        <v>43016.67</v>
      </c>
    </row>
    <row r="15" spans="1:6" ht="15.75" customHeight="1">
      <c r="A15" s="82"/>
      <c r="B15" s="85"/>
      <c r="C15" s="85"/>
      <c r="D15" s="392" t="s">
        <v>965</v>
      </c>
      <c r="E15" s="394">
        <v>123840</v>
      </c>
    </row>
    <row r="16" spans="1:6" ht="15.75" customHeight="1">
      <c r="A16" s="92" t="s">
        <v>705</v>
      </c>
      <c r="B16" s="85"/>
      <c r="C16" s="85"/>
      <c r="D16" s="93" t="s">
        <v>966</v>
      </c>
      <c r="E16" s="393">
        <v>320</v>
      </c>
    </row>
    <row r="17" spans="1:5" ht="15.75" customHeight="1">
      <c r="A17" s="94" t="s">
        <v>967</v>
      </c>
      <c r="B17" s="85"/>
      <c r="C17" s="85"/>
      <c r="D17" s="85"/>
      <c r="E17" s="63"/>
    </row>
    <row r="18" spans="1:5" ht="15.75" customHeight="1">
      <c r="A18" s="92" t="s">
        <v>968</v>
      </c>
      <c r="B18" s="85"/>
      <c r="C18" s="85"/>
      <c r="D18" s="83"/>
      <c r="E18" s="95"/>
    </row>
    <row r="19" spans="1:5" ht="15.75" customHeight="1">
      <c r="A19" s="94" t="s">
        <v>969</v>
      </c>
      <c r="B19" s="85"/>
      <c r="C19" s="85"/>
      <c r="D19" s="64"/>
      <c r="E19" s="64"/>
    </row>
    <row r="20" spans="1:5" ht="69">
      <c r="A20" s="342" t="s">
        <v>970</v>
      </c>
      <c r="B20" s="342" t="s">
        <v>971</v>
      </c>
      <c r="C20" s="342" t="s">
        <v>972</v>
      </c>
      <c r="D20" s="342" t="s">
        <v>973</v>
      </c>
      <c r="E20" s="342" t="s">
        <v>974</v>
      </c>
    </row>
    <row r="21" spans="1:5" ht="15.75" customHeight="1">
      <c r="A21" s="343" t="s">
        <v>975</v>
      </c>
      <c r="B21" s="344">
        <v>14</v>
      </c>
      <c r="C21" s="345">
        <v>4</v>
      </c>
      <c r="D21" s="346">
        <f t="shared" ref="D21:E32" si="2">($E$1*(B21/100))</f>
        <v>0</v>
      </c>
      <c r="E21" s="346">
        <f t="shared" si="2"/>
        <v>0</v>
      </c>
    </row>
    <row r="22" spans="1:5" ht="15.75" customHeight="1">
      <c r="A22" s="343" t="s">
        <v>976</v>
      </c>
      <c r="B22" s="344">
        <v>10</v>
      </c>
      <c r="C22" s="345">
        <v>4</v>
      </c>
      <c r="D22" s="346">
        <f t="shared" si="2"/>
        <v>0</v>
      </c>
      <c r="E22" s="346">
        <f t="shared" si="2"/>
        <v>0</v>
      </c>
    </row>
    <row r="23" spans="1:5" ht="15.75" customHeight="1">
      <c r="A23" s="343" t="s">
        <v>977</v>
      </c>
      <c r="B23" s="344">
        <v>5</v>
      </c>
      <c r="C23" s="345">
        <v>3</v>
      </c>
      <c r="D23" s="346">
        <f t="shared" si="2"/>
        <v>0</v>
      </c>
      <c r="E23" s="346">
        <f t="shared" si="2"/>
        <v>0</v>
      </c>
    </row>
    <row r="24" spans="1:5" ht="15.75" customHeight="1">
      <c r="A24" s="343" t="s">
        <v>978</v>
      </c>
      <c r="B24" s="344">
        <v>1</v>
      </c>
      <c r="C24" s="345">
        <v>1</v>
      </c>
      <c r="D24" s="346">
        <f t="shared" si="2"/>
        <v>0</v>
      </c>
      <c r="E24" s="346">
        <f t="shared" si="2"/>
        <v>0</v>
      </c>
    </row>
    <row r="25" spans="1:5" ht="15.75" customHeight="1">
      <c r="A25" s="343" t="s">
        <v>979</v>
      </c>
      <c r="B25" s="344">
        <v>0</v>
      </c>
      <c r="C25" s="345">
        <v>1</v>
      </c>
      <c r="D25" s="346">
        <f t="shared" si="2"/>
        <v>0</v>
      </c>
      <c r="E25" s="346">
        <f t="shared" si="2"/>
        <v>0</v>
      </c>
    </row>
    <row r="26" spans="1:5" ht="15.75" customHeight="1">
      <c r="A26" s="343" t="s">
        <v>980</v>
      </c>
      <c r="B26" s="344">
        <v>0</v>
      </c>
      <c r="C26" s="345">
        <v>1</v>
      </c>
      <c r="D26" s="346">
        <f t="shared" si="2"/>
        <v>0</v>
      </c>
      <c r="E26" s="346">
        <f t="shared" si="2"/>
        <v>0</v>
      </c>
    </row>
    <row r="27" spans="1:5" ht="15.75" customHeight="1">
      <c r="A27" s="343" t="s">
        <v>981</v>
      </c>
      <c r="B27" s="344">
        <v>0</v>
      </c>
      <c r="C27" s="345">
        <v>1</v>
      </c>
      <c r="D27" s="346">
        <f t="shared" si="2"/>
        <v>0</v>
      </c>
      <c r="E27" s="346">
        <f t="shared" si="2"/>
        <v>0</v>
      </c>
    </row>
    <row r="28" spans="1:5" ht="15.75" customHeight="1">
      <c r="A28" s="343" t="s">
        <v>982</v>
      </c>
      <c r="B28" s="344">
        <v>0</v>
      </c>
      <c r="C28" s="345">
        <v>1</v>
      </c>
      <c r="D28" s="346">
        <f t="shared" si="2"/>
        <v>0</v>
      </c>
      <c r="E28" s="346">
        <f t="shared" si="2"/>
        <v>0</v>
      </c>
    </row>
    <row r="29" spans="1:5" ht="15.75" customHeight="1">
      <c r="A29" s="343" t="s">
        <v>983</v>
      </c>
      <c r="B29" s="344">
        <v>0</v>
      </c>
      <c r="C29" s="345">
        <v>2</v>
      </c>
      <c r="D29" s="346">
        <f t="shared" si="2"/>
        <v>0</v>
      </c>
      <c r="E29" s="346">
        <f t="shared" si="2"/>
        <v>0</v>
      </c>
    </row>
    <row r="30" spans="1:5" ht="15.75" customHeight="1">
      <c r="A30" s="343" t="s">
        <v>984</v>
      </c>
      <c r="B30" s="344">
        <v>11</v>
      </c>
      <c r="C30" s="345">
        <v>3</v>
      </c>
      <c r="D30" s="346">
        <f t="shared" si="2"/>
        <v>0</v>
      </c>
      <c r="E30" s="346">
        <f t="shared" si="2"/>
        <v>0</v>
      </c>
    </row>
    <row r="31" spans="1:5" ht="15.75" customHeight="1">
      <c r="A31" s="343" t="s">
        <v>985</v>
      </c>
      <c r="B31" s="344">
        <v>11</v>
      </c>
      <c r="C31" s="345">
        <v>4</v>
      </c>
      <c r="D31" s="346">
        <f t="shared" si="2"/>
        <v>0</v>
      </c>
      <c r="E31" s="346">
        <f t="shared" si="2"/>
        <v>0</v>
      </c>
    </row>
    <row r="32" spans="1:5" ht="15.75" customHeight="1">
      <c r="A32" s="343" t="s">
        <v>986</v>
      </c>
      <c r="B32" s="344">
        <v>19</v>
      </c>
      <c r="C32" s="345">
        <v>4</v>
      </c>
      <c r="D32" s="346">
        <f t="shared" si="2"/>
        <v>0</v>
      </c>
      <c r="E32" s="346">
        <f t="shared" si="2"/>
        <v>0</v>
      </c>
    </row>
    <row r="33" spans="1:5" ht="15.75" customHeight="1">
      <c r="A33" s="347" t="s">
        <v>987</v>
      </c>
      <c r="B33" s="487" t="str">
        <f>((SUM(B21:B32))+(SUM(C21:C32)))&amp;"%"</f>
        <v>100%</v>
      </c>
      <c r="C33" s="488"/>
      <c r="D33" s="489">
        <f>((SUM(D21:D32))+(SUM(E21:E32)))</f>
        <v>0</v>
      </c>
      <c r="E33" s="488"/>
    </row>
  </sheetData>
  <mergeCells count="2">
    <mergeCell ref="B33:C33"/>
    <mergeCell ref="D33:E33"/>
  </mergeCells>
  <hyperlinks>
    <hyperlink ref="A1" location="HLAVNY!A1" display="&lt;-------------- späť na HLAVNY" xr:uid="{86A67EE3-257E-4E84-B372-7BC75969E8EC}"/>
  </hyperlinks>
  <pageMargins left="0.70866141732283472" right="0.70866141732283472" top="0.74803149606299213" bottom="0.74803149606299213" header="0.31496062992125984" footer="0.31496062992125984"/>
  <pageSetup paperSize="9" orientation="portrait" horizontalDpi="360" verticalDpi="36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980000"/>
    <outlinePr summaryBelow="0" summaryRight="0"/>
  </sheetPr>
  <dimension ref="A1:E19"/>
  <sheetViews>
    <sheetView workbookViewId="0">
      <selection activeCell="D19" sqref="A1:E19"/>
    </sheetView>
  </sheetViews>
  <sheetFormatPr defaultColWidth="12.6640625" defaultRowHeight="15.75" customHeight="1"/>
  <cols>
    <col min="1" max="1" width="29.21875" customWidth="1"/>
  </cols>
  <sheetData>
    <row r="1" spans="1:5" ht="13.2">
      <c r="A1" s="82" t="s">
        <v>111</v>
      </c>
      <c r="B1" s="85"/>
      <c r="C1" s="85"/>
      <c r="D1" s="392" t="s">
        <v>965</v>
      </c>
      <c r="E1" s="394">
        <v>123840</v>
      </c>
    </row>
    <row r="2" spans="1:5" ht="13.2">
      <c r="A2" s="92" t="s">
        <v>705</v>
      </c>
      <c r="B2" s="85"/>
      <c r="C2" s="85"/>
      <c r="D2" s="93" t="s">
        <v>966</v>
      </c>
      <c r="E2" s="393">
        <v>320</v>
      </c>
    </row>
    <row r="3" spans="1:5" ht="13.2">
      <c r="A3" s="94" t="s">
        <v>967</v>
      </c>
      <c r="B3" s="85"/>
      <c r="C3" s="85"/>
      <c r="D3" s="85"/>
      <c r="E3" s="63"/>
    </row>
    <row r="4" spans="1:5" ht="13.2">
      <c r="A4" s="92" t="s">
        <v>968</v>
      </c>
      <c r="B4" s="85"/>
      <c r="C4" s="85"/>
      <c r="D4" s="83"/>
      <c r="E4" s="95"/>
    </row>
    <row r="5" spans="1:5" ht="13.2">
      <c r="A5" s="94" t="s">
        <v>969</v>
      </c>
      <c r="B5" s="85"/>
      <c r="C5" s="85"/>
      <c r="D5" s="64"/>
      <c r="E5" s="64"/>
    </row>
    <row r="6" spans="1:5" ht="69">
      <c r="A6" s="341" t="s">
        <v>970</v>
      </c>
      <c r="B6" s="342" t="s">
        <v>971</v>
      </c>
      <c r="C6" s="342" t="s">
        <v>972</v>
      </c>
      <c r="D6" s="342" t="s">
        <v>973</v>
      </c>
      <c r="E6" s="342" t="s">
        <v>974</v>
      </c>
    </row>
    <row r="7" spans="1:5" ht="13.8">
      <c r="A7" s="343" t="s">
        <v>975</v>
      </c>
      <c r="B7" s="344">
        <v>14</v>
      </c>
      <c r="C7" s="345">
        <v>4</v>
      </c>
      <c r="D7" s="346">
        <f t="shared" ref="D7:E7" si="0">($E$1*(B7/100))</f>
        <v>17337.600000000002</v>
      </c>
      <c r="E7" s="346">
        <f t="shared" si="0"/>
        <v>4953.6000000000004</v>
      </c>
    </row>
    <row r="8" spans="1:5" ht="13.8">
      <c r="A8" s="343" t="s">
        <v>976</v>
      </c>
      <c r="B8" s="344">
        <v>10</v>
      </c>
      <c r="C8" s="345">
        <v>4</v>
      </c>
      <c r="D8" s="346">
        <f t="shared" ref="D8:E8" si="1">($E$1*(B8/100))</f>
        <v>12384</v>
      </c>
      <c r="E8" s="346">
        <f t="shared" si="1"/>
        <v>4953.6000000000004</v>
      </c>
    </row>
    <row r="9" spans="1:5" ht="13.8">
      <c r="A9" s="343" t="s">
        <v>977</v>
      </c>
      <c r="B9" s="344">
        <v>5</v>
      </c>
      <c r="C9" s="345">
        <v>3</v>
      </c>
      <c r="D9" s="346">
        <f t="shared" ref="D9:E9" si="2">($E$1*(B9/100))</f>
        <v>6192</v>
      </c>
      <c r="E9" s="346">
        <f t="shared" si="2"/>
        <v>3715.2</v>
      </c>
    </row>
    <row r="10" spans="1:5" ht="13.8">
      <c r="A10" s="343" t="s">
        <v>978</v>
      </c>
      <c r="B10" s="344">
        <v>1</v>
      </c>
      <c r="C10" s="345">
        <v>1</v>
      </c>
      <c r="D10" s="346">
        <f t="shared" ref="D10:E10" si="3">($E$1*(B10/100))</f>
        <v>1238.4000000000001</v>
      </c>
      <c r="E10" s="346">
        <f t="shared" si="3"/>
        <v>1238.4000000000001</v>
      </c>
    </row>
    <row r="11" spans="1:5" ht="13.8">
      <c r="A11" s="343" t="s">
        <v>979</v>
      </c>
      <c r="B11" s="344">
        <v>0</v>
      </c>
      <c r="C11" s="345">
        <v>1</v>
      </c>
      <c r="D11" s="346">
        <f t="shared" ref="D11:E11" si="4">($E$1*(B11/100))</f>
        <v>0</v>
      </c>
      <c r="E11" s="346">
        <f t="shared" si="4"/>
        <v>1238.4000000000001</v>
      </c>
    </row>
    <row r="12" spans="1:5" ht="13.8">
      <c r="A12" s="343" t="s">
        <v>980</v>
      </c>
      <c r="B12" s="344">
        <v>0</v>
      </c>
      <c r="C12" s="345">
        <v>1</v>
      </c>
      <c r="D12" s="346">
        <f t="shared" ref="D12:E12" si="5">($E$1*(B12/100))</f>
        <v>0</v>
      </c>
      <c r="E12" s="346">
        <f t="shared" si="5"/>
        <v>1238.4000000000001</v>
      </c>
    </row>
    <row r="13" spans="1:5" ht="13.8">
      <c r="A13" s="343" t="s">
        <v>981</v>
      </c>
      <c r="B13" s="344">
        <v>0</v>
      </c>
      <c r="C13" s="345">
        <v>1</v>
      </c>
      <c r="D13" s="346">
        <f t="shared" ref="D13:E13" si="6">($E$1*(B13/100))</f>
        <v>0</v>
      </c>
      <c r="E13" s="346">
        <f t="shared" si="6"/>
        <v>1238.4000000000001</v>
      </c>
    </row>
    <row r="14" spans="1:5" ht="13.8">
      <c r="A14" s="343" t="s">
        <v>982</v>
      </c>
      <c r="B14" s="344">
        <v>0</v>
      </c>
      <c r="C14" s="345">
        <v>1</v>
      </c>
      <c r="D14" s="346">
        <f t="shared" ref="D14:E14" si="7">($E$1*(B14/100))</f>
        <v>0</v>
      </c>
      <c r="E14" s="346">
        <f t="shared" si="7"/>
        <v>1238.4000000000001</v>
      </c>
    </row>
    <row r="15" spans="1:5" ht="13.8">
      <c r="A15" s="343" t="s">
        <v>983</v>
      </c>
      <c r="B15" s="344">
        <v>0</v>
      </c>
      <c r="C15" s="345">
        <v>2</v>
      </c>
      <c r="D15" s="346">
        <f t="shared" ref="D15:E15" si="8">($E$1*(B15/100))</f>
        <v>0</v>
      </c>
      <c r="E15" s="346">
        <f t="shared" si="8"/>
        <v>2476.8000000000002</v>
      </c>
    </row>
    <row r="16" spans="1:5" ht="13.8">
      <c r="A16" s="343" t="s">
        <v>984</v>
      </c>
      <c r="B16" s="344">
        <v>11</v>
      </c>
      <c r="C16" s="345">
        <v>3</v>
      </c>
      <c r="D16" s="346">
        <f t="shared" ref="D16:E16" si="9">($E$1*(B16/100))</f>
        <v>13622.4</v>
      </c>
      <c r="E16" s="346">
        <f t="shared" si="9"/>
        <v>3715.2</v>
      </c>
    </row>
    <row r="17" spans="1:5" ht="13.8">
      <c r="A17" s="343" t="s">
        <v>985</v>
      </c>
      <c r="B17" s="344">
        <v>11</v>
      </c>
      <c r="C17" s="345">
        <v>4</v>
      </c>
      <c r="D17" s="346">
        <f t="shared" ref="D17:E17" si="10">($E$1*(B17/100))</f>
        <v>13622.4</v>
      </c>
      <c r="E17" s="346">
        <f t="shared" si="10"/>
        <v>4953.6000000000004</v>
      </c>
    </row>
    <row r="18" spans="1:5" ht="13.8">
      <c r="A18" s="343" t="s">
        <v>986</v>
      </c>
      <c r="B18" s="344">
        <v>19</v>
      </c>
      <c r="C18" s="345">
        <v>4</v>
      </c>
      <c r="D18" s="346">
        <f t="shared" ref="D18:E18" si="11">($E$1*(B18/100))</f>
        <v>23529.599999999999</v>
      </c>
      <c r="E18" s="346">
        <f t="shared" si="11"/>
        <v>4953.6000000000004</v>
      </c>
    </row>
    <row r="19" spans="1:5" ht="13.2">
      <c r="A19" s="347" t="s">
        <v>987</v>
      </c>
      <c r="B19" s="487" t="str">
        <f>((SUM(B7:B18))+(SUM(C7:C18)))&amp;"%"</f>
        <v>100%</v>
      </c>
      <c r="C19" s="488"/>
      <c r="D19" s="489">
        <f>((SUM(D7:D18))+(SUM(E7:E18)))</f>
        <v>123840.00000000001</v>
      </c>
      <c r="E19" s="488"/>
    </row>
  </sheetData>
  <mergeCells count="2">
    <mergeCell ref="B19:C19"/>
    <mergeCell ref="D19:E19"/>
  </mergeCells>
  <hyperlinks>
    <hyperlink ref="A1" location="HLAVNY!A1" display="&lt;-------------- späť na HLAVNY" xr:uid="{00000000-0004-0000-0E00-000000000000}"/>
  </hyperlinks>
  <pageMargins left="0.70866141732283472" right="0.70866141732283472" top="0.74803149606299213" bottom="0.74803149606299213" header="0.31496062992125984" footer="0.31496062992125984"/>
  <pageSetup paperSize="9" orientation="portrait" horizontalDpi="360" verticalDpi="36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980000"/>
    <outlinePr summaryBelow="0" summaryRight="0"/>
  </sheetPr>
  <dimension ref="A1:F11"/>
  <sheetViews>
    <sheetView zoomScaleNormal="100" workbookViewId="0">
      <selection activeCell="G24" sqref="G24"/>
    </sheetView>
  </sheetViews>
  <sheetFormatPr defaultColWidth="12.6640625" defaultRowHeight="15.75" customHeight="1"/>
  <cols>
    <col min="1" max="1" width="29.88671875" customWidth="1"/>
    <col min="2" max="2" width="19.6640625" bestFit="1" customWidth="1"/>
  </cols>
  <sheetData>
    <row r="1" spans="1:6" ht="13.2">
      <c r="A1" s="82" t="s">
        <v>111</v>
      </c>
      <c r="B1" s="64"/>
      <c r="C1" s="64"/>
      <c r="D1" s="64"/>
      <c r="E1" s="64"/>
      <c r="F1" s="64"/>
    </row>
    <row r="2" spans="1:6" ht="13.2">
      <c r="A2" s="64" t="s">
        <v>705</v>
      </c>
      <c r="B2" s="64"/>
      <c r="C2" s="64"/>
      <c r="D2" s="64"/>
      <c r="E2" s="64"/>
      <c r="F2" s="64"/>
    </row>
    <row r="3" spans="1:6" ht="13.2">
      <c r="A3" s="94" t="s">
        <v>29</v>
      </c>
      <c r="B3" s="64"/>
      <c r="C3" s="64"/>
      <c r="D3" s="64"/>
      <c r="E3" s="64"/>
      <c r="F3" s="64"/>
    </row>
    <row r="4" spans="1:6" ht="13.2">
      <c r="A4" s="64" t="s">
        <v>968</v>
      </c>
      <c r="B4" s="64"/>
      <c r="C4" s="64"/>
      <c r="D4" s="64"/>
      <c r="E4" s="64"/>
      <c r="F4" s="64"/>
    </row>
    <row r="5" spans="1:6" ht="13.2">
      <c r="A5" s="94" t="s">
        <v>597</v>
      </c>
      <c r="B5" s="64"/>
      <c r="C5" s="64"/>
      <c r="D5" s="64"/>
      <c r="E5" s="64"/>
      <c r="F5" s="64"/>
    </row>
    <row r="6" spans="1:6" ht="13.8">
      <c r="A6" s="85" t="s">
        <v>988</v>
      </c>
      <c r="B6" s="87" t="s">
        <v>591</v>
      </c>
      <c r="C6" s="64"/>
      <c r="D6" s="64"/>
      <c r="E6" s="64"/>
      <c r="F6" s="64"/>
    </row>
    <row r="7" spans="1:6" ht="13.8">
      <c r="A7" s="85" t="s">
        <v>989</v>
      </c>
      <c r="B7" s="96">
        <v>277.777777777778</v>
      </c>
      <c r="C7" s="64"/>
      <c r="D7" s="64"/>
      <c r="E7" s="64"/>
      <c r="F7" s="64"/>
    </row>
    <row r="8" spans="1:6" ht="41.4">
      <c r="A8" s="342" t="s">
        <v>990</v>
      </c>
      <c r="B8" s="342" t="s">
        <v>991</v>
      </c>
      <c r="C8" s="342" t="s">
        <v>992</v>
      </c>
      <c r="D8" s="342" t="s">
        <v>993</v>
      </c>
      <c r="E8" s="342" t="s">
        <v>994</v>
      </c>
      <c r="F8" s="342" t="s">
        <v>995</v>
      </c>
    </row>
    <row r="9" spans="1:6" ht="15.75" customHeight="1">
      <c r="A9" s="349">
        <v>10300805</v>
      </c>
      <c r="B9" s="350" t="s">
        <v>996</v>
      </c>
      <c r="C9" s="351">
        <v>44228</v>
      </c>
      <c r="D9" s="350">
        <v>1201.0999999999999</v>
      </c>
      <c r="E9" s="352"/>
      <c r="F9" s="352"/>
    </row>
    <row r="10" spans="1:6" ht="15.75" customHeight="1">
      <c r="A10" s="349">
        <v>10300805</v>
      </c>
      <c r="B10" s="350" t="s">
        <v>996</v>
      </c>
      <c r="C10" s="351">
        <v>44255</v>
      </c>
      <c r="D10" s="350">
        <v>1379.21</v>
      </c>
      <c r="E10" s="350">
        <f t="shared" ref="E10:E11" si="0">D10-D9</f>
        <v>178.11000000000013</v>
      </c>
      <c r="F10" s="353">
        <f t="shared" ref="F10:F11" si="1">ROUND((E10*$B$7),2)</f>
        <v>49475</v>
      </c>
    </row>
    <row r="11" spans="1:6" ht="15.75" customHeight="1">
      <c r="A11" s="349">
        <v>10300805</v>
      </c>
      <c r="B11" s="350" t="s">
        <v>996</v>
      </c>
      <c r="C11" s="351">
        <v>44285</v>
      </c>
      <c r="D11" s="350">
        <v>1534.07</v>
      </c>
      <c r="E11" s="350">
        <f t="shared" si="0"/>
        <v>154.8599999999999</v>
      </c>
      <c r="F11" s="353">
        <f t="shared" si="1"/>
        <v>43016.67</v>
      </c>
    </row>
  </sheetData>
  <hyperlinks>
    <hyperlink ref="A1" location="HLAVNY!A1" display="&lt;-------------- späť na HLAVNY" xr:uid="{00000000-0004-0000-0F00-000000000000}"/>
  </hyperlink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78D13F-B051-4938-BEC7-73FCDE95FAF9}">
  <sheetPr>
    <tabColor rgb="FFFFD966"/>
    <outlinePr summaryBelow="0" summaryRight="0"/>
  </sheetPr>
  <dimension ref="A1:F176"/>
  <sheetViews>
    <sheetView topLeftCell="A3" zoomScaleNormal="100" workbookViewId="0"/>
  </sheetViews>
  <sheetFormatPr defaultColWidth="12.6640625" defaultRowHeight="13.2"/>
  <cols>
    <col min="1" max="1" width="7.77734375" customWidth="1"/>
    <col min="2" max="2" width="28.6640625" style="358" customWidth="1"/>
    <col min="3" max="3" width="15.21875" style="290" customWidth="1"/>
    <col min="4" max="4" width="14.109375" style="290" hidden="1" customWidth="1"/>
    <col min="5" max="6" width="39.6640625" style="290" customWidth="1"/>
  </cols>
  <sheetData>
    <row r="1" spans="1:6" ht="52.8" hidden="1">
      <c r="B1" s="357" t="s">
        <v>111</v>
      </c>
      <c r="C1" s="295" t="s">
        <v>705</v>
      </c>
      <c r="D1" s="296" t="s">
        <v>997</v>
      </c>
    </row>
    <row r="2" spans="1:6" ht="26.4" hidden="1">
      <c r="B2" s="314"/>
      <c r="C2" s="295" t="s">
        <v>707</v>
      </c>
      <c r="D2" s="296" t="s">
        <v>998</v>
      </c>
    </row>
    <row r="3" spans="1:6" ht="30.6" customHeight="1">
      <c r="A3" s="369" t="s">
        <v>1</v>
      </c>
      <c r="B3" s="312" t="s">
        <v>708</v>
      </c>
      <c r="C3" s="297" t="s">
        <v>709</v>
      </c>
      <c r="D3" s="297" t="s">
        <v>710</v>
      </c>
      <c r="E3" s="297" t="s">
        <v>711</v>
      </c>
      <c r="F3" s="297" t="s">
        <v>713</v>
      </c>
    </row>
    <row r="4" spans="1:6" ht="26.4">
      <c r="A4" s="490" t="s">
        <v>998</v>
      </c>
      <c r="B4" s="316" t="s">
        <v>249</v>
      </c>
      <c r="C4" s="303" t="s">
        <v>714</v>
      </c>
      <c r="D4" s="303" t="s">
        <v>715</v>
      </c>
      <c r="E4" s="303" t="s">
        <v>716</v>
      </c>
      <c r="F4" s="303" t="s">
        <v>826</v>
      </c>
    </row>
    <row r="5" spans="1:6" ht="39.6" customHeight="1">
      <c r="A5" s="490"/>
      <c r="B5" s="316" t="s">
        <v>718</v>
      </c>
      <c r="C5" s="303" t="s">
        <v>719</v>
      </c>
      <c r="D5" s="303" t="s">
        <v>720</v>
      </c>
      <c r="E5" s="303" t="s">
        <v>721</v>
      </c>
      <c r="F5" s="303" t="s">
        <v>722</v>
      </c>
    </row>
    <row r="6" spans="1:6" ht="52.8">
      <c r="A6" s="490"/>
      <c r="B6" s="316" t="s">
        <v>778</v>
      </c>
      <c r="C6" s="303" t="s">
        <v>714</v>
      </c>
      <c r="D6" s="303" t="s">
        <v>715</v>
      </c>
      <c r="E6" s="303" t="s">
        <v>716</v>
      </c>
      <c r="F6" s="303" t="s">
        <v>779</v>
      </c>
    </row>
    <row r="7" spans="1:6" ht="26.4">
      <c r="A7" s="490"/>
      <c r="B7" s="316" t="s">
        <v>601</v>
      </c>
      <c r="C7" s="303" t="s">
        <v>719</v>
      </c>
      <c r="D7" s="303" t="s">
        <v>720</v>
      </c>
      <c r="E7" s="303" t="s">
        <v>721</v>
      </c>
      <c r="F7" s="303" t="s">
        <v>828</v>
      </c>
    </row>
    <row r="8" spans="1:6" ht="39.6">
      <c r="A8" s="490"/>
      <c r="B8" s="316" t="s">
        <v>519</v>
      </c>
      <c r="C8" s="303" t="s">
        <v>714</v>
      </c>
      <c r="D8" s="303" t="s">
        <v>715</v>
      </c>
      <c r="E8" s="303" t="s">
        <v>723</v>
      </c>
      <c r="F8" s="303" t="s">
        <v>999</v>
      </c>
    </row>
    <row r="9" spans="1:6" ht="52.8">
      <c r="A9" s="490"/>
      <c r="B9" s="316" t="s">
        <v>125</v>
      </c>
      <c r="C9" s="303" t="s">
        <v>727</v>
      </c>
      <c r="D9" s="303" t="s">
        <v>728</v>
      </c>
      <c r="E9" s="303" t="s">
        <v>723</v>
      </c>
      <c r="F9" s="303" t="s">
        <v>729</v>
      </c>
    </row>
    <row r="10" spans="1:6" ht="14.4">
      <c r="A10" s="490"/>
      <c r="B10" s="316" t="s">
        <v>607</v>
      </c>
      <c r="C10" s="303" t="s">
        <v>730</v>
      </c>
      <c r="D10" s="303" t="s">
        <v>731</v>
      </c>
      <c r="E10" s="303" t="s">
        <v>723</v>
      </c>
      <c r="F10" s="303"/>
    </row>
    <row r="11" spans="1:6" ht="28.8">
      <c r="A11" s="490"/>
      <c r="B11" s="316" t="s">
        <v>1000</v>
      </c>
      <c r="C11" s="303" t="s">
        <v>730</v>
      </c>
      <c r="D11" s="303" t="s">
        <v>731</v>
      </c>
      <c r="E11" s="303" t="s">
        <v>723</v>
      </c>
      <c r="F11" s="303"/>
    </row>
    <row r="12" spans="1:6" ht="26.4">
      <c r="A12" s="490"/>
      <c r="B12" s="316" t="s">
        <v>696</v>
      </c>
      <c r="C12" s="303" t="s">
        <v>714</v>
      </c>
      <c r="D12" s="303" t="s">
        <v>715</v>
      </c>
      <c r="E12" s="303" t="s">
        <v>723</v>
      </c>
      <c r="F12" s="303" t="s">
        <v>782</v>
      </c>
    </row>
    <row r="13" spans="1:6" ht="79.2">
      <c r="A13" s="490"/>
      <c r="B13" s="316" t="s">
        <v>609</v>
      </c>
      <c r="C13" s="303" t="s">
        <v>714</v>
      </c>
      <c r="D13" s="303" t="s">
        <v>715</v>
      </c>
      <c r="E13" s="303" t="s">
        <v>723</v>
      </c>
      <c r="F13" s="303" t="s">
        <v>1001</v>
      </c>
    </row>
    <row r="14" spans="1:6" ht="52.8">
      <c r="A14" s="359"/>
      <c r="B14" s="316" t="s">
        <v>610</v>
      </c>
      <c r="C14" s="304" t="s">
        <v>730</v>
      </c>
      <c r="D14" s="304" t="s">
        <v>731</v>
      </c>
      <c r="E14" s="303" t="s">
        <v>1002</v>
      </c>
      <c r="F14" s="304"/>
    </row>
    <row r="15" spans="1:6" ht="26.4">
      <c r="A15" s="359"/>
      <c r="B15" s="316" t="s">
        <v>611</v>
      </c>
      <c r="C15" s="303" t="s">
        <v>730</v>
      </c>
      <c r="D15" s="303" t="s">
        <v>731</v>
      </c>
      <c r="E15" s="303" t="s">
        <v>790</v>
      </c>
      <c r="F15" s="303" t="s">
        <v>791</v>
      </c>
    </row>
    <row r="16" spans="1:6" ht="39.6">
      <c r="A16" s="359"/>
      <c r="B16" s="316" t="s">
        <v>531</v>
      </c>
      <c r="C16" s="303" t="s">
        <v>719</v>
      </c>
      <c r="D16" s="303" t="s">
        <v>720</v>
      </c>
      <c r="E16" s="303" t="s">
        <v>760</v>
      </c>
      <c r="F16" s="303" t="s">
        <v>761</v>
      </c>
    </row>
    <row r="17" spans="1:6" ht="39.6">
      <c r="A17" s="359"/>
      <c r="B17" s="316" t="s">
        <v>532</v>
      </c>
      <c r="C17" s="303" t="s">
        <v>719</v>
      </c>
      <c r="D17" s="303" t="s">
        <v>720</v>
      </c>
      <c r="E17" s="303" t="s">
        <v>760</v>
      </c>
      <c r="F17" s="303" t="s">
        <v>761</v>
      </c>
    </row>
    <row r="18" spans="1:6" ht="26.4">
      <c r="A18" s="359"/>
      <c r="B18" s="316" t="s">
        <v>533</v>
      </c>
      <c r="C18" s="303" t="s">
        <v>762</v>
      </c>
      <c r="D18" s="303" t="s">
        <v>763</v>
      </c>
      <c r="E18" s="303" t="s">
        <v>764</v>
      </c>
      <c r="F18" s="330" t="s">
        <v>765</v>
      </c>
    </row>
    <row r="19" spans="1:6" ht="79.2">
      <c r="A19" s="359"/>
      <c r="B19" s="316" t="s">
        <v>265</v>
      </c>
      <c r="C19" s="303" t="s">
        <v>730</v>
      </c>
      <c r="D19" s="303" t="s">
        <v>731</v>
      </c>
      <c r="E19" s="303" t="s">
        <v>766</v>
      </c>
      <c r="F19" s="303" t="s">
        <v>792</v>
      </c>
    </row>
    <row r="20" spans="1:6" ht="79.2">
      <c r="A20" s="359"/>
      <c r="B20" s="316" t="s">
        <v>266</v>
      </c>
      <c r="C20" s="303" t="s">
        <v>730</v>
      </c>
      <c r="D20" s="303" t="s">
        <v>731</v>
      </c>
      <c r="E20" s="303" t="s">
        <v>766</v>
      </c>
      <c r="F20" s="303" t="s">
        <v>792</v>
      </c>
    </row>
    <row r="21" spans="1:6" ht="66">
      <c r="A21" s="359"/>
      <c r="B21" s="316" t="s">
        <v>268</v>
      </c>
      <c r="C21" s="303" t="s">
        <v>730</v>
      </c>
      <c r="D21" s="303" t="s">
        <v>731</v>
      </c>
      <c r="E21" s="303" t="s">
        <v>793</v>
      </c>
      <c r="F21" s="303" t="s">
        <v>794</v>
      </c>
    </row>
    <row r="22" spans="1:6" ht="28.8">
      <c r="A22" s="359"/>
      <c r="B22" s="316" t="s">
        <v>269</v>
      </c>
      <c r="C22" s="303" t="s">
        <v>727</v>
      </c>
      <c r="D22" s="303" t="s">
        <v>728</v>
      </c>
      <c r="E22" s="303" t="s">
        <v>723</v>
      </c>
      <c r="F22" s="303" t="s">
        <v>797</v>
      </c>
    </row>
    <row r="23" spans="1:6" ht="52.8">
      <c r="A23" s="359"/>
      <c r="B23" s="316" t="s">
        <v>795</v>
      </c>
      <c r="C23" s="303" t="s">
        <v>730</v>
      </c>
      <c r="D23" s="303" t="s">
        <v>731</v>
      </c>
      <c r="E23" s="303" t="s">
        <v>766</v>
      </c>
      <c r="F23" s="303" t="s">
        <v>1003</v>
      </c>
    </row>
    <row r="24" spans="1:6" ht="28.8">
      <c r="A24" s="359"/>
      <c r="B24" s="316" t="s">
        <v>1004</v>
      </c>
      <c r="C24" s="303" t="s">
        <v>730</v>
      </c>
      <c r="D24" s="303" t="s">
        <v>731</v>
      </c>
      <c r="E24" s="303" t="s">
        <v>802</v>
      </c>
      <c r="F24" s="303" t="s">
        <v>803</v>
      </c>
    </row>
    <row r="25" spans="1:6" ht="28.8">
      <c r="A25" s="359"/>
      <c r="B25" s="316" t="s">
        <v>613</v>
      </c>
      <c r="C25" s="303" t="s">
        <v>730</v>
      </c>
      <c r="D25" s="303" t="s">
        <v>731</v>
      </c>
      <c r="E25" s="303" t="s">
        <v>1005</v>
      </c>
      <c r="F25" s="306"/>
    </row>
    <row r="26" spans="1:6" ht="26.4">
      <c r="A26" s="359"/>
      <c r="B26" s="316" t="s">
        <v>1006</v>
      </c>
      <c r="C26" s="303" t="s">
        <v>730</v>
      </c>
      <c r="D26" s="303" t="s">
        <v>731</v>
      </c>
      <c r="E26" s="303" t="s">
        <v>802</v>
      </c>
      <c r="F26" s="303" t="s">
        <v>1007</v>
      </c>
    </row>
    <row r="27" spans="1:6" ht="39.6">
      <c r="A27" s="359"/>
      <c r="B27" s="316" t="s">
        <v>421</v>
      </c>
      <c r="C27" s="303" t="s">
        <v>730</v>
      </c>
      <c r="D27" s="303" t="s">
        <v>731</v>
      </c>
      <c r="E27" s="303" t="s">
        <v>1008</v>
      </c>
      <c r="F27" s="303" t="s">
        <v>1007</v>
      </c>
    </row>
    <row r="28" spans="1:6" ht="14.4">
      <c r="A28" s="359"/>
      <c r="B28" s="316" t="s">
        <v>422</v>
      </c>
      <c r="C28" s="303" t="s">
        <v>730</v>
      </c>
      <c r="D28" s="303" t="s">
        <v>731</v>
      </c>
      <c r="E28" s="303" t="s">
        <v>810</v>
      </c>
      <c r="F28" s="306"/>
    </row>
    <row r="29" spans="1:6" ht="14.4">
      <c r="A29" s="359"/>
      <c r="B29" s="316" t="s">
        <v>423</v>
      </c>
      <c r="C29" s="303" t="s">
        <v>730</v>
      </c>
      <c r="D29" s="303" t="s">
        <v>731</v>
      </c>
      <c r="E29" s="303" t="s">
        <v>1009</v>
      </c>
      <c r="F29" s="306"/>
    </row>
    <row r="30" spans="1:6" ht="39.6">
      <c r="A30" s="359"/>
      <c r="B30" s="316" t="s">
        <v>615</v>
      </c>
      <c r="C30" s="303" t="s">
        <v>730</v>
      </c>
      <c r="D30" s="303" t="s">
        <v>731</v>
      </c>
      <c r="E30" s="303" t="s">
        <v>1010</v>
      </c>
      <c r="F30" s="303" t="s">
        <v>814</v>
      </c>
    </row>
    <row r="31" spans="1:6" ht="26.4">
      <c r="A31" s="359"/>
      <c r="B31" s="316" t="s">
        <v>425</v>
      </c>
      <c r="C31" s="303" t="s">
        <v>719</v>
      </c>
      <c r="D31" s="303" t="s">
        <v>720</v>
      </c>
      <c r="E31" s="303" t="s">
        <v>760</v>
      </c>
      <c r="F31" s="306"/>
    </row>
    <row r="32" spans="1:6" ht="26.4">
      <c r="A32" s="359"/>
      <c r="B32" s="316" t="s">
        <v>426</v>
      </c>
      <c r="C32" s="303" t="s">
        <v>719</v>
      </c>
      <c r="D32" s="303" t="s">
        <v>720</v>
      </c>
      <c r="E32" s="303" t="s">
        <v>760</v>
      </c>
      <c r="F32" s="306"/>
    </row>
    <row r="33" spans="1:6" ht="26.4">
      <c r="A33" s="359"/>
      <c r="B33" s="316" t="s">
        <v>427</v>
      </c>
      <c r="C33" s="303" t="s">
        <v>762</v>
      </c>
      <c r="D33" s="303" t="s">
        <v>763</v>
      </c>
      <c r="E33" s="303" t="s">
        <v>764</v>
      </c>
      <c r="F33" s="306"/>
    </row>
    <row r="34" spans="1:6" ht="14.4">
      <c r="A34" s="359"/>
      <c r="B34" s="316" t="s">
        <v>815</v>
      </c>
      <c r="C34" s="303" t="s">
        <v>714</v>
      </c>
      <c r="D34" s="303" t="s">
        <v>715</v>
      </c>
      <c r="E34" s="303" t="s">
        <v>723</v>
      </c>
      <c r="F34" s="306"/>
    </row>
    <row r="35" spans="1:6" ht="14.4">
      <c r="A35" s="359"/>
      <c r="B35" s="316" t="s">
        <v>271</v>
      </c>
      <c r="C35" s="303" t="s">
        <v>714</v>
      </c>
      <c r="D35" s="303" t="s">
        <v>715</v>
      </c>
      <c r="E35" s="303" t="s">
        <v>723</v>
      </c>
      <c r="F35" s="306"/>
    </row>
    <row r="36" spans="1:6" ht="52.8">
      <c r="A36" s="359"/>
      <c r="B36" s="316" t="s">
        <v>157</v>
      </c>
      <c r="C36" s="303" t="s">
        <v>730</v>
      </c>
      <c r="D36" s="303" t="s">
        <v>731</v>
      </c>
      <c r="E36" s="303" t="s">
        <v>816</v>
      </c>
      <c r="F36" s="306"/>
    </row>
    <row r="37" spans="1:6" ht="14.4">
      <c r="A37" s="359"/>
      <c r="B37" s="316" t="s">
        <v>159</v>
      </c>
      <c r="C37" s="303" t="s">
        <v>772</v>
      </c>
      <c r="D37" s="303" t="s">
        <v>773</v>
      </c>
      <c r="E37" s="307" t="s">
        <v>774</v>
      </c>
      <c r="F37" s="306"/>
    </row>
    <row r="38" spans="1:6" ht="26.4">
      <c r="A38" s="359"/>
      <c r="B38" s="316" t="s">
        <v>1012</v>
      </c>
      <c r="C38" s="303" t="s">
        <v>738</v>
      </c>
      <c r="D38" s="303" t="s">
        <v>739</v>
      </c>
      <c r="E38" s="306"/>
      <c r="F38" s="306"/>
    </row>
    <row r="39" spans="1:6" ht="26.4">
      <c r="A39" s="359"/>
      <c r="B39" s="321" t="s">
        <v>1013</v>
      </c>
      <c r="C39" s="303" t="s">
        <v>738</v>
      </c>
      <c r="D39" s="303" t="s">
        <v>739</v>
      </c>
      <c r="E39" s="306"/>
      <c r="F39" s="306"/>
    </row>
    <row r="40" spans="1:6" ht="26.4">
      <c r="A40" s="359"/>
      <c r="B40" s="321" t="s">
        <v>1014</v>
      </c>
      <c r="C40" s="303" t="s">
        <v>738</v>
      </c>
      <c r="D40" s="303" t="s">
        <v>739</v>
      </c>
      <c r="E40" s="306"/>
      <c r="F40" s="303"/>
    </row>
    <row r="41" spans="1:6" ht="26.4">
      <c r="A41" s="359"/>
      <c r="B41" s="321" t="s">
        <v>1015</v>
      </c>
      <c r="C41" s="303" t="s">
        <v>738</v>
      </c>
      <c r="D41" s="303" t="s">
        <v>739</v>
      </c>
      <c r="E41" s="306"/>
      <c r="F41" s="303"/>
    </row>
    <row r="42" spans="1:6" ht="26.4">
      <c r="A42" s="359"/>
      <c r="B42" s="321" t="s">
        <v>1016</v>
      </c>
      <c r="C42" s="303" t="s">
        <v>738</v>
      </c>
      <c r="D42" s="303" t="s">
        <v>739</v>
      </c>
      <c r="E42" s="306"/>
      <c r="F42" s="303"/>
    </row>
    <row r="43" spans="1:6" ht="39.6">
      <c r="A43" s="359"/>
      <c r="B43" s="321" t="s">
        <v>162</v>
      </c>
      <c r="C43" s="303" t="s">
        <v>762</v>
      </c>
      <c r="D43" s="303" t="s">
        <v>763</v>
      </c>
      <c r="E43" s="306"/>
      <c r="F43" s="303" t="s">
        <v>775</v>
      </c>
    </row>
    <row r="44" spans="1:6" ht="26.4">
      <c r="A44" s="497" t="s">
        <v>5127</v>
      </c>
      <c r="B44" s="316" t="s">
        <v>249</v>
      </c>
      <c r="C44" s="303" t="s">
        <v>714</v>
      </c>
      <c r="D44" s="303" t="s">
        <v>715</v>
      </c>
      <c r="E44" s="303" t="s">
        <v>716</v>
      </c>
      <c r="F44" s="303" t="s">
        <v>826</v>
      </c>
    </row>
    <row r="45" spans="1:6" ht="52.8">
      <c r="A45" s="498"/>
      <c r="B45" s="316" t="s">
        <v>718</v>
      </c>
      <c r="C45" s="304" t="s">
        <v>719</v>
      </c>
      <c r="D45" s="304" t="s">
        <v>720</v>
      </c>
      <c r="E45" s="303" t="s">
        <v>721</v>
      </c>
      <c r="F45" s="303" t="s">
        <v>722</v>
      </c>
    </row>
    <row r="46" spans="1:6" ht="52.8">
      <c r="A46" s="498"/>
      <c r="B46" s="316" t="s">
        <v>778</v>
      </c>
      <c r="C46" s="304" t="s">
        <v>714</v>
      </c>
      <c r="D46" s="304" t="s">
        <v>715</v>
      </c>
      <c r="E46" s="303" t="s">
        <v>716</v>
      </c>
      <c r="F46" s="303" t="s">
        <v>779</v>
      </c>
    </row>
    <row r="47" spans="1:6" ht="26.4">
      <c r="A47" s="498"/>
      <c r="B47" s="316" t="s">
        <v>601</v>
      </c>
      <c r="C47" s="303" t="s">
        <v>719</v>
      </c>
      <c r="D47" s="303" t="s">
        <v>720</v>
      </c>
      <c r="E47" s="303" t="s">
        <v>721</v>
      </c>
      <c r="F47" s="303" t="s">
        <v>828</v>
      </c>
    </row>
    <row r="48" spans="1:6" ht="26.4">
      <c r="A48" s="498"/>
      <c r="B48" s="316" t="s">
        <v>255</v>
      </c>
      <c r="C48" s="304" t="s">
        <v>714</v>
      </c>
      <c r="D48" s="304" t="s">
        <v>715</v>
      </c>
      <c r="E48" s="304" t="s">
        <v>716</v>
      </c>
      <c r="F48" s="306"/>
    </row>
    <row r="49" spans="1:6" ht="26.4">
      <c r="A49" s="498"/>
      <c r="B49" s="316" t="s">
        <v>160</v>
      </c>
      <c r="C49" s="304" t="s">
        <v>730</v>
      </c>
      <c r="D49" s="304" t="s">
        <v>731</v>
      </c>
      <c r="E49" s="303" t="s">
        <v>829</v>
      </c>
      <c r="F49" s="306"/>
    </row>
    <row r="50" spans="1:6" ht="26.4">
      <c r="A50" s="498"/>
      <c r="B50" s="316" t="s">
        <v>1018</v>
      </c>
      <c r="C50" s="304" t="s">
        <v>714</v>
      </c>
      <c r="D50" s="304" t="s">
        <v>715</v>
      </c>
      <c r="E50" s="303" t="s">
        <v>723</v>
      </c>
      <c r="F50" s="304" t="s">
        <v>782</v>
      </c>
    </row>
    <row r="51" spans="1:6" ht="26.4">
      <c r="A51" s="498"/>
      <c r="B51" s="316" t="s">
        <v>831</v>
      </c>
      <c r="C51" s="304" t="s">
        <v>730</v>
      </c>
      <c r="D51" s="304" t="s">
        <v>731</v>
      </c>
      <c r="E51" s="303" t="s">
        <v>723</v>
      </c>
      <c r="F51" s="304" t="s">
        <v>832</v>
      </c>
    </row>
    <row r="52" spans="1:6" ht="14.4">
      <c r="A52" s="360"/>
      <c r="B52" s="316" t="s">
        <v>833</v>
      </c>
      <c r="C52" s="304" t="s">
        <v>714</v>
      </c>
      <c r="D52" s="304" t="s">
        <v>715</v>
      </c>
      <c r="E52" s="303" t="s">
        <v>723</v>
      </c>
      <c r="F52" s="303" t="s">
        <v>834</v>
      </c>
    </row>
    <row r="53" spans="1:6" ht="26.4">
      <c r="A53" s="360"/>
      <c r="B53" s="316" t="s">
        <v>119</v>
      </c>
      <c r="C53" s="304" t="s">
        <v>714</v>
      </c>
      <c r="D53" s="304" t="s">
        <v>715</v>
      </c>
      <c r="E53" s="303" t="s">
        <v>723</v>
      </c>
      <c r="F53" s="303" t="s">
        <v>835</v>
      </c>
    </row>
    <row r="54" spans="1:6" ht="14.4">
      <c r="A54" s="360"/>
      <c r="B54" s="316" t="s">
        <v>836</v>
      </c>
      <c r="C54" s="304" t="s">
        <v>714</v>
      </c>
      <c r="D54" s="304" t="s">
        <v>715</v>
      </c>
      <c r="E54" s="303" t="s">
        <v>723</v>
      </c>
      <c r="F54" s="306"/>
    </row>
    <row r="55" spans="1:6" ht="14.4">
      <c r="A55" s="360"/>
      <c r="B55" s="316" t="s">
        <v>121</v>
      </c>
      <c r="C55" s="304" t="s">
        <v>714</v>
      </c>
      <c r="D55" s="304" t="s">
        <v>715</v>
      </c>
      <c r="E55" s="303" t="s">
        <v>723</v>
      </c>
      <c r="F55" s="303"/>
    </row>
    <row r="56" spans="1:6" ht="14.4">
      <c r="A56" s="360"/>
      <c r="B56" s="316" t="s">
        <v>122</v>
      </c>
      <c r="C56" s="304" t="s">
        <v>714</v>
      </c>
      <c r="D56" s="304" t="s">
        <v>715</v>
      </c>
      <c r="E56" s="303" t="s">
        <v>723</v>
      </c>
      <c r="F56" s="303"/>
    </row>
    <row r="57" spans="1:6" ht="26.4">
      <c r="A57" s="360"/>
      <c r="B57" s="316" t="s">
        <v>406</v>
      </c>
      <c r="C57" s="304" t="s">
        <v>727</v>
      </c>
      <c r="D57" s="304" t="s">
        <v>728</v>
      </c>
      <c r="E57" s="303" t="s">
        <v>723</v>
      </c>
      <c r="F57" s="303" t="s">
        <v>837</v>
      </c>
    </row>
    <row r="58" spans="1:6" ht="52.8">
      <c r="A58" s="360"/>
      <c r="B58" s="316" t="s">
        <v>1019</v>
      </c>
      <c r="C58" s="304" t="s">
        <v>714</v>
      </c>
      <c r="D58" s="304" t="s">
        <v>715</v>
      </c>
      <c r="E58" s="303" t="s">
        <v>723</v>
      </c>
      <c r="F58" s="303" t="s">
        <v>839</v>
      </c>
    </row>
    <row r="59" spans="1:6" ht="28.8">
      <c r="A59" s="360"/>
      <c r="B59" s="316" t="s">
        <v>1020</v>
      </c>
      <c r="C59" s="303" t="s">
        <v>730</v>
      </c>
      <c r="D59" s="303" t="s">
        <v>731</v>
      </c>
      <c r="E59" s="303" t="s">
        <v>766</v>
      </c>
      <c r="F59" s="306"/>
    </row>
    <row r="60" spans="1:6" ht="43.2">
      <c r="A60" s="360"/>
      <c r="B60" s="316" t="s">
        <v>1021</v>
      </c>
      <c r="C60" s="303" t="s">
        <v>730</v>
      </c>
      <c r="D60" s="303" t="s">
        <v>731</v>
      </c>
      <c r="E60" s="303" t="s">
        <v>766</v>
      </c>
      <c r="F60" s="306"/>
    </row>
    <row r="61" spans="1:6" ht="43.2">
      <c r="A61" s="360"/>
      <c r="B61" s="316" t="s">
        <v>842</v>
      </c>
      <c r="C61" s="303" t="s">
        <v>730</v>
      </c>
      <c r="D61" s="303" t="s">
        <v>731</v>
      </c>
      <c r="E61" s="303" t="s">
        <v>766</v>
      </c>
      <c r="F61" s="306"/>
    </row>
    <row r="62" spans="1:6" ht="39.6">
      <c r="A62" s="360"/>
      <c r="B62" s="316" t="s">
        <v>276</v>
      </c>
      <c r="C62" s="304" t="s">
        <v>730</v>
      </c>
      <c r="D62" s="304" t="s">
        <v>731</v>
      </c>
      <c r="E62" s="303" t="s">
        <v>843</v>
      </c>
      <c r="F62" s="306"/>
    </row>
    <row r="63" spans="1:6" ht="26.4">
      <c r="A63" s="360"/>
      <c r="B63" s="316" t="s">
        <v>531</v>
      </c>
      <c r="C63" s="304" t="s">
        <v>719</v>
      </c>
      <c r="D63" s="304" t="s">
        <v>720</v>
      </c>
      <c r="E63" s="304" t="s">
        <v>760</v>
      </c>
      <c r="F63" s="306"/>
    </row>
    <row r="64" spans="1:6" ht="26.4">
      <c r="A64" s="360"/>
      <c r="B64" s="316" t="s">
        <v>532</v>
      </c>
      <c r="C64" s="304" t="s">
        <v>719</v>
      </c>
      <c r="D64" s="304" t="s">
        <v>720</v>
      </c>
      <c r="E64" s="304" t="s">
        <v>760</v>
      </c>
      <c r="F64" s="306"/>
    </row>
    <row r="65" spans="1:6" ht="26.4">
      <c r="A65" s="360"/>
      <c r="B65" s="316" t="s">
        <v>704</v>
      </c>
      <c r="C65" s="304" t="s">
        <v>762</v>
      </c>
      <c r="D65" s="304" t="s">
        <v>763</v>
      </c>
      <c r="E65" s="304" t="s">
        <v>764</v>
      </c>
      <c r="F65" s="306"/>
    </row>
    <row r="66" spans="1:6" ht="39.6">
      <c r="A66" s="360"/>
      <c r="B66" s="316" t="s">
        <v>274</v>
      </c>
      <c r="C66" s="304" t="s">
        <v>730</v>
      </c>
      <c r="D66" s="304" t="s">
        <v>731</v>
      </c>
      <c r="E66" s="303" t="s">
        <v>844</v>
      </c>
      <c r="F66" s="306"/>
    </row>
    <row r="67" spans="1:6" ht="39.6">
      <c r="A67" s="360"/>
      <c r="B67" s="320" t="s">
        <v>846</v>
      </c>
      <c r="C67" s="318" t="s">
        <v>730</v>
      </c>
      <c r="D67" s="318" t="s">
        <v>731</v>
      </c>
      <c r="E67" s="318" t="s">
        <v>847</v>
      </c>
      <c r="F67" s="319"/>
    </row>
    <row r="68" spans="1:6" ht="28.8">
      <c r="A68" s="360"/>
      <c r="B68" s="316" t="s">
        <v>1022</v>
      </c>
      <c r="C68" s="304" t="s">
        <v>727</v>
      </c>
      <c r="D68" s="304" t="s">
        <v>728</v>
      </c>
      <c r="E68" s="303" t="s">
        <v>723</v>
      </c>
      <c r="F68" s="303"/>
    </row>
    <row r="69" spans="1:6" ht="39.6">
      <c r="A69" s="360"/>
      <c r="B69" s="316" t="s">
        <v>617</v>
      </c>
      <c r="C69" s="304" t="s">
        <v>719</v>
      </c>
      <c r="D69" s="304" t="s">
        <v>720</v>
      </c>
      <c r="E69" s="303" t="s">
        <v>850</v>
      </c>
      <c r="F69" s="303" t="s">
        <v>851</v>
      </c>
    </row>
    <row r="70" spans="1:6" ht="28.8">
      <c r="A70" s="360"/>
      <c r="B70" s="316" t="s">
        <v>1023</v>
      </c>
      <c r="C70" s="304" t="s">
        <v>730</v>
      </c>
      <c r="D70" s="304" t="s">
        <v>731</v>
      </c>
      <c r="E70" s="303"/>
      <c r="F70" s="303" t="s">
        <v>853</v>
      </c>
    </row>
    <row r="71" spans="1:6" ht="39.6">
      <c r="A71" s="360"/>
      <c r="B71" s="316" t="s">
        <v>618</v>
      </c>
      <c r="C71" s="304" t="s">
        <v>730</v>
      </c>
      <c r="D71" s="304" t="s">
        <v>731</v>
      </c>
      <c r="E71" s="303" t="s">
        <v>855</v>
      </c>
      <c r="F71" s="306"/>
    </row>
    <row r="72" spans="1:6" ht="39.6">
      <c r="A72" s="360"/>
      <c r="B72" s="316" t="s">
        <v>615</v>
      </c>
      <c r="C72" s="304" t="s">
        <v>730</v>
      </c>
      <c r="D72" s="304" t="s">
        <v>731</v>
      </c>
      <c r="E72" s="303" t="s">
        <v>855</v>
      </c>
      <c r="F72" s="306"/>
    </row>
    <row r="73" spans="1:6" ht="14.4">
      <c r="A73" s="360"/>
      <c r="B73" s="316" t="s">
        <v>436</v>
      </c>
      <c r="C73" s="304" t="s">
        <v>719</v>
      </c>
      <c r="D73" s="304" t="s">
        <v>720</v>
      </c>
      <c r="E73" s="303"/>
      <c r="F73" s="303"/>
    </row>
    <row r="74" spans="1:6" ht="14.4">
      <c r="A74" s="360"/>
      <c r="B74" s="316" t="s">
        <v>864</v>
      </c>
      <c r="C74" s="304" t="s">
        <v>719</v>
      </c>
      <c r="D74" s="304" t="s">
        <v>720</v>
      </c>
      <c r="E74" s="303"/>
      <c r="F74" s="304"/>
    </row>
    <row r="75" spans="1:6" ht="26.4">
      <c r="A75" s="360"/>
      <c r="B75" s="316" t="s">
        <v>1024</v>
      </c>
      <c r="C75" s="304" t="s">
        <v>714</v>
      </c>
      <c r="D75" s="304" t="s">
        <v>715</v>
      </c>
      <c r="E75" s="303" t="s">
        <v>723</v>
      </c>
      <c r="F75" s="304" t="s">
        <v>782</v>
      </c>
    </row>
    <row r="76" spans="1:6" ht="14.4">
      <c r="A76" s="360"/>
      <c r="B76" s="316" t="s">
        <v>1025</v>
      </c>
      <c r="C76" s="304" t="s">
        <v>714</v>
      </c>
      <c r="D76" s="304" t="s">
        <v>715</v>
      </c>
      <c r="E76" s="303" t="s">
        <v>723</v>
      </c>
      <c r="F76" s="306"/>
    </row>
    <row r="77" spans="1:6" ht="14.4">
      <c r="A77" s="360"/>
      <c r="B77" s="316" t="s">
        <v>292</v>
      </c>
      <c r="C77" s="304" t="s">
        <v>730</v>
      </c>
      <c r="D77" s="304" t="s">
        <v>731</v>
      </c>
      <c r="E77" s="303" t="s">
        <v>867</v>
      </c>
      <c r="F77" s="306"/>
    </row>
    <row r="78" spans="1:6" ht="14.4">
      <c r="A78" s="360"/>
      <c r="B78" s="316" t="s">
        <v>159</v>
      </c>
      <c r="C78" s="303" t="s">
        <v>772</v>
      </c>
      <c r="D78" s="303" t="s">
        <v>773</v>
      </c>
      <c r="E78" s="307" t="s">
        <v>774</v>
      </c>
      <c r="F78" s="306"/>
    </row>
    <row r="79" spans="1:6" ht="14.4">
      <c r="A79" s="360"/>
      <c r="B79" s="316" t="s">
        <v>869</v>
      </c>
      <c r="C79" s="303" t="s">
        <v>772</v>
      </c>
      <c r="D79" s="303" t="s">
        <v>773</v>
      </c>
      <c r="E79" s="307" t="s">
        <v>774</v>
      </c>
      <c r="F79" s="306"/>
    </row>
    <row r="80" spans="1:6" ht="39.6">
      <c r="A80" s="360"/>
      <c r="B80" s="316" t="s">
        <v>157</v>
      </c>
      <c r="C80" s="304" t="s">
        <v>730</v>
      </c>
      <c r="D80" s="304" t="s">
        <v>731</v>
      </c>
      <c r="E80" s="303" t="s">
        <v>871</v>
      </c>
      <c r="F80" s="306"/>
    </row>
    <row r="81" spans="1:6" ht="26.4">
      <c r="A81" s="360"/>
      <c r="B81" s="316" t="s">
        <v>1028</v>
      </c>
      <c r="C81" s="303" t="s">
        <v>738</v>
      </c>
      <c r="D81" s="303" t="s">
        <v>739</v>
      </c>
      <c r="E81" s="304" t="s">
        <v>873</v>
      </c>
      <c r="F81" s="306"/>
    </row>
    <row r="82" spans="1:6" ht="26.4">
      <c r="A82" s="360"/>
      <c r="B82" s="321" t="s">
        <v>1013</v>
      </c>
      <c r="C82" s="303" t="s">
        <v>738</v>
      </c>
      <c r="D82" s="303" t="s">
        <v>739</v>
      </c>
      <c r="E82" s="304" t="s">
        <v>873</v>
      </c>
      <c r="F82" s="306"/>
    </row>
    <row r="83" spans="1:6" ht="26.4">
      <c r="A83" s="360"/>
      <c r="B83" s="321" t="s">
        <v>1014</v>
      </c>
      <c r="C83" s="303" t="s">
        <v>738</v>
      </c>
      <c r="D83" s="303" t="s">
        <v>739</v>
      </c>
      <c r="E83" s="306"/>
      <c r="F83" s="306"/>
    </row>
    <row r="84" spans="1:6" ht="26.4">
      <c r="A84" s="360"/>
      <c r="B84" s="321" t="s">
        <v>1015</v>
      </c>
      <c r="C84" s="303" t="s">
        <v>738</v>
      </c>
      <c r="D84" s="303" t="s">
        <v>739</v>
      </c>
      <c r="E84" s="306"/>
      <c r="F84" s="306"/>
    </row>
    <row r="85" spans="1:6" ht="26.4">
      <c r="A85" s="360"/>
      <c r="B85" s="321" t="s">
        <v>1016</v>
      </c>
      <c r="C85" s="303" t="s">
        <v>738</v>
      </c>
      <c r="D85" s="303" t="s">
        <v>739</v>
      </c>
      <c r="E85" s="306"/>
      <c r="F85" s="306"/>
    </row>
    <row r="86" spans="1:6">
      <c r="A86" s="360"/>
      <c r="B86" s="321" t="s">
        <v>162</v>
      </c>
      <c r="C86" s="306"/>
      <c r="D86" s="306"/>
      <c r="E86" s="306"/>
      <c r="F86" s="306"/>
    </row>
    <row r="87" spans="1:6" ht="26.4">
      <c r="A87" s="361"/>
      <c r="B87" s="308" t="s">
        <v>249</v>
      </c>
      <c r="C87" s="337" t="s">
        <v>714</v>
      </c>
      <c r="D87" s="337" t="s">
        <v>715</v>
      </c>
      <c r="E87" s="337" t="s">
        <v>716</v>
      </c>
      <c r="F87" s="337" t="s">
        <v>826</v>
      </c>
    </row>
    <row r="88" spans="1:6" ht="52.8">
      <c r="A88" s="361"/>
      <c r="B88" s="308" t="s">
        <v>718</v>
      </c>
      <c r="C88" s="338" t="s">
        <v>719</v>
      </c>
      <c r="D88" s="338" t="s">
        <v>720</v>
      </c>
      <c r="E88" s="337" t="s">
        <v>721</v>
      </c>
      <c r="F88" s="337" t="s">
        <v>722</v>
      </c>
    </row>
    <row r="89" spans="1:6" ht="52.8">
      <c r="A89" s="491" t="s">
        <v>600</v>
      </c>
      <c r="B89" s="308" t="s">
        <v>778</v>
      </c>
      <c r="C89" s="338" t="s">
        <v>714</v>
      </c>
      <c r="D89" s="338" t="s">
        <v>715</v>
      </c>
      <c r="E89" s="337" t="s">
        <v>716</v>
      </c>
      <c r="F89" s="337" t="s">
        <v>779</v>
      </c>
    </row>
    <row r="90" spans="1:6" ht="26.4">
      <c r="A90" s="492"/>
      <c r="B90" s="308" t="s">
        <v>601</v>
      </c>
      <c r="C90" s="337" t="s">
        <v>719</v>
      </c>
      <c r="D90" s="337" t="s">
        <v>720</v>
      </c>
      <c r="E90" s="337" t="s">
        <v>721</v>
      </c>
      <c r="F90" s="337" t="s">
        <v>828</v>
      </c>
    </row>
    <row r="91" spans="1:6" ht="26.4">
      <c r="A91" s="492"/>
      <c r="B91" s="309" t="s">
        <v>255</v>
      </c>
      <c r="C91" s="338" t="s">
        <v>714</v>
      </c>
      <c r="D91" s="338" t="s">
        <v>715</v>
      </c>
      <c r="E91" s="338" t="s">
        <v>716</v>
      </c>
      <c r="F91" s="339"/>
    </row>
    <row r="92" spans="1:6">
      <c r="A92" s="492"/>
      <c r="B92" s="309" t="s">
        <v>125</v>
      </c>
      <c r="C92" s="338" t="s">
        <v>727</v>
      </c>
      <c r="D92" s="338" t="s">
        <v>728</v>
      </c>
      <c r="E92" s="337" t="s">
        <v>723</v>
      </c>
      <c r="F92" s="339"/>
    </row>
    <row r="93" spans="1:6" ht="26.4">
      <c r="A93" s="492"/>
      <c r="B93" s="309" t="s">
        <v>1031</v>
      </c>
      <c r="C93" s="338" t="s">
        <v>730</v>
      </c>
      <c r="D93" s="338" t="s">
        <v>731</v>
      </c>
      <c r="E93" s="337" t="s">
        <v>1032</v>
      </c>
      <c r="F93" s="362"/>
    </row>
    <row r="94" spans="1:6" ht="45.6">
      <c r="A94" s="492"/>
      <c r="B94" s="309" t="s">
        <v>298</v>
      </c>
      <c r="C94" s="338" t="s">
        <v>730</v>
      </c>
      <c r="D94" s="338" t="s">
        <v>731</v>
      </c>
      <c r="E94" s="337" t="s">
        <v>896</v>
      </c>
      <c r="F94" s="362" t="s">
        <v>897</v>
      </c>
    </row>
    <row r="95" spans="1:6">
      <c r="A95" s="492"/>
      <c r="B95" s="309" t="s">
        <v>621</v>
      </c>
      <c r="C95" s="338" t="s">
        <v>719</v>
      </c>
      <c r="D95" s="338" t="s">
        <v>720</v>
      </c>
      <c r="E95" s="337" t="s">
        <v>723</v>
      </c>
      <c r="F95" s="339"/>
    </row>
    <row r="96" spans="1:6">
      <c r="A96" s="492"/>
      <c r="B96" s="309" t="s">
        <v>898</v>
      </c>
      <c r="C96" s="338" t="s">
        <v>719</v>
      </c>
      <c r="D96" s="338" t="s">
        <v>720</v>
      </c>
      <c r="E96" s="337" t="s">
        <v>850</v>
      </c>
      <c r="F96" s="339"/>
    </row>
    <row r="97" spans="1:6">
      <c r="A97" s="492"/>
      <c r="B97" s="309" t="s">
        <v>899</v>
      </c>
      <c r="C97" s="338" t="s">
        <v>719</v>
      </c>
      <c r="D97" s="338" t="s">
        <v>720</v>
      </c>
      <c r="E97" s="337" t="s">
        <v>850</v>
      </c>
      <c r="F97" s="339"/>
    </row>
    <row r="98" spans="1:6" ht="39.6">
      <c r="A98" s="492"/>
      <c r="B98" s="309" t="s">
        <v>624</v>
      </c>
      <c r="C98" s="338" t="s">
        <v>730</v>
      </c>
      <c r="D98" s="338" t="s">
        <v>731</v>
      </c>
      <c r="E98" s="337" t="s">
        <v>1033</v>
      </c>
      <c r="F98" s="339"/>
    </row>
    <row r="99" spans="1:6" ht="26.4">
      <c r="A99" s="492"/>
      <c r="B99" s="309" t="s">
        <v>531</v>
      </c>
      <c r="C99" s="338" t="s">
        <v>719</v>
      </c>
      <c r="D99" s="338" t="s">
        <v>720</v>
      </c>
      <c r="E99" s="338" t="s">
        <v>760</v>
      </c>
      <c r="F99" s="339"/>
    </row>
    <row r="100" spans="1:6" ht="26.4">
      <c r="A100" s="492"/>
      <c r="B100" s="309" t="s">
        <v>532</v>
      </c>
      <c r="C100" s="338" t="s">
        <v>719</v>
      </c>
      <c r="D100" s="338" t="s">
        <v>720</v>
      </c>
      <c r="E100" s="338" t="s">
        <v>760</v>
      </c>
      <c r="F100" s="339"/>
    </row>
    <row r="101" spans="1:6" ht="26.4">
      <c r="A101" s="492"/>
      <c r="B101" s="309" t="s">
        <v>901</v>
      </c>
      <c r="C101" s="338" t="s">
        <v>762</v>
      </c>
      <c r="D101" s="338" t="s">
        <v>763</v>
      </c>
      <c r="E101" s="338" t="s">
        <v>764</v>
      </c>
      <c r="F101" s="339"/>
    </row>
    <row r="102" spans="1:6">
      <c r="A102" s="492"/>
      <c r="B102" s="309" t="s">
        <v>545</v>
      </c>
      <c r="C102" s="338" t="s">
        <v>730</v>
      </c>
      <c r="D102" s="338" t="s">
        <v>731</v>
      </c>
      <c r="E102" s="337" t="s">
        <v>1034</v>
      </c>
      <c r="F102" s="339"/>
    </row>
    <row r="103" spans="1:6">
      <c r="A103" s="492"/>
      <c r="B103" s="309" t="s">
        <v>628</v>
      </c>
      <c r="C103" s="338" t="s">
        <v>730</v>
      </c>
      <c r="D103" s="338" t="s">
        <v>731</v>
      </c>
      <c r="E103" s="337" t="s">
        <v>1035</v>
      </c>
      <c r="F103" s="339"/>
    </row>
    <row r="104" spans="1:6">
      <c r="A104" s="361"/>
      <c r="B104" s="309" t="s">
        <v>314</v>
      </c>
      <c r="C104" s="338" t="s">
        <v>730</v>
      </c>
      <c r="D104" s="338" t="s">
        <v>731</v>
      </c>
      <c r="E104" s="337" t="s">
        <v>903</v>
      </c>
      <c r="F104" s="339"/>
    </row>
    <row r="105" spans="1:6" ht="28.8">
      <c r="A105" s="361"/>
      <c r="B105" s="308" t="s">
        <v>629</v>
      </c>
      <c r="C105" s="338" t="s">
        <v>730</v>
      </c>
      <c r="D105" s="338" t="s">
        <v>731</v>
      </c>
      <c r="E105" s="337" t="s">
        <v>766</v>
      </c>
      <c r="F105" s="337"/>
    </row>
    <row r="106" spans="1:6" ht="39.6">
      <c r="A106" s="361"/>
      <c r="B106" s="309" t="s">
        <v>630</v>
      </c>
      <c r="C106" s="338" t="s">
        <v>730</v>
      </c>
      <c r="D106" s="338" t="s">
        <v>731</v>
      </c>
      <c r="E106" s="337" t="s">
        <v>1036</v>
      </c>
      <c r="F106" s="337"/>
    </row>
    <row r="107" spans="1:6">
      <c r="A107" s="361"/>
      <c r="B107" s="309" t="s">
        <v>452</v>
      </c>
      <c r="C107" s="338" t="s">
        <v>730</v>
      </c>
      <c r="D107" s="338" t="s">
        <v>731</v>
      </c>
      <c r="E107" s="337" t="s">
        <v>766</v>
      </c>
      <c r="F107" s="337"/>
    </row>
    <row r="108" spans="1:6">
      <c r="A108" s="361"/>
      <c r="B108" s="309" t="s">
        <v>1037</v>
      </c>
      <c r="C108" s="338" t="s">
        <v>714</v>
      </c>
      <c r="D108" s="338" t="s">
        <v>715</v>
      </c>
      <c r="E108" s="337" t="s">
        <v>723</v>
      </c>
      <c r="F108" s="339"/>
    </row>
    <row r="109" spans="1:6">
      <c r="A109" s="361"/>
      <c r="B109" s="309" t="s">
        <v>1038</v>
      </c>
      <c r="C109" s="338" t="s">
        <v>714</v>
      </c>
      <c r="D109" s="338" t="s">
        <v>715</v>
      </c>
      <c r="E109" s="337" t="s">
        <v>723</v>
      </c>
      <c r="F109" s="339"/>
    </row>
    <row r="110" spans="1:6">
      <c r="A110" s="361"/>
      <c r="B110" s="309" t="s">
        <v>1039</v>
      </c>
      <c r="C110" s="338" t="s">
        <v>714</v>
      </c>
      <c r="D110" s="338" t="s">
        <v>715</v>
      </c>
      <c r="E110" s="337" t="s">
        <v>723</v>
      </c>
      <c r="F110" s="339"/>
    </row>
    <row r="111" spans="1:6">
      <c r="A111" s="361"/>
      <c r="B111" s="309" t="s">
        <v>906</v>
      </c>
      <c r="C111" s="338" t="s">
        <v>714</v>
      </c>
      <c r="D111" s="338" t="s">
        <v>715</v>
      </c>
      <c r="E111" s="337" t="s">
        <v>723</v>
      </c>
      <c r="F111" s="339"/>
    </row>
    <row r="112" spans="1:6" ht="26.4">
      <c r="A112" s="361"/>
      <c r="B112" s="309" t="s">
        <v>634</v>
      </c>
      <c r="C112" s="337" t="s">
        <v>772</v>
      </c>
      <c r="D112" s="337" t="s">
        <v>773</v>
      </c>
      <c r="E112" s="363" t="s">
        <v>774</v>
      </c>
      <c r="F112" s="339"/>
    </row>
    <row r="113" spans="1:6" ht="26.4">
      <c r="A113" s="361"/>
      <c r="B113" s="309" t="s">
        <v>908</v>
      </c>
      <c r="C113" s="338" t="s">
        <v>719</v>
      </c>
      <c r="D113" s="338" t="s">
        <v>720</v>
      </c>
      <c r="E113" s="337" t="s">
        <v>909</v>
      </c>
      <c r="F113" s="339"/>
    </row>
    <row r="114" spans="1:6" ht="26.4">
      <c r="A114" s="361"/>
      <c r="B114" s="308" t="s">
        <v>1028</v>
      </c>
      <c r="C114" s="338" t="s">
        <v>738</v>
      </c>
      <c r="D114" s="338" t="s">
        <v>739</v>
      </c>
      <c r="E114" s="338" t="s">
        <v>873</v>
      </c>
      <c r="F114" s="339"/>
    </row>
    <row r="115" spans="1:6" ht="26.4">
      <c r="A115" s="361"/>
      <c r="B115" s="309" t="s">
        <v>1012</v>
      </c>
      <c r="C115" s="338" t="s">
        <v>738</v>
      </c>
      <c r="D115" s="338" t="s">
        <v>739</v>
      </c>
      <c r="E115" s="338" t="s">
        <v>873</v>
      </c>
      <c r="F115" s="339"/>
    </row>
    <row r="116" spans="1:6" ht="39.6">
      <c r="A116" s="361"/>
      <c r="B116" s="309" t="s">
        <v>1014</v>
      </c>
      <c r="C116" s="338" t="s">
        <v>738</v>
      </c>
      <c r="D116" s="338" t="s">
        <v>739</v>
      </c>
      <c r="E116" s="338" t="s">
        <v>873</v>
      </c>
      <c r="F116" s="337" t="s">
        <v>775</v>
      </c>
    </row>
    <row r="117" spans="1:6" ht="26.4">
      <c r="A117" s="361"/>
      <c r="B117" s="309" t="s">
        <v>1015</v>
      </c>
      <c r="C117" s="338" t="s">
        <v>738</v>
      </c>
      <c r="D117" s="338" t="s">
        <v>739</v>
      </c>
      <c r="E117" s="338" t="s">
        <v>873</v>
      </c>
      <c r="F117" s="339"/>
    </row>
    <row r="118" spans="1:6" ht="26.4">
      <c r="A118" s="361"/>
      <c r="B118" s="309" t="s">
        <v>1016</v>
      </c>
      <c r="C118" s="338" t="s">
        <v>738</v>
      </c>
      <c r="D118" s="338" t="s">
        <v>739</v>
      </c>
      <c r="E118" s="338" t="s">
        <v>873</v>
      </c>
      <c r="F118" s="339"/>
    </row>
    <row r="119" spans="1:6">
      <c r="A119" s="361"/>
      <c r="B119" s="309" t="s">
        <v>162</v>
      </c>
      <c r="C119" s="337" t="s">
        <v>762</v>
      </c>
      <c r="D119" s="337" t="s">
        <v>763</v>
      </c>
      <c r="E119" s="338"/>
      <c r="F119" s="339"/>
    </row>
    <row r="120" spans="1:6" ht="26.4">
      <c r="A120" s="493" t="s">
        <v>5125</v>
      </c>
      <c r="B120" s="321" t="s">
        <v>249</v>
      </c>
      <c r="C120" s="303" t="s">
        <v>714</v>
      </c>
      <c r="D120" s="303" t="s">
        <v>715</v>
      </c>
      <c r="E120" s="304" t="s">
        <v>716</v>
      </c>
      <c r="F120" s="303"/>
    </row>
    <row r="121" spans="1:6" ht="38.4" customHeight="1">
      <c r="A121" s="494"/>
      <c r="B121" s="321" t="s">
        <v>718</v>
      </c>
      <c r="C121" s="304" t="s">
        <v>719</v>
      </c>
      <c r="D121" s="304" t="s">
        <v>720</v>
      </c>
      <c r="E121" s="304" t="s">
        <v>721</v>
      </c>
      <c r="F121" s="303" t="s">
        <v>928</v>
      </c>
    </row>
    <row r="122" spans="1:6" ht="26.4">
      <c r="A122" s="494"/>
      <c r="B122" s="321" t="s">
        <v>778</v>
      </c>
      <c r="C122" s="304" t="s">
        <v>714</v>
      </c>
      <c r="D122" s="304" t="s">
        <v>715</v>
      </c>
      <c r="E122" s="304" t="s">
        <v>716</v>
      </c>
      <c r="F122" s="303" t="s">
        <v>929</v>
      </c>
    </row>
    <row r="123" spans="1:6" ht="26.4">
      <c r="A123" s="494"/>
      <c r="B123" s="321" t="s">
        <v>601</v>
      </c>
      <c r="C123" s="304" t="s">
        <v>714</v>
      </c>
      <c r="D123" s="304" t="s">
        <v>715</v>
      </c>
      <c r="E123" s="303" t="s">
        <v>1042</v>
      </c>
      <c r="F123" s="303" t="s">
        <v>1043</v>
      </c>
    </row>
    <row r="124" spans="1:6" ht="26.4">
      <c r="A124" s="494"/>
      <c r="B124" s="321" t="s">
        <v>930</v>
      </c>
      <c r="C124" s="304" t="s">
        <v>714</v>
      </c>
      <c r="D124" s="304" t="s">
        <v>715</v>
      </c>
      <c r="E124" s="304" t="s">
        <v>723</v>
      </c>
      <c r="F124" s="306"/>
    </row>
    <row r="125" spans="1:6">
      <c r="A125" s="494"/>
      <c r="B125" s="321" t="s">
        <v>125</v>
      </c>
      <c r="C125" s="304" t="s">
        <v>727</v>
      </c>
      <c r="D125" s="304" t="s">
        <v>728</v>
      </c>
      <c r="E125" s="304" t="s">
        <v>723</v>
      </c>
      <c r="F125" s="306"/>
    </row>
    <row r="126" spans="1:6">
      <c r="A126" s="494"/>
      <c r="B126" s="321" t="s">
        <v>406</v>
      </c>
      <c r="C126" s="304" t="s">
        <v>727</v>
      </c>
      <c r="D126" s="304" t="s">
        <v>728</v>
      </c>
      <c r="E126" s="304" t="s">
        <v>723</v>
      </c>
      <c r="F126" s="306"/>
    </row>
    <row r="127" spans="1:6">
      <c r="A127" s="494"/>
      <c r="B127" s="321" t="s">
        <v>931</v>
      </c>
      <c r="C127" s="304" t="s">
        <v>727</v>
      </c>
      <c r="D127" s="304" t="s">
        <v>728</v>
      </c>
      <c r="E127" s="304" t="s">
        <v>723</v>
      </c>
      <c r="F127" s="306"/>
    </row>
    <row r="128" spans="1:6">
      <c r="A128" s="494"/>
      <c r="B128" s="321" t="s">
        <v>932</v>
      </c>
      <c r="C128" s="304" t="s">
        <v>714</v>
      </c>
      <c r="D128" s="304" t="s">
        <v>715</v>
      </c>
      <c r="E128" s="304" t="s">
        <v>723</v>
      </c>
      <c r="F128" s="306"/>
    </row>
    <row r="129" spans="1:6" ht="39.6">
      <c r="A129" s="494"/>
      <c r="B129" s="321" t="s">
        <v>273</v>
      </c>
      <c r="C129" s="304" t="s">
        <v>730</v>
      </c>
      <c r="D129" s="304" t="s">
        <v>731</v>
      </c>
      <c r="E129" s="303" t="s">
        <v>933</v>
      </c>
      <c r="F129" s="306"/>
    </row>
    <row r="130" spans="1:6">
      <c r="A130" s="494"/>
      <c r="B130" s="321" t="s">
        <v>934</v>
      </c>
      <c r="C130" s="304" t="s">
        <v>714</v>
      </c>
      <c r="D130" s="304" t="s">
        <v>715</v>
      </c>
      <c r="E130" s="304" t="s">
        <v>723</v>
      </c>
      <c r="F130" s="306"/>
    </row>
    <row r="131" spans="1:6">
      <c r="A131" s="494"/>
      <c r="B131" s="321" t="s">
        <v>935</v>
      </c>
      <c r="C131" s="304" t="s">
        <v>714</v>
      </c>
      <c r="D131" s="304" t="s">
        <v>715</v>
      </c>
      <c r="E131" s="304" t="s">
        <v>723</v>
      </c>
      <c r="F131" s="306"/>
    </row>
    <row r="132" spans="1:6">
      <c r="A132" s="364"/>
      <c r="B132" s="321" t="s">
        <v>936</v>
      </c>
      <c r="C132" s="304" t="s">
        <v>714</v>
      </c>
      <c r="D132" s="304" t="s">
        <v>715</v>
      </c>
      <c r="E132" s="304" t="s">
        <v>723</v>
      </c>
      <c r="F132" s="306"/>
    </row>
    <row r="133" spans="1:6">
      <c r="A133" s="364"/>
      <c r="B133" s="321" t="s">
        <v>937</v>
      </c>
      <c r="C133" s="304" t="s">
        <v>714</v>
      </c>
      <c r="D133" s="304" t="s">
        <v>715</v>
      </c>
      <c r="E133" s="304" t="s">
        <v>723</v>
      </c>
      <c r="F133" s="306"/>
    </row>
    <row r="134" spans="1:6">
      <c r="A134" s="364"/>
      <c r="B134" s="321" t="s">
        <v>250</v>
      </c>
      <c r="C134" s="304" t="s">
        <v>730</v>
      </c>
      <c r="D134" s="304" t="s">
        <v>731</v>
      </c>
      <c r="E134" s="303" t="s">
        <v>938</v>
      </c>
      <c r="F134" s="306"/>
    </row>
    <row r="135" spans="1:6" ht="26.4">
      <c r="A135" s="364"/>
      <c r="B135" s="321" t="s">
        <v>698</v>
      </c>
      <c r="C135" s="304" t="s">
        <v>730</v>
      </c>
      <c r="D135" s="304" t="s">
        <v>731</v>
      </c>
      <c r="E135" s="303" t="s">
        <v>939</v>
      </c>
      <c r="F135" s="306"/>
    </row>
    <row r="136" spans="1:6" ht="39.6">
      <c r="A136" s="364"/>
      <c r="B136" s="321" t="s">
        <v>940</v>
      </c>
      <c r="C136" s="304" t="s">
        <v>730</v>
      </c>
      <c r="D136" s="304" t="s">
        <v>731</v>
      </c>
      <c r="E136" s="303" t="s">
        <v>941</v>
      </c>
      <c r="F136" s="303" t="s">
        <v>942</v>
      </c>
    </row>
    <row r="137" spans="1:6" ht="52.8">
      <c r="A137" s="364"/>
      <c r="B137" s="321" t="s">
        <v>640</v>
      </c>
      <c r="C137" s="304" t="s">
        <v>730</v>
      </c>
      <c r="D137" s="304" t="s">
        <v>731</v>
      </c>
      <c r="E137" s="303" t="s">
        <v>944</v>
      </c>
      <c r="F137" s="303" t="s">
        <v>945</v>
      </c>
    </row>
    <row r="138" spans="1:6" ht="52.8">
      <c r="A138" s="364"/>
      <c r="B138" s="321" t="s">
        <v>153</v>
      </c>
      <c r="C138" s="304" t="s">
        <v>730</v>
      </c>
      <c r="D138" s="304" t="s">
        <v>731</v>
      </c>
      <c r="E138" s="303" t="s">
        <v>768</v>
      </c>
      <c r="F138" s="306"/>
    </row>
    <row r="139" spans="1:6" ht="26.4">
      <c r="A139" s="364"/>
      <c r="B139" s="321" t="s">
        <v>154</v>
      </c>
      <c r="C139" s="304" t="s">
        <v>730</v>
      </c>
      <c r="D139" s="304" t="s">
        <v>731</v>
      </c>
      <c r="E139" s="303" t="s">
        <v>1044</v>
      </c>
      <c r="F139" s="306"/>
    </row>
    <row r="140" spans="1:6" ht="26.4">
      <c r="A140" s="364"/>
      <c r="B140" s="321" t="s">
        <v>642</v>
      </c>
      <c r="C140" s="304" t="s">
        <v>730</v>
      </c>
      <c r="D140" s="304" t="s">
        <v>731</v>
      </c>
      <c r="E140" s="304" t="s">
        <v>850</v>
      </c>
      <c r="F140" s="306"/>
    </row>
    <row r="141" spans="1:6" ht="26.4">
      <c r="A141" s="364"/>
      <c r="B141" s="321" t="s">
        <v>643</v>
      </c>
      <c r="C141" s="304" t="s">
        <v>719</v>
      </c>
      <c r="D141" s="304" t="s">
        <v>720</v>
      </c>
      <c r="E141" s="304" t="s">
        <v>850</v>
      </c>
      <c r="F141" s="306"/>
    </row>
    <row r="142" spans="1:6" ht="26.4">
      <c r="A142" s="364"/>
      <c r="B142" s="321" t="s">
        <v>558</v>
      </c>
      <c r="C142" s="304" t="s">
        <v>730</v>
      </c>
      <c r="D142" s="304" t="s">
        <v>731</v>
      </c>
      <c r="E142" s="303" t="s">
        <v>959</v>
      </c>
      <c r="F142" s="306"/>
    </row>
    <row r="143" spans="1:6" ht="26.4">
      <c r="A143" s="364"/>
      <c r="B143" s="321" t="s">
        <v>559</v>
      </c>
      <c r="C143" s="304" t="s">
        <v>730</v>
      </c>
      <c r="D143" s="304" t="s">
        <v>731</v>
      </c>
      <c r="E143" s="303" t="s">
        <v>960</v>
      </c>
      <c r="F143" s="306"/>
    </row>
    <row r="144" spans="1:6" ht="26.4">
      <c r="A144" s="364"/>
      <c r="B144" s="321" t="s">
        <v>336</v>
      </c>
      <c r="C144" s="304" t="s">
        <v>730</v>
      </c>
      <c r="D144" s="304" t="s">
        <v>731</v>
      </c>
      <c r="E144" s="303" t="s">
        <v>766</v>
      </c>
      <c r="F144" s="306"/>
    </row>
    <row r="145" spans="1:6" ht="26.4">
      <c r="A145" s="364"/>
      <c r="B145" s="321" t="s">
        <v>337</v>
      </c>
      <c r="C145" s="304" t="s">
        <v>730</v>
      </c>
      <c r="D145" s="304" t="s">
        <v>731</v>
      </c>
      <c r="E145" s="303" t="s">
        <v>766</v>
      </c>
      <c r="F145" s="306"/>
    </row>
    <row r="146" spans="1:6" ht="26.4">
      <c r="A146" s="364"/>
      <c r="B146" s="321" t="s">
        <v>338</v>
      </c>
      <c r="C146" s="304" t="s">
        <v>730</v>
      </c>
      <c r="D146" s="304" t="s">
        <v>731</v>
      </c>
      <c r="E146" s="304" t="s">
        <v>716</v>
      </c>
      <c r="F146" s="303" t="s">
        <v>961</v>
      </c>
    </row>
    <row r="147" spans="1:6" ht="26.4">
      <c r="A147" s="364"/>
      <c r="B147" s="316" t="s">
        <v>1012</v>
      </c>
      <c r="C147" s="304" t="s">
        <v>738</v>
      </c>
      <c r="D147" s="304" t="s">
        <v>739</v>
      </c>
      <c r="E147" s="304" t="s">
        <v>873</v>
      </c>
      <c r="F147" s="306"/>
    </row>
    <row r="148" spans="1:6" ht="26.4">
      <c r="A148" s="364"/>
      <c r="B148" s="321" t="s">
        <v>1013</v>
      </c>
      <c r="C148" s="304" t="s">
        <v>738</v>
      </c>
      <c r="D148" s="304" t="s">
        <v>739</v>
      </c>
      <c r="E148" s="304" t="s">
        <v>873</v>
      </c>
      <c r="F148" s="306"/>
    </row>
    <row r="149" spans="1:6" ht="26.4">
      <c r="A149" s="364"/>
      <c r="B149" s="321" t="s">
        <v>1014</v>
      </c>
      <c r="C149" s="304" t="s">
        <v>738</v>
      </c>
      <c r="D149" s="304" t="s">
        <v>739</v>
      </c>
      <c r="E149" s="304" t="s">
        <v>873</v>
      </c>
      <c r="F149" s="306"/>
    </row>
    <row r="150" spans="1:6" ht="26.4">
      <c r="A150" s="364"/>
      <c r="B150" s="321" t="s">
        <v>1015</v>
      </c>
      <c r="C150" s="304" t="s">
        <v>738</v>
      </c>
      <c r="D150" s="304" t="s">
        <v>739</v>
      </c>
      <c r="E150" s="304" t="s">
        <v>873</v>
      </c>
      <c r="F150" s="306"/>
    </row>
    <row r="151" spans="1:6" ht="26.4">
      <c r="A151" s="364"/>
      <c r="B151" s="321" t="s">
        <v>1016</v>
      </c>
      <c r="C151" s="304" t="s">
        <v>738</v>
      </c>
      <c r="D151" s="304" t="s">
        <v>739</v>
      </c>
      <c r="E151" s="304" t="s">
        <v>873</v>
      </c>
      <c r="F151" s="306"/>
    </row>
    <row r="152" spans="1:6" ht="26.4">
      <c r="A152" s="364"/>
      <c r="B152" s="321" t="s">
        <v>1045</v>
      </c>
      <c r="C152" s="304" t="s">
        <v>738</v>
      </c>
      <c r="D152" s="304" t="s">
        <v>739</v>
      </c>
      <c r="E152" s="304" t="s">
        <v>873</v>
      </c>
      <c r="F152" s="306"/>
    </row>
    <row r="153" spans="1:6" ht="39.6">
      <c r="A153" s="364"/>
      <c r="B153" s="321" t="s">
        <v>162</v>
      </c>
      <c r="C153" s="303" t="s">
        <v>762</v>
      </c>
      <c r="D153" s="303" t="s">
        <v>763</v>
      </c>
      <c r="E153" s="306"/>
      <c r="F153" s="303" t="s">
        <v>775</v>
      </c>
    </row>
    <row r="154" spans="1:6" ht="26.4">
      <c r="A154" s="495" t="s">
        <v>5126</v>
      </c>
      <c r="B154" s="316" t="s">
        <v>249</v>
      </c>
      <c r="C154" s="303" t="s">
        <v>714</v>
      </c>
      <c r="D154" s="303" t="s">
        <v>715</v>
      </c>
      <c r="E154" s="304" t="s">
        <v>716</v>
      </c>
      <c r="F154" s="304"/>
    </row>
    <row r="155" spans="1:6" ht="39.6">
      <c r="A155" s="496"/>
      <c r="B155" s="316" t="s">
        <v>718</v>
      </c>
      <c r="C155" s="304" t="s">
        <v>719</v>
      </c>
      <c r="D155" s="304" t="s">
        <v>720</v>
      </c>
      <c r="E155" s="304" t="s">
        <v>721</v>
      </c>
      <c r="F155" s="303" t="s">
        <v>928</v>
      </c>
    </row>
    <row r="156" spans="1:6" ht="26.4">
      <c r="A156" s="496"/>
      <c r="B156" s="316" t="s">
        <v>1047</v>
      </c>
      <c r="C156" s="304" t="s">
        <v>714</v>
      </c>
      <c r="D156" s="304" t="s">
        <v>715</v>
      </c>
      <c r="E156" s="304" t="s">
        <v>716</v>
      </c>
      <c r="F156" s="303" t="s">
        <v>929</v>
      </c>
    </row>
    <row r="157" spans="1:6" ht="26.4">
      <c r="A157" s="496"/>
      <c r="B157" s="321" t="s">
        <v>930</v>
      </c>
      <c r="C157" s="304" t="s">
        <v>714</v>
      </c>
      <c r="D157" s="304" t="s">
        <v>715</v>
      </c>
      <c r="E157" s="304" t="s">
        <v>723</v>
      </c>
      <c r="F157" s="306"/>
    </row>
    <row r="158" spans="1:6">
      <c r="A158" s="496"/>
      <c r="B158" s="321" t="s">
        <v>125</v>
      </c>
      <c r="C158" s="304" t="s">
        <v>727</v>
      </c>
      <c r="D158" s="304" t="s">
        <v>728</v>
      </c>
      <c r="E158" s="304" t="s">
        <v>723</v>
      </c>
      <c r="F158" s="306"/>
    </row>
    <row r="159" spans="1:6">
      <c r="A159" s="496"/>
      <c r="B159" s="321" t="s">
        <v>1048</v>
      </c>
      <c r="C159" s="304" t="s">
        <v>714</v>
      </c>
      <c r="D159" s="304" t="s">
        <v>715</v>
      </c>
      <c r="E159" s="304" t="s">
        <v>723</v>
      </c>
      <c r="F159" s="306"/>
    </row>
    <row r="160" spans="1:6" ht="39.6">
      <c r="A160" s="496"/>
      <c r="B160" s="321" t="s">
        <v>1049</v>
      </c>
      <c r="C160" s="304" t="s">
        <v>730</v>
      </c>
      <c r="D160" s="304" t="s">
        <v>731</v>
      </c>
      <c r="E160" s="303" t="s">
        <v>933</v>
      </c>
      <c r="F160" s="306"/>
    </row>
    <row r="161" spans="1:6" ht="26.4">
      <c r="A161" s="496"/>
      <c r="B161" s="321" t="s">
        <v>1050</v>
      </c>
      <c r="C161" s="304" t="s">
        <v>738</v>
      </c>
      <c r="D161" s="304" t="s">
        <v>739</v>
      </c>
      <c r="E161" s="304" t="s">
        <v>873</v>
      </c>
      <c r="F161" s="303" t="s">
        <v>1051</v>
      </c>
    </row>
    <row r="162" spans="1:6" ht="26.4">
      <c r="A162" s="496"/>
      <c r="B162" s="321" t="s">
        <v>698</v>
      </c>
      <c r="C162" s="304" t="s">
        <v>730</v>
      </c>
      <c r="D162" s="304" t="s">
        <v>731</v>
      </c>
      <c r="E162" s="303" t="s">
        <v>939</v>
      </c>
      <c r="F162" s="306"/>
    </row>
    <row r="163" spans="1:6" ht="66">
      <c r="A163" s="496"/>
      <c r="B163" s="321" t="s">
        <v>1052</v>
      </c>
      <c r="C163" s="304" t="s">
        <v>719</v>
      </c>
      <c r="D163" s="304" t="s">
        <v>720</v>
      </c>
      <c r="E163" s="303" t="s">
        <v>1053</v>
      </c>
      <c r="F163" s="303" t="s">
        <v>1054</v>
      </c>
    </row>
    <row r="164" spans="1:6" ht="39.6">
      <c r="A164" s="365"/>
      <c r="B164" s="321" t="s">
        <v>940</v>
      </c>
      <c r="C164" s="304" t="s">
        <v>730</v>
      </c>
      <c r="D164" s="304" t="s">
        <v>731</v>
      </c>
      <c r="E164" s="303" t="s">
        <v>941</v>
      </c>
      <c r="F164" s="303" t="s">
        <v>942</v>
      </c>
    </row>
    <row r="165" spans="1:6" ht="39.6">
      <c r="A165" s="365"/>
      <c r="B165" s="321" t="s">
        <v>640</v>
      </c>
      <c r="C165" s="304" t="s">
        <v>730</v>
      </c>
      <c r="D165" s="304" t="s">
        <v>731</v>
      </c>
      <c r="E165" s="303" t="s">
        <v>1055</v>
      </c>
      <c r="F165" s="303" t="s">
        <v>1056</v>
      </c>
    </row>
    <row r="166" spans="1:6" ht="52.8">
      <c r="A166" s="365"/>
      <c r="B166" s="321" t="s">
        <v>153</v>
      </c>
      <c r="C166" s="304" t="s">
        <v>730</v>
      </c>
      <c r="D166" s="304" t="s">
        <v>731</v>
      </c>
      <c r="E166" s="303" t="s">
        <v>768</v>
      </c>
      <c r="F166" s="306"/>
    </row>
    <row r="167" spans="1:6" ht="52.8">
      <c r="A167" s="365"/>
      <c r="B167" s="321" t="s">
        <v>154</v>
      </c>
      <c r="C167" s="304" t="s">
        <v>730</v>
      </c>
      <c r="D167" s="304" t="s">
        <v>731</v>
      </c>
      <c r="E167" s="303" t="s">
        <v>1057</v>
      </c>
      <c r="F167" s="306"/>
    </row>
    <row r="168" spans="1:6" ht="26.4">
      <c r="A168" s="365"/>
      <c r="B168" s="321" t="s">
        <v>642</v>
      </c>
      <c r="C168" s="304" t="s">
        <v>719</v>
      </c>
      <c r="D168" s="304" t="s">
        <v>720</v>
      </c>
      <c r="E168" s="304" t="s">
        <v>1058</v>
      </c>
      <c r="F168" s="306"/>
    </row>
    <row r="169" spans="1:6" ht="26.4">
      <c r="A169" s="365"/>
      <c r="B169" s="321" t="s">
        <v>643</v>
      </c>
      <c r="C169" s="304" t="s">
        <v>719</v>
      </c>
      <c r="D169" s="304" t="s">
        <v>720</v>
      </c>
      <c r="E169" s="304" t="s">
        <v>1059</v>
      </c>
      <c r="F169" s="306"/>
    </row>
    <row r="170" spans="1:6" ht="26.4">
      <c r="A170" s="365"/>
      <c r="B170" s="321" t="s">
        <v>558</v>
      </c>
      <c r="C170" s="304" t="s">
        <v>730</v>
      </c>
      <c r="D170" s="304" t="s">
        <v>731</v>
      </c>
      <c r="E170" s="303" t="s">
        <v>959</v>
      </c>
      <c r="F170" s="306"/>
    </row>
    <row r="171" spans="1:6" ht="26.4">
      <c r="A171" s="365"/>
      <c r="B171" s="321" t="s">
        <v>336</v>
      </c>
      <c r="C171" s="304" t="s">
        <v>730</v>
      </c>
      <c r="D171" s="304" t="s">
        <v>731</v>
      </c>
      <c r="E171" s="303" t="s">
        <v>766</v>
      </c>
      <c r="F171" s="306"/>
    </row>
    <row r="172" spans="1:6" ht="26.4">
      <c r="A172" s="365"/>
      <c r="B172" s="321" t="s">
        <v>338</v>
      </c>
      <c r="C172" s="304" t="s">
        <v>730</v>
      </c>
      <c r="D172" s="304" t="s">
        <v>731</v>
      </c>
      <c r="E172" s="304" t="s">
        <v>716</v>
      </c>
      <c r="F172" s="303" t="s">
        <v>961</v>
      </c>
    </row>
    <row r="173" spans="1:6" ht="26.4">
      <c r="A173" s="365"/>
      <c r="B173" s="321" t="s">
        <v>1060</v>
      </c>
      <c r="C173" s="304" t="s">
        <v>738</v>
      </c>
      <c r="D173" s="304" t="s">
        <v>739</v>
      </c>
      <c r="E173" s="304" t="s">
        <v>873</v>
      </c>
      <c r="F173" s="306"/>
    </row>
    <row r="174" spans="1:6" ht="26.4">
      <c r="A174" s="365"/>
      <c r="B174" s="321" t="s">
        <v>1061</v>
      </c>
      <c r="C174" s="304" t="s">
        <v>738</v>
      </c>
      <c r="D174" s="304" t="s">
        <v>739</v>
      </c>
      <c r="E174" s="304" t="s">
        <v>873</v>
      </c>
      <c r="F174" s="306"/>
    </row>
    <row r="175" spans="1:6" ht="26.4">
      <c r="A175" s="365"/>
      <c r="B175" s="321" t="s">
        <v>1062</v>
      </c>
      <c r="C175" s="304" t="s">
        <v>738</v>
      </c>
      <c r="D175" s="304" t="s">
        <v>739</v>
      </c>
      <c r="E175" s="304" t="s">
        <v>873</v>
      </c>
      <c r="F175" s="306"/>
    </row>
    <row r="176" spans="1:6" ht="39.6">
      <c r="A176" s="365"/>
      <c r="B176" s="321" t="s">
        <v>162</v>
      </c>
      <c r="C176" s="303" t="s">
        <v>762</v>
      </c>
      <c r="D176" s="303" t="s">
        <v>763</v>
      </c>
      <c r="E176" s="306"/>
      <c r="F176" s="303" t="s">
        <v>775</v>
      </c>
    </row>
  </sheetData>
  <mergeCells count="5">
    <mergeCell ref="A4:A13"/>
    <mergeCell ref="A89:A103"/>
    <mergeCell ref="A120:A131"/>
    <mergeCell ref="A154:A163"/>
    <mergeCell ref="A44:A51"/>
  </mergeCells>
  <hyperlinks>
    <hyperlink ref="B1" location="HLAVNY!A1" display="&lt;-------------- späť na HLAVNY" xr:uid="{AE9CA3A5-362B-4741-B02D-430EAF18FB22}"/>
    <hyperlink ref="E37" r:id="rId1" xr:uid="{0BCF86BF-A258-45E7-8D03-93D65BFCD6ED}"/>
    <hyperlink ref="E78" r:id="rId2" xr:uid="{FBF77492-88EF-409F-B1F2-1D5FF9D3C2BA}"/>
    <hyperlink ref="E79" r:id="rId3" xr:uid="{45B5AC04-CDC0-4983-A8E8-26BAF869D57C}"/>
    <hyperlink ref="E112" r:id="rId4" xr:uid="{57031846-DEAD-45B9-B989-9F7297EA4560}"/>
  </hyperlink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00FF"/>
    <outlinePr summaryBelow="0" summaryRight="0"/>
  </sheetPr>
  <dimension ref="A1:AX1001"/>
  <sheetViews>
    <sheetView workbookViewId="0"/>
  </sheetViews>
  <sheetFormatPr defaultColWidth="12.6640625" defaultRowHeight="15.75" customHeight="1"/>
  <cols>
    <col min="3" max="3" width="31.21875" customWidth="1"/>
    <col min="15" max="15" width="16.21875" customWidth="1"/>
    <col min="16" max="16" width="21.77734375" customWidth="1"/>
    <col min="17" max="17" width="14.33203125" customWidth="1"/>
    <col min="19" max="19" width="6.6640625" customWidth="1"/>
    <col min="20" max="20" width="17.109375" customWidth="1"/>
    <col min="21" max="21" width="18" customWidth="1"/>
    <col min="22" max="22" width="18.88671875" customWidth="1"/>
    <col min="25" max="25" width="25.6640625" customWidth="1"/>
    <col min="26" max="26" width="17.109375" customWidth="1"/>
    <col min="27" max="27" width="18.33203125" customWidth="1"/>
    <col min="47" max="49" width="16.21875" customWidth="1"/>
    <col min="50" max="50" width="90.88671875" customWidth="1"/>
  </cols>
  <sheetData>
    <row r="1" spans="1:50">
      <c r="A1" s="13" t="s">
        <v>111</v>
      </c>
      <c r="C1" s="41" t="s">
        <v>112</v>
      </c>
      <c r="D1" s="41"/>
      <c r="E1" s="42"/>
      <c r="F1" s="42"/>
      <c r="G1" s="42"/>
      <c r="H1" s="42"/>
      <c r="I1" s="42"/>
      <c r="J1" s="42"/>
      <c r="K1" s="43" t="s">
        <v>113</v>
      </c>
      <c r="L1" s="43"/>
      <c r="M1" s="43"/>
      <c r="N1" s="43"/>
      <c r="O1" s="43"/>
      <c r="P1" s="43"/>
      <c r="Q1" s="43"/>
      <c r="R1" s="44"/>
      <c r="S1" s="45"/>
      <c r="T1" s="44"/>
      <c r="U1" s="44"/>
      <c r="V1" s="45"/>
      <c r="W1" s="44"/>
      <c r="X1" s="44"/>
      <c r="Y1" s="44"/>
      <c r="Z1" s="44"/>
      <c r="AA1" s="44"/>
      <c r="AB1" s="44"/>
      <c r="AC1" s="44"/>
      <c r="AD1" s="44"/>
      <c r="AE1" s="44"/>
      <c r="AF1" s="44"/>
      <c r="AG1" s="44"/>
      <c r="AH1" s="44"/>
      <c r="AI1" s="44"/>
      <c r="AJ1" s="44"/>
      <c r="AK1" s="44"/>
      <c r="AL1" s="44"/>
      <c r="AM1" s="44"/>
      <c r="AN1" s="44"/>
      <c r="AO1" s="44"/>
      <c r="AP1" s="44"/>
      <c r="AQ1" s="44"/>
      <c r="AR1" s="44"/>
      <c r="AS1" s="44"/>
      <c r="AT1" s="44"/>
      <c r="AU1" s="44"/>
      <c r="AV1" s="44"/>
      <c r="AW1" s="44"/>
      <c r="AX1" s="46"/>
    </row>
    <row r="2" spans="1:50" ht="45" customHeight="1">
      <c r="A2" s="452" t="s">
        <v>114</v>
      </c>
      <c r="B2" s="452" t="s">
        <v>115</v>
      </c>
      <c r="C2" s="452" t="s">
        <v>116</v>
      </c>
      <c r="D2" s="452" t="s">
        <v>117</v>
      </c>
      <c r="E2" s="452" t="s">
        <v>118</v>
      </c>
      <c r="F2" s="452" t="s">
        <v>119</v>
      </c>
      <c r="G2" s="452" t="s">
        <v>120</v>
      </c>
      <c r="H2" s="452" t="s">
        <v>121</v>
      </c>
      <c r="I2" s="452" t="s">
        <v>122</v>
      </c>
      <c r="J2" s="452" t="s">
        <v>123</v>
      </c>
      <c r="K2" s="441" t="s">
        <v>124</v>
      </c>
      <c r="L2" s="441" t="s">
        <v>125</v>
      </c>
      <c r="M2" s="441" t="s">
        <v>126</v>
      </c>
      <c r="N2" s="441" t="s">
        <v>127</v>
      </c>
      <c r="O2" s="441" t="s">
        <v>128</v>
      </c>
      <c r="P2" s="441" t="s">
        <v>129</v>
      </c>
      <c r="Q2" s="441" t="s">
        <v>130</v>
      </c>
      <c r="R2" s="441" t="s">
        <v>131</v>
      </c>
      <c r="S2" s="441" t="s">
        <v>132</v>
      </c>
      <c r="T2" s="441" t="s">
        <v>133</v>
      </c>
      <c r="U2" s="441" t="s">
        <v>134</v>
      </c>
      <c r="V2" s="441" t="s">
        <v>135</v>
      </c>
      <c r="W2" s="441" t="s">
        <v>136</v>
      </c>
      <c r="X2" s="441" t="s">
        <v>137</v>
      </c>
      <c r="Y2" s="441" t="s">
        <v>138</v>
      </c>
      <c r="Z2" s="441" t="s">
        <v>139</v>
      </c>
      <c r="AA2" s="441" t="s">
        <v>140</v>
      </c>
      <c r="AB2" s="441" t="s">
        <v>141</v>
      </c>
      <c r="AC2" s="441" t="s">
        <v>142</v>
      </c>
      <c r="AD2" s="441" t="s">
        <v>143</v>
      </c>
      <c r="AE2" s="441" t="s">
        <v>144</v>
      </c>
      <c r="AF2" s="441" t="s">
        <v>145</v>
      </c>
      <c r="AG2" s="441" t="s">
        <v>146</v>
      </c>
      <c r="AH2" s="441" t="s">
        <v>147</v>
      </c>
      <c r="AI2" s="441" t="s">
        <v>148</v>
      </c>
      <c r="AJ2" s="441" t="s">
        <v>149</v>
      </c>
      <c r="AK2" s="441" t="s">
        <v>150</v>
      </c>
      <c r="AL2" s="441" t="s">
        <v>151</v>
      </c>
      <c r="AM2" s="441" t="s">
        <v>152</v>
      </c>
      <c r="AN2" s="513" t="s">
        <v>153</v>
      </c>
      <c r="AO2" s="513" t="s">
        <v>154</v>
      </c>
      <c r="AP2" s="441" t="s">
        <v>155</v>
      </c>
      <c r="AQ2" s="441" t="s">
        <v>156</v>
      </c>
      <c r="AR2" s="441" t="s">
        <v>157</v>
      </c>
      <c r="AS2" s="441" t="s">
        <v>158</v>
      </c>
      <c r="AT2" s="441" t="s">
        <v>159</v>
      </c>
      <c r="AU2" s="513" t="s">
        <v>160</v>
      </c>
      <c r="AV2" s="513" t="s">
        <v>161</v>
      </c>
      <c r="AW2" s="513" t="s">
        <v>162</v>
      </c>
      <c r="AX2" s="442" t="s">
        <v>163</v>
      </c>
    </row>
    <row r="3" spans="1:50">
      <c r="A3" s="401" t="s">
        <v>164</v>
      </c>
      <c r="B3" s="344" t="s">
        <v>165</v>
      </c>
      <c r="C3" s="401" t="s">
        <v>166</v>
      </c>
      <c r="D3" s="401" t="str">
        <f>"00632830"</f>
        <v>00632830</v>
      </c>
      <c r="E3" s="401" t="s">
        <v>167</v>
      </c>
      <c r="F3" s="401" t="s">
        <v>168</v>
      </c>
      <c r="G3" s="401" t="s">
        <v>168</v>
      </c>
      <c r="H3" s="401" t="s">
        <v>169</v>
      </c>
      <c r="I3" s="401" t="s">
        <v>170</v>
      </c>
      <c r="J3" s="401" t="s">
        <v>171</v>
      </c>
      <c r="K3" s="401" t="s">
        <v>172</v>
      </c>
      <c r="L3" s="401" t="s">
        <v>172</v>
      </c>
      <c r="M3" s="401" t="s">
        <v>173</v>
      </c>
      <c r="N3" s="401" t="s">
        <v>174</v>
      </c>
      <c r="O3" s="401" t="s">
        <v>175</v>
      </c>
      <c r="P3" s="401" t="s">
        <v>176</v>
      </c>
      <c r="Q3" s="401" t="s">
        <v>177</v>
      </c>
      <c r="R3" s="401" t="s">
        <v>177</v>
      </c>
      <c r="S3" s="344">
        <v>2</v>
      </c>
      <c r="T3" s="401" t="s">
        <v>178</v>
      </c>
      <c r="U3" s="401" t="s">
        <v>179</v>
      </c>
      <c r="V3" s="401" t="s">
        <v>180</v>
      </c>
      <c r="W3" s="401" t="s">
        <v>181</v>
      </c>
      <c r="X3" s="401" t="s">
        <v>182</v>
      </c>
      <c r="Y3" s="401" t="s">
        <v>183</v>
      </c>
      <c r="Z3" s="401" t="s">
        <v>184</v>
      </c>
      <c r="AA3" s="401" t="s">
        <v>185</v>
      </c>
      <c r="AB3" s="514" t="s">
        <v>186</v>
      </c>
      <c r="AC3" s="401" t="s">
        <v>187</v>
      </c>
      <c r="AD3" s="344" t="s">
        <v>188</v>
      </c>
      <c r="AE3" s="401" t="s">
        <v>189</v>
      </c>
      <c r="AF3" s="401" t="s">
        <v>190</v>
      </c>
      <c r="AG3" s="401" t="s">
        <v>191</v>
      </c>
      <c r="AH3" s="401" t="s">
        <v>192</v>
      </c>
      <c r="AI3" s="401" t="s">
        <v>193</v>
      </c>
      <c r="AJ3" s="401" t="s">
        <v>194</v>
      </c>
      <c r="AK3" s="401" t="s">
        <v>195</v>
      </c>
      <c r="AL3" s="444" t="s">
        <v>196</v>
      </c>
      <c r="AM3" s="344" t="s">
        <v>197</v>
      </c>
      <c r="AN3" s="401" t="s">
        <v>198</v>
      </c>
      <c r="AO3" s="401" t="s">
        <v>199</v>
      </c>
      <c r="AP3" s="401" t="s">
        <v>200</v>
      </c>
      <c r="AQ3" s="401" t="s">
        <v>201</v>
      </c>
      <c r="AR3" s="401" t="s">
        <v>202</v>
      </c>
      <c r="AS3" s="401" t="s">
        <v>203</v>
      </c>
      <c r="AT3" s="446">
        <v>38881</v>
      </c>
      <c r="AU3" s="401" t="s">
        <v>204</v>
      </c>
      <c r="AV3" s="401" t="s">
        <v>205</v>
      </c>
      <c r="AW3" s="401" t="s">
        <v>206</v>
      </c>
      <c r="AX3" s="401" t="s">
        <v>207</v>
      </c>
    </row>
    <row r="4" spans="1:50">
      <c r="A4" s="401" t="s">
        <v>208</v>
      </c>
      <c r="B4" s="401" t="s">
        <v>165</v>
      </c>
      <c r="C4" s="401" t="s">
        <v>209</v>
      </c>
      <c r="D4" s="401" t="str">
        <f>"00320684"</f>
        <v>00320684</v>
      </c>
      <c r="E4" s="401" t="s">
        <v>210</v>
      </c>
      <c r="F4" s="401" t="s">
        <v>211</v>
      </c>
      <c r="G4" s="401" t="s">
        <v>211</v>
      </c>
      <c r="H4" s="401" t="s">
        <v>212</v>
      </c>
      <c r="I4" s="401" t="s">
        <v>213</v>
      </c>
      <c r="J4" s="401" t="s">
        <v>214</v>
      </c>
      <c r="K4" s="401" t="s">
        <v>215</v>
      </c>
      <c r="L4" s="401" t="s">
        <v>216</v>
      </c>
      <c r="M4" s="401" t="s">
        <v>217</v>
      </c>
      <c r="N4" s="401" t="s">
        <v>174</v>
      </c>
      <c r="O4" s="401" t="s">
        <v>218</v>
      </c>
      <c r="P4" s="401" t="s">
        <v>219</v>
      </c>
      <c r="Q4" s="401" t="s">
        <v>219</v>
      </c>
      <c r="R4" s="401" t="s">
        <v>219</v>
      </c>
      <c r="S4" s="344">
        <v>1</v>
      </c>
      <c r="T4" s="401" t="s">
        <v>220</v>
      </c>
      <c r="U4" s="401" t="s">
        <v>221</v>
      </c>
      <c r="V4" s="401" t="s">
        <v>180</v>
      </c>
      <c r="W4" s="401" t="s">
        <v>222</v>
      </c>
      <c r="X4" s="401" t="s">
        <v>223</v>
      </c>
      <c r="Y4" s="401" t="s">
        <v>224</v>
      </c>
      <c r="Z4" s="401" t="s">
        <v>225</v>
      </c>
      <c r="AA4" s="401" t="s">
        <v>226</v>
      </c>
      <c r="AB4" s="401"/>
      <c r="AC4" s="401" t="s">
        <v>187</v>
      </c>
      <c r="AD4" s="344"/>
      <c r="AE4" s="401" t="s">
        <v>227</v>
      </c>
      <c r="AF4" s="401" t="s">
        <v>228</v>
      </c>
      <c r="AG4" s="401" t="s">
        <v>229</v>
      </c>
      <c r="AH4" s="401" t="s">
        <v>192</v>
      </c>
      <c r="AI4" s="401" t="s">
        <v>230</v>
      </c>
      <c r="AJ4" s="401" t="s">
        <v>231</v>
      </c>
      <c r="AK4" s="401" t="s">
        <v>232</v>
      </c>
      <c r="AL4" s="444" t="s">
        <v>233</v>
      </c>
      <c r="AM4" s="401" t="s">
        <v>234</v>
      </c>
      <c r="AN4" s="401" t="s">
        <v>235</v>
      </c>
      <c r="AO4" s="401" t="s">
        <v>236</v>
      </c>
      <c r="AP4" s="401" t="s">
        <v>237</v>
      </c>
      <c r="AQ4" s="401" t="s">
        <v>209</v>
      </c>
      <c r="AR4" s="401" t="s">
        <v>238</v>
      </c>
      <c r="AS4" s="401" t="s">
        <v>239</v>
      </c>
      <c r="AT4" s="446">
        <v>41548</v>
      </c>
      <c r="AU4" s="401" t="s">
        <v>240</v>
      </c>
      <c r="AV4" s="401" t="s">
        <v>241</v>
      </c>
      <c r="AW4" s="401" t="s">
        <v>241</v>
      </c>
      <c r="AX4" s="401" t="s">
        <v>242</v>
      </c>
    </row>
    <row r="5" spans="1:50">
      <c r="B5" s="12"/>
      <c r="H5" s="12"/>
      <c r="I5" s="12"/>
      <c r="J5" s="12"/>
      <c r="M5" s="12"/>
      <c r="N5" s="12"/>
      <c r="O5" s="12"/>
      <c r="S5" s="5"/>
      <c r="V5" s="12"/>
      <c r="W5" s="12"/>
      <c r="X5" s="12"/>
      <c r="Z5" s="12"/>
      <c r="AA5" s="12"/>
      <c r="AC5" s="12"/>
      <c r="AD5" s="5"/>
      <c r="AE5" s="12"/>
      <c r="AF5" s="12"/>
      <c r="AG5" s="12"/>
      <c r="AH5" s="12"/>
      <c r="AI5" s="12"/>
      <c r="AM5" s="12"/>
      <c r="AN5" s="12"/>
      <c r="AO5" s="12"/>
      <c r="AR5" s="12"/>
      <c r="AS5" s="12"/>
      <c r="AU5" s="12"/>
      <c r="AV5" s="12"/>
    </row>
    <row r="6" spans="1:50">
      <c r="B6" s="12"/>
      <c r="H6" s="12"/>
      <c r="I6" s="12"/>
      <c r="J6" s="12"/>
      <c r="M6" s="12"/>
      <c r="N6" s="12"/>
      <c r="O6" s="12"/>
      <c r="S6" s="5"/>
      <c r="V6" s="12"/>
      <c r="W6" s="12"/>
      <c r="X6" s="12"/>
      <c r="Z6" s="12"/>
      <c r="AA6" s="12"/>
      <c r="AC6" s="12"/>
      <c r="AD6" s="5"/>
      <c r="AE6" s="12"/>
      <c r="AF6" s="12"/>
      <c r="AG6" s="12"/>
      <c r="AH6" s="12"/>
      <c r="AI6" s="12"/>
      <c r="AM6" s="12"/>
      <c r="AN6" s="12"/>
      <c r="AO6" s="12"/>
      <c r="AR6" s="12"/>
      <c r="AS6" s="12"/>
      <c r="AU6" s="12"/>
      <c r="AV6" s="12"/>
    </row>
    <row r="7" spans="1:50">
      <c r="B7" s="12"/>
      <c r="H7" s="12"/>
      <c r="I7" s="12"/>
      <c r="J7" s="12"/>
      <c r="M7" s="12"/>
      <c r="N7" s="12"/>
      <c r="O7" s="12"/>
      <c r="S7" s="5"/>
      <c r="V7" s="12"/>
      <c r="W7" s="12"/>
      <c r="X7" s="12"/>
      <c r="Z7" s="12"/>
      <c r="AA7" s="12"/>
      <c r="AC7" s="12"/>
      <c r="AD7" s="5"/>
      <c r="AE7" s="12"/>
      <c r="AF7" s="12"/>
      <c r="AG7" s="12"/>
      <c r="AH7" s="12"/>
      <c r="AI7" s="12"/>
      <c r="AM7" s="12"/>
      <c r="AN7" s="12"/>
      <c r="AO7" s="12"/>
      <c r="AR7" s="12"/>
      <c r="AS7" s="12"/>
      <c r="AU7" s="12"/>
      <c r="AV7" s="12"/>
    </row>
    <row r="8" spans="1:50">
      <c r="B8" s="12"/>
      <c r="H8" s="12"/>
      <c r="I8" s="12"/>
      <c r="J8" s="12"/>
      <c r="M8" s="12"/>
      <c r="N8" s="12"/>
      <c r="O8" s="12"/>
      <c r="S8" s="5"/>
      <c r="V8" s="12"/>
      <c r="W8" s="12"/>
      <c r="X8" s="12"/>
      <c r="Z8" s="12"/>
      <c r="AA8" s="12"/>
      <c r="AC8" s="12"/>
      <c r="AD8" s="5"/>
      <c r="AE8" s="12"/>
      <c r="AF8" s="12"/>
      <c r="AG8" s="12"/>
      <c r="AH8" s="12"/>
      <c r="AI8" s="12"/>
      <c r="AM8" s="12"/>
      <c r="AN8" s="12"/>
      <c r="AO8" s="12"/>
      <c r="AR8" s="12"/>
      <c r="AS8" s="12"/>
      <c r="AU8" s="12"/>
      <c r="AV8" s="12"/>
    </row>
    <row r="9" spans="1:50">
      <c r="B9" s="12"/>
      <c r="H9" s="12"/>
      <c r="I9" s="12"/>
      <c r="J9" s="12"/>
      <c r="M9" s="12"/>
      <c r="N9" s="12"/>
      <c r="O9" s="12"/>
      <c r="S9" s="5"/>
      <c r="V9" s="12"/>
      <c r="W9" s="12"/>
      <c r="X9" s="12"/>
      <c r="Z9" s="12"/>
      <c r="AA9" s="12"/>
      <c r="AC9" s="12"/>
      <c r="AD9" s="5"/>
      <c r="AE9" s="12"/>
      <c r="AF9" s="12"/>
      <c r="AG9" s="12"/>
      <c r="AH9" s="12"/>
      <c r="AI9" s="12"/>
      <c r="AM9" s="12"/>
      <c r="AN9" s="12"/>
      <c r="AO9" s="12"/>
      <c r="AR9" s="12"/>
      <c r="AS9" s="12"/>
      <c r="AU9" s="12"/>
      <c r="AV9" s="12"/>
    </row>
    <row r="10" spans="1:50">
      <c r="B10" s="12"/>
      <c r="H10" s="12"/>
      <c r="I10" s="12"/>
      <c r="J10" s="12"/>
      <c r="M10" s="12"/>
      <c r="N10" s="12"/>
      <c r="O10" s="12"/>
      <c r="S10" s="5"/>
      <c r="V10" s="12"/>
      <c r="W10" s="12"/>
      <c r="X10" s="12"/>
      <c r="Z10" s="12"/>
      <c r="AA10" s="12"/>
      <c r="AC10" s="12"/>
      <c r="AD10" s="5"/>
      <c r="AE10" s="12"/>
      <c r="AF10" s="12"/>
      <c r="AG10" s="12"/>
      <c r="AH10" s="12"/>
      <c r="AI10" s="12"/>
      <c r="AM10" s="12"/>
      <c r="AN10" s="12"/>
      <c r="AO10" s="12"/>
      <c r="AR10" s="12"/>
      <c r="AS10" s="12"/>
      <c r="AU10" s="12"/>
      <c r="AV10" s="12"/>
    </row>
    <row r="11" spans="1:50">
      <c r="S11" s="5"/>
    </row>
    <row r="12" spans="1:50">
      <c r="S12" s="5"/>
    </row>
    <row r="13" spans="1:50">
      <c r="S13" s="5"/>
    </row>
    <row r="14" spans="1:50">
      <c r="S14" s="5"/>
    </row>
    <row r="15" spans="1:50">
      <c r="S15" s="5"/>
    </row>
    <row r="16" spans="1:50">
      <c r="S16" s="5"/>
    </row>
    <row r="17" spans="19:19">
      <c r="S17" s="5"/>
    </row>
    <row r="18" spans="19:19">
      <c r="S18" s="5"/>
    </row>
    <row r="19" spans="19:19">
      <c r="S19" s="5"/>
    </row>
    <row r="20" spans="19:19">
      <c r="S20" s="5"/>
    </row>
    <row r="21" spans="19:19">
      <c r="S21" s="5"/>
    </row>
    <row r="22" spans="19:19">
      <c r="S22" s="5"/>
    </row>
    <row r="23" spans="19:19">
      <c r="S23" s="5"/>
    </row>
    <row r="24" spans="19:19">
      <c r="S24" s="5"/>
    </row>
    <row r="25" spans="19:19">
      <c r="S25" s="5"/>
    </row>
    <row r="26" spans="19:19">
      <c r="S26" s="5"/>
    </row>
    <row r="27" spans="19:19">
      <c r="S27" s="5"/>
    </row>
    <row r="28" spans="19:19">
      <c r="S28" s="5"/>
    </row>
    <row r="29" spans="19:19">
      <c r="S29" s="5"/>
    </row>
    <row r="30" spans="19:19">
      <c r="S30" s="5"/>
    </row>
    <row r="31" spans="19:19">
      <c r="S31" s="5"/>
    </row>
    <row r="32" spans="19:19">
      <c r="S32" s="5"/>
    </row>
    <row r="33" spans="19:19">
      <c r="S33" s="5"/>
    </row>
    <row r="34" spans="19:19">
      <c r="S34" s="5"/>
    </row>
    <row r="35" spans="19:19">
      <c r="S35" s="5"/>
    </row>
    <row r="36" spans="19:19">
      <c r="S36" s="5"/>
    </row>
    <row r="37" spans="19:19">
      <c r="S37" s="5"/>
    </row>
    <row r="38" spans="19:19">
      <c r="S38" s="5"/>
    </row>
    <row r="39" spans="19:19">
      <c r="S39" s="5"/>
    </row>
    <row r="40" spans="19:19">
      <c r="S40" s="5"/>
    </row>
    <row r="41" spans="19:19">
      <c r="S41" s="5"/>
    </row>
    <row r="42" spans="19:19">
      <c r="S42" s="5"/>
    </row>
    <row r="43" spans="19:19">
      <c r="S43" s="5"/>
    </row>
    <row r="44" spans="19:19">
      <c r="S44" s="5"/>
    </row>
    <row r="45" spans="19:19">
      <c r="S45" s="5"/>
    </row>
    <row r="46" spans="19:19">
      <c r="S46" s="5"/>
    </row>
    <row r="47" spans="19:19">
      <c r="S47" s="5"/>
    </row>
    <row r="48" spans="19:19">
      <c r="S48" s="5"/>
    </row>
    <row r="49" spans="19:19">
      <c r="S49" s="5"/>
    </row>
    <row r="50" spans="19:19">
      <c r="S50" s="5"/>
    </row>
    <row r="51" spans="19:19">
      <c r="S51" s="5"/>
    </row>
    <row r="52" spans="19:19">
      <c r="S52" s="5"/>
    </row>
    <row r="53" spans="19:19">
      <c r="S53" s="5"/>
    </row>
    <row r="54" spans="19:19">
      <c r="S54" s="5"/>
    </row>
    <row r="55" spans="19:19">
      <c r="S55" s="5"/>
    </row>
    <row r="56" spans="19:19">
      <c r="S56" s="5"/>
    </row>
    <row r="57" spans="19:19">
      <c r="S57" s="5"/>
    </row>
    <row r="58" spans="19:19">
      <c r="S58" s="5"/>
    </row>
    <row r="59" spans="19:19">
      <c r="S59" s="5"/>
    </row>
    <row r="60" spans="19:19">
      <c r="S60" s="5"/>
    </row>
    <row r="61" spans="19:19">
      <c r="S61" s="5"/>
    </row>
    <row r="62" spans="19:19">
      <c r="S62" s="5"/>
    </row>
    <row r="63" spans="19:19">
      <c r="S63" s="5"/>
    </row>
    <row r="64" spans="19:19">
      <c r="S64" s="5"/>
    </row>
    <row r="65" spans="19:19">
      <c r="S65" s="5"/>
    </row>
    <row r="66" spans="19:19">
      <c r="S66" s="5"/>
    </row>
    <row r="67" spans="19:19">
      <c r="S67" s="5"/>
    </row>
    <row r="68" spans="19:19">
      <c r="S68" s="5"/>
    </row>
    <row r="69" spans="19:19">
      <c r="S69" s="5"/>
    </row>
    <row r="70" spans="19:19">
      <c r="S70" s="5"/>
    </row>
    <row r="71" spans="19:19">
      <c r="S71" s="5"/>
    </row>
    <row r="72" spans="19:19">
      <c r="S72" s="5"/>
    </row>
    <row r="73" spans="19:19">
      <c r="S73" s="5"/>
    </row>
    <row r="74" spans="19:19">
      <c r="S74" s="5"/>
    </row>
    <row r="75" spans="19:19">
      <c r="S75" s="5"/>
    </row>
    <row r="76" spans="19:19">
      <c r="S76" s="5"/>
    </row>
    <row r="77" spans="19:19">
      <c r="S77" s="5"/>
    </row>
    <row r="78" spans="19:19">
      <c r="S78" s="5"/>
    </row>
    <row r="79" spans="19:19">
      <c r="S79" s="5"/>
    </row>
    <row r="80" spans="19:19">
      <c r="S80" s="5"/>
    </row>
    <row r="81" spans="19:19">
      <c r="S81" s="5"/>
    </row>
    <row r="82" spans="19:19">
      <c r="S82" s="5"/>
    </row>
    <row r="83" spans="19:19">
      <c r="S83" s="5"/>
    </row>
    <row r="84" spans="19:19">
      <c r="S84" s="5"/>
    </row>
    <row r="85" spans="19:19">
      <c r="S85" s="5"/>
    </row>
    <row r="86" spans="19:19">
      <c r="S86" s="5"/>
    </row>
    <row r="87" spans="19:19">
      <c r="S87" s="5"/>
    </row>
    <row r="88" spans="19:19">
      <c r="S88" s="5"/>
    </row>
    <row r="89" spans="19:19">
      <c r="S89" s="5"/>
    </row>
    <row r="90" spans="19:19">
      <c r="S90" s="5"/>
    </row>
    <row r="91" spans="19:19">
      <c r="S91" s="5"/>
    </row>
    <row r="92" spans="19:19">
      <c r="S92" s="5"/>
    </row>
    <row r="93" spans="19:19">
      <c r="S93" s="5"/>
    </row>
    <row r="94" spans="19:19">
      <c r="S94" s="5"/>
    </row>
    <row r="95" spans="19:19">
      <c r="S95" s="5"/>
    </row>
    <row r="96" spans="19:19">
      <c r="S96" s="5"/>
    </row>
    <row r="97" spans="19:19">
      <c r="S97" s="5"/>
    </row>
    <row r="98" spans="19:19">
      <c r="S98" s="5"/>
    </row>
    <row r="99" spans="19:19">
      <c r="S99" s="5"/>
    </row>
    <row r="100" spans="19:19">
      <c r="S100" s="5"/>
    </row>
    <row r="101" spans="19:19">
      <c r="S101" s="5"/>
    </row>
    <row r="102" spans="19:19">
      <c r="S102" s="5"/>
    </row>
    <row r="103" spans="19:19">
      <c r="S103" s="5"/>
    </row>
    <row r="104" spans="19:19">
      <c r="S104" s="5"/>
    </row>
    <row r="105" spans="19:19">
      <c r="S105" s="5"/>
    </row>
    <row r="106" spans="19:19">
      <c r="S106" s="5"/>
    </row>
    <row r="107" spans="19:19">
      <c r="S107" s="5"/>
    </row>
    <row r="108" spans="19:19">
      <c r="S108" s="5"/>
    </row>
    <row r="109" spans="19:19">
      <c r="S109" s="5"/>
    </row>
    <row r="110" spans="19:19">
      <c r="S110" s="5"/>
    </row>
    <row r="111" spans="19:19">
      <c r="S111" s="5"/>
    </row>
    <row r="112" spans="19:19">
      <c r="S112" s="5"/>
    </row>
    <row r="113" spans="19:19">
      <c r="S113" s="5"/>
    </row>
    <row r="114" spans="19:19">
      <c r="S114" s="5"/>
    </row>
    <row r="115" spans="19:19">
      <c r="S115" s="5"/>
    </row>
    <row r="116" spans="19:19">
      <c r="S116" s="5"/>
    </row>
    <row r="117" spans="19:19">
      <c r="S117" s="5"/>
    </row>
    <row r="118" spans="19:19">
      <c r="S118" s="5"/>
    </row>
    <row r="119" spans="19:19">
      <c r="S119" s="5"/>
    </row>
    <row r="120" spans="19:19">
      <c r="S120" s="5"/>
    </row>
    <row r="121" spans="19:19">
      <c r="S121" s="5"/>
    </row>
    <row r="122" spans="19:19">
      <c r="S122" s="5"/>
    </row>
    <row r="123" spans="19:19">
      <c r="S123" s="5"/>
    </row>
    <row r="124" spans="19:19">
      <c r="S124" s="5"/>
    </row>
    <row r="125" spans="19:19">
      <c r="S125" s="5"/>
    </row>
    <row r="126" spans="19:19">
      <c r="S126" s="5"/>
    </row>
    <row r="127" spans="19:19">
      <c r="S127" s="5"/>
    </row>
    <row r="128" spans="19:19">
      <c r="S128" s="5"/>
    </row>
    <row r="129" spans="19:19">
      <c r="S129" s="5"/>
    </row>
    <row r="130" spans="19:19">
      <c r="S130" s="5"/>
    </row>
    <row r="131" spans="19:19">
      <c r="S131" s="5"/>
    </row>
    <row r="132" spans="19:19">
      <c r="S132" s="5"/>
    </row>
    <row r="133" spans="19:19">
      <c r="S133" s="5"/>
    </row>
    <row r="134" spans="19:19">
      <c r="S134" s="5"/>
    </row>
    <row r="135" spans="19:19">
      <c r="S135" s="5"/>
    </row>
    <row r="136" spans="19:19">
      <c r="S136" s="5"/>
    </row>
    <row r="137" spans="19:19">
      <c r="S137" s="5"/>
    </row>
    <row r="138" spans="19:19">
      <c r="S138" s="5"/>
    </row>
    <row r="139" spans="19:19">
      <c r="S139" s="5"/>
    </row>
    <row r="140" spans="19:19">
      <c r="S140" s="5"/>
    </row>
    <row r="141" spans="19:19">
      <c r="S141" s="5"/>
    </row>
    <row r="142" spans="19:19">
      <c r="S142" s="5"/>
    </row>
    <row r="143" spans="19:19">
      <c r="S143" s="5"/>
    </row>
    <row r="144" spans="19:19">
      <c r="S144" s="5"/>
    </row>
    <row r="145" spans="19:19">
      <c r="S145" s="5"/>
    </row>
    <row r="146" spans="19:19">
      <c r="S146" s="5"/>
    </row>
    <row r="147" spans="19:19">
      <c r="S147" s="5"/>
    </row>
    <row r="148" spans="19:19">
      <c r="S148" s="5"/>
    </row>
    <row r="149" spans="19:19">
      <c r="S149" s="5"/>
    </row>
    <row r="150" spans="19:19">
      <c r="S150" s="5"/>
    </row>
    <row r="151" spans="19:19">
      <c r="S151" s="5"/>
    </row>
    <row r="152" spans="19:19">
      <c r="S152" s="5"/>
    </row>
    <row r="153" spans="19:19">
      <c r="S153" s="5"/>
    </row>
    <row r="154" spans="19:19">
      <c r="S154" s="5"/>
    </row>
    <row r="155" spans="19:19">
      <c r="S155" s="5"/>
    </row>
    <row r="156" spans="19:19">
      <c r="S156" s="5"/>
    </row>
    <row r="157" spans="19:19">
      <c r="S157" s="5"/>
    </row>
    <row r="158" spans="19:19">
      <c r="S158" s="5"/>
    </row>
    <row r="159" spans="19:19">
      <c r="S159" s="5"/>
    </row>
    <row r="160" spans="19:19">
      <c r="S160" s="5"/>
    </row>
    <row r="161" spans="19:19">
      <c r="S161" s="5"/>
    </row>
    <row r="162" spans="19:19">
      <c r="S162" s="5"/>
    </row>
    <row r="163" spans="19:19">
      <c r="S163" s="5"/>
    </row>
    <row r="164" spans="19:19">
      <c r="S164" s="5"/>
    </row>
    <row r="165" spans="19:19">
      <c r="S165" s="5"/>
    </row>
    <row r="166" spans="19:19">
      <c r="S166" s="5"/>
    </row>
    <row r="167" spans="19:19">
      <c r="S167" s="5"/>
    </row>
    <row r="168" spans="19:19">
      <c r="S168" s="5"/>
    </row>
    <row r="169" spans="19:19">
      <c r="S169" s="5"/>
    </row>
    <row r="170" spans="19:19">
      <c r="S170" s="5"/>
    </row>
    <row r="171" spans="19:19">
      <c r="S171" s="5"/>
    </row>
    <row r="172" spans="19:19">
      <c r="S172" s="5"/>
    </row>
    <row r="173" spans="19:19">
      <c r="S173" s="5"/>
    </row>
    <row r="174" spans="19:19">
      <c r="S174" s="5"/>
    </row>
    <row r="175" spans="19:19">
      <c r="S175" s="5"/>
    </row>
    <row r="176" spans="19:19">
      <c r="S176" s="5"/>
    </row>
    <row r="177" spans="19:19">
      <c r="S177" s="5"/>
    </row>
    <row r="178" spans="19:19">
      <c r="S178" s="5"/>
    </row>
    <row r="179" spans="19:19">
      <c r="S179" s="5"/>
    </row>
    <row r="180" spans="19:19">
      <c r="S180" s="5"/>
    </row>
    <row r="181" spans="19:19">
      <c r="S181" s="5"/>
    </row>
    <row r="182" spans="19:19">
      <c r="S182" s="5"/>
    </row>
    <row r="183" spans="19:19">
      <c r="S183" s="5"/>
    </row>
    <row r="184" spans="19:19">
      <c r="S184" s="5"/>
    </row>
    <row r="185" spans="19:19">
      <c r="S185" s="5"/>
    </row>
    <row r="186" spans="19:19">
      <c r="S186" s="5"/>
    </row>
    <row r="187" spans="19:19">
      <c r="S187" s="5"/>
    </row>
    <row r="188" spans="19:19">
      <c r="S188" s="5"/>
    </row>
    <row r="189" spans="19:19">
      <c r="S189" s="5"/>
    </row>
    <row r="190" spans="19:19">
      <c r="S190" s="5"/>
    </row>
    <row r="191" spans="19:19">
      <c r="S191" s="5"/>
    </row>
    <row r="192" spans="19:19">
      <c r="S192" s="5"/>
    </row>
    <row r="193" spans="19:19">
      <c r="S193" s="5"/>
    </row>
    <row r="194" spans="19:19">
      <c r="S194" s="5"/>
    </row>
    <row r="195" spans="19:19">
      <c r="S195" s="5"/>
    </row>
    <row r="196" spans="19:19">
      <c r="S196" s="5"/>
    </row>
    <row r="197" spans="19:19">
      <c r="S197" s="5"/>
    </row>
    <row r="198" spans="19:19">
      <c r="S198" s="5"/>
    </row>
    <row r="199" spans="19:19">
      <c r="S199" s="5"/>
    </row>
    <row r="200" spans="19:19">
      <c r="S200" s="5"/>
    </row>
    <row r="201" spans="19:19">
      <c r="S201" s="5"/>
    </row>
    <row r="202" spans="19:19">
      <c r="S202" s="5"/>
    </row>
    <row r="203" spans="19:19">
      <c r="S203" s="5"/>
    </row>
    <row r="204" spans="19:19">
      <c r="S204" s="5"/>
    </row>
    <row r="205" spans="19:19">
      <c r="S205" s="5"/>
    </row>
    <row r="206" spans="19:19">
      <c r="S206" s="5"/>
    </row>
    <row r="207" spans="19:19">
      <c r="S207" s="5"/>
    </row>
    <row r="208" spans="19:19">
      <c r="S208" s="5"/>
    </row>
    <row r="209" spans="19:19">
      <c r="S209" s="5"/>
    </row>
    <row r="210" spans="19:19">
      <c r="S210" s="5"/>
    </row>
    <row r="211" spans="19:19">
      <c r="S211" s="5"/>
    </row>
    <row r="212" spans="19:19">
      <c r="S212" s="5"/>
    </row>
    <row r="213" spans="19:19">
      <c r="S213" s="5"/>
    </row>
    <row r="214" spans="19:19">
      <c r="S214" s="5"/>
    </row>
    <row r="215" spans="19:19">
      <c r="S215" s="5"/>
    </row>
    <row r="216" spans="19:19">
      <c r="S216" s="5"/>
    </row>
    <row r="217" spans="19:19">
      <c r="S217" s="5"/>
    </row>
    <row r="218" spans="19:19">
      <c r="S218" s="5"/>
    </row>
    <row r="219" spans="19:19">
      <c r="S219" s="5"/>
    </row>
    <row r="220" spans="19:19">
      <c r="S220" s="5"/>
    </row>
    <row r="221" spans="19:19">
      <c r="S221" s="5"/>
    </row>
    <row r="222" spans="19:19">
      <c r="S222" s="5"/>
    </row>
    <row r="223" spans="19:19">
      <c r="S223" s="5"/>
    </row>
    <row r="224" spans="19:19">
      <c r="S224" s="5"/>
    </row>
    <row r="225" spans="19:19">
      <c r="S225" s="5"/>
    </row>
    <row r="226" spans="19:19">
      <c r="S226" s="5"/>
    </row>
    <row r="227" spans="19:19">
      <c r="S227" s="5"/>
    </row>
    <row r="228" spans="19:19">
      <c r="S228" s="5"/>
    </row>
    <row r="229" spans="19:19">
      <c r="S229" s="5"/>
    </row>
    <row r="230" spans="19:19">
      <c r="S230" s="5"/>
    </row>
    <row r="231" spans="19:19">
      <c r="S231" s="5"/>
    </row>
    <row r="232" spans="19:19">
      <c r="S232" s="5"/>
    </row>
    <row r="233" spans="19:19">
      <c r="S233" s="5"/>
    </row>
    <row r="234" spans="19:19">
      <c r="S234" s="5"/>
    </row>
    <row r="235" spans="19:19">
      <c r="S235" s="5"/>
    </row>
    <row r="236" spans="19:19">
      <c r="S236" s="5"/>
    </row>
    <row r="237" spans="19:19">
      <c r="S237" s="5"/>
    </row>
    <row r="238" spans="19:19">
      <c r="S238" s="5"/>
    </row>
    <row r="239" spans="19:19">
      <c r="S239" s="5"/>
    </row>
    <row r="240" spans="19:19">
      <c r="S240" s="5"/>
    </row>
    <row r="241" spans="19:19">
      <c r="S241" s="5"/>
    </row>
    <row r="242" spans="19:19">
      <c r="S242" s="5"/>
    </row>
    <row r="243" spans="19:19">
      <c r="S243" s="5"/>
    </row>
    <row r="244" spans="19:19">
      <c r="S244" s="5"/>
    </row>
    <row r="245" spans="19:19">
      <c r="S245" s="5"/>
    </row>
    <row r="246" spans="19:19">
      <c r="S246" s="5"/>
    </row>
    <row r="247" spans="19:19">
      <c r="S247" s="5"/>
    </row>
    <row r="248" spans="19:19">
      <c r="S248" s="5"/>
    </row>
    <row r="249" spans="19:19">
      <c r="S249" s="5"/>
    </row>
    <row r="250" spans="19:19">
      <c r="S250" s="5"/>
    </row>
    <row r="251" spans="19:19">
      <c r="S251" s="5"/>
    </row>
    <row r="252" spans="19:19">
      <c r="S252" s="5"/>
    </row>
    <row r="253" spans="19:19">
      <c r="S253" s="5"/>
    </row>
    <row r="254" spans="19:19">
      <c r="S254" s="5"/>
    </row>
    <row r="255" spans="19:19">
      <c r="S255" s="5"/>
    </row>
    <row r="256" spans="19:19">
      <c r="S256" s="5"/>
    </row>
    <row r="257" spans="19:19">
      <c r="S257" s="5"/>
    </row>
    <row r="258" spans="19:19">
      <c r="S258" s="5"/>
    </row>
    <row r="259" spans="19:19">
      <c r="S259" s="5"/>
    </row>
    <row r="260" spans="19:19">
      <c r="S260" s="5"/>
    </row>
    <row r="261" spans="19:19">
      <c r="S261" s="5"/>
    </row>
    <row r="262" spans="19:19">
      <c r="S262" s="5"/>
    </row>
    <row r="263" spans="19:19">
      <c r="S263" s="5"/>
    </row>
    <row r="264" spans="19:19">
      <c r="S264" s="5"/>
    </row>
    <row r="265" spans="19:19">
      <c r="S265" s="5"/>
    </row>
    <row r="266" spans="19:19">
      <c r="S266" s="5"/>
    </row>
    <row r="267" spans="19:19">
      <c r="S267" s="5"/>
    </row>
    <row r="268" spans="19:19">
      <c r="S268" s="5"/>
    </row>
    <row r="269" spans="19:19">
      <c r="S269" s="5"/>
    </row>
    <row r="270" spans="19:19">
      <c r="S270" s="5"/>
    </row>
    <row r="271" spans="19:19">
      <c r="S271" s="5"/>
    </row>
    <row r="272" spans="19:19">
      <c r="S272" s="5"/>
    </row>
    <row r="273" spans="19:19">
      <c r="S273" s="5"/>
    </row>
    <row r="274" spans="19:19">
      <c r="S274" s="5"/>
    </row>
    <row r="275" spans="19:19">
      <c r="S275" s="5"/>
    </row>
    <row r="276" spans="19:19">
      <c r="S276" s="5"/>
    </row>
    <row r="277" spans="19:19">
      <c r="S277" s="5"/>
    </row>
    <row r="278" spans="19:19">
      <c r="S278" s="5"/>
    </row>
    <row r="279" spans="19:19">
      <c r="S279" s="5"/>
    </row>
    <row r="280" spans="19:19">
      <c r="S280" s="5"/>
    </row>
    <row r="281" spans="19:19">
      <c r="S281" s="5"/>
    </row>
    <row r="282" spans="19:19">
      <c r="S282" s="5"/>
    </row>
    <row r="283" spans="19:19">
      <c r="S283" s="5"/>
    </row>
    <row r="284" spans="19:19">
      <c r="S284" s="5"/>
    </row>
    <row r="285" spans="19:19">
      <c r="S285" s="5"/>
    </row>
    <row r="286" spans="19:19">
      <c r="S286" s="5"/>
    </row>
    <row r="287" spans="19:19">
      <c r="S287" s="5"/>
    </row>
    <row r="288" spans="19:19">
      <c r="S288" s="5"/>
    </row>
    <row r="289" spans="19:19">
      <c r="S289" s="5"/>
    </row>
    <row r="290" spans="19:19">
      <c r="S290" s="5"/>
    </row>
    <row r="291" spans="19:19">
      <c r="S291" s="5"/>
    </row>
    <row r="292" spans="19:19">
      <c r="S292" s="5"/>
    </row>
    <row r="293" spans="19:19">
      <c r="S293" s="5"/>
    </row>
    <row r="294" spans="19:19">
      <c r="S294" s="5"/>
    </row>
    <row r="295" spans="19:19">
      <c r="S295" s="5"/>
    </row>
    <row r="296" spans="19:19">
      <c r="S296" s="5"/>
    </row>
    <row r="297" spans="19:19">
      <c r="S297" s="5"/>
    </row>
    <row r="298" spans="19:19">
      <c r="S298" s="5"/>
    </row>
    <row r="299" spans="19:19">
      <c r="S299" s="5"/>
    </row>
    <row r="300" spans="19:19">
      <c r="S300" s="5"/>
    </row>
    <row r="301" spans="19:19">
      <c r="S301" s="5"/>
    </row>
    <row r="302" spans="19:19">
      <c r="S302" s="5"/>
    </row>
    <row r="303" spans="19:19">
      <c r="S303" s="5"/>
    </row>
    <row r="304" spans="19:19">
      <c r="S304" s="5"/>
    </row>
    <row r="305" spans="19:19">
      <c r="S305" s="5"/>
    </row>
    <row r="306" spans="19:19">
      <c r="S306" s="5"/>
    </row>
    <row r="307" spans="19:19">
      <c r="S307" s="5"/>
    </row>
    <row r="308" spans="19:19">
      <c r="S308" s="5"/>
    </row>
    <row r="309" spans="19:19">
      <c r="S309" s="5"/>
    </row>
    <row r="310" spans="19:19">
      <c r="S310" s="5"/>
    </row>
    <row r="311" spans="19:19">
      <c r="S311" s="5"/>
    </row>
    <row r="312" spans="19:19">
      <c r="S312" s="5"/>
    </row>
    <row r="313" spans="19:19">
      <c r="S313" s="5"/>
    </row>
    <row r="314" spans="19:19">
      <c r="S314" s="5"/>
    </row>
    <row r="315" spans="19:19">
      <c r="S315" s="5"/>
    </row>
    <row r="316" spans="19:19">
      <c r="S316" s="5"/>
    </row>
    <row r="317" spans="19:19">
      <c r="S317" s="5"/>
    </row>
    <row r="318" spans="19:19">
      <c r="S318" s="5"/>
    </row>
    <row r="319" spans="19:19">
      <c r="S319" s="5"/>
    </row>
    <row r="320" spans="19:19">
      <c r="S320" s="5"/>
    </row>
    <row r="321" spans="19:19">
      <c r="S321" s="5"/>
    </row>
    <row r="322" spans="19:19">
      <c r="S322" s="5"/>
    </row>
    <row r="323" spans="19:19">
      <c r="S323" s="5"/>
    </row>
    <row r="324" spans="19:19">
      <c r="S324" s="5"/>
    </row>
    <row r="325" spans="19:19">
      <c r="S325" s="5"/>
    </row>
    <row r="326" spans="19:19">
      <c r="S326" s="5"/>
    </row>
    <row r="327" spans="19:19">
      <c r="S327" s="5"/>
    </row>
    <row r="328" spans="19:19">
      <c r="S328" s="5"/>
    </row>
    <row r="329" spans="19:19">
      <c r="S329" s="5"/>
    </row>
    <row r="330" spans="19:19">
      <c r="S330" s="5"/>
    </row>
    <row r="331" spans="19:19">
      <c r="S331" s="5"/>
    </row>
    <row r="332" spans="19:19">
      <c r="S332" s="5"/>
    </row>
    <row r="333" spans="19:19">
      <c r="S333" s="5"/>
    </row>
    <row r="334" spans="19:19">
      <c r="S334" s="5"/>
    </row>
    <row r="335" spans="19:19">
      <c r="S335" s="5"/>
    </row>
    <row r="336" spans="19:19">
      <c r="S336" s="5"/>
    </row>
    <row r="337" spans="19:19">
      <c r="S337" s="5"/>
    </row>
    <row r="338" spans="19:19">
      <c r="S338" s="5"/>
    </row>
    <row r="339" spans="19:19">
      <c r="S339" s="5"/>
    </row>
    <row r="340" spans="19:19">
      <c r="S340" s="5"/>
    </row>
    <row r="341" spans="19:19">
      <c r="S341" s="5"/>
    </row>
    <row r="342" spans="19:19">
      <c r="S342" s="5"/>
    </row>
    <row r="343" spans="19:19">
      <c r="S343" s="5"/>
    </row>
    <row r="344" spans="19:19">
      <c r="S344" s="5"/>
    </row>
    <row r="345" spans="19:19">
      <c r="S345" s="5"/>
    </row>
    <row r="346" spans="19:19">
      <c r="S346" s="5"/>
    </row>
    <row r="347" spans="19:19">
      <c r="S347" s="5"/>
    </row>
    <row r="348" spans="19:19">
      <c r="S348" s="5"/>
    </row>
    <row r="349" spans="19:19">
      <c r="S349" s="5"/>
    </row>
    <row r="350" spans="19:19">
      <c r="S350" s="5"/>
    </row>
    <row r="351" spans="19:19">
      <c r="S351" s="5"/>
    </row>
    <row r="352" spans="19:19">
      <c r="S352" s="5"/>
    </row>
    <row r="353" spans="19:19">
      <c r="S353" s="5"/>
    </row>
    <row r="354" spans="19:19">
      <c r="S354" s="5"/>
    </row>
    <row r="355" spans="19:19">
      <c r="S355" s="5"/>
    </row>
    <row r="356" spans="19:19">
      <c r="S356" s="5"/>
    </row>
    <row r="357" spans="19:19">
      <c r="S357" s="5"/>
    </row>
    <row r="358" spans="19:19">
      <c r="S358" s="5"/>
    </row>
    <row r="359" spans="19:19">
      <c r="S359" s="5"/>
    </row>
    <row r="360" spans="19:19">
      <c r="S360" s="5"/>
    </row>
    <row r="361" spans="19:19">
      <c r="S361" s="5"/>
    </row>
    <row r="362" spans="19:19">
      <c r="S362" s="5"/>
    </row>
    <row r="363" spans="19:19">
      <c r="S363" s="5"/>
    </row>
    <row r="364" spans="19:19">
      <c r="S364" s="5"/>
    </row>
    <row r="365" spans="19:19">
      <c r="S365" s="5"/>
    </row>
    <row r="366" spans="19:19">
      <c r="S366" s="5"/>
    </row>
    <row r="367" spans="19:19">
      <c r="S367" s="5"/>
    </row>
    <row r="368" spans="19:19">
      <c r="S368" s="5"/>
    </row>
    <row r="369" spans="19:19">
      <c r="S369" s="5"/>
    </row>
    <row r="370" spans="19:19">
      <c r="S370" s="5"/>
    </row>
    <row r="371" spans="19:19">
      <c r="S371" s="5"/>
    </row>
    <row r="372" spans="19:19">
      <c r="S372" s="5"/>
    </row>
    <row r="373" spans="19:19">
      <c r="S373" s="5"/>
    </row>
    <row r="374" spans="19:19">
      <c r="S374" s="5"/>
    </row>
    <row r="375" spans="19:19">
      <c r="S375" s="5"/>
    </row>
    <row r="376" spans="19:19">
      <c r="S376" s="5"/>
    </row>
    <row r="377" spans="19:19">
      <c r="S377" s="5"/>
    </row>
    <row r="378" spans="19:19">
      <c r="S378" s="5"/>
    </row>
    <row r="379" spans="19:19">
      <c r="S379" s="5"/>
    </row>
    <row r="380" spans="19:19">
      <c r="S380" s="5"/>
    </row>
    <row r="381" spans="19:19">
      <c r="S381" s="5"/>
    </row>
    <row r="382" spans="19:19">
      <c r="S382" s="5"/>
    </row>
    <row r="383" spans="19:19">
      <c r="S383" s="5"/>
    </row>
    <row r="384" spans="19:19">
      <c r="S384" s="5"/>
    </row>
    <row r="385" spans="19:19">
      <c r="S385" s="5"/>
    </row>
    <row r="386" spans="19:19">
      <c r="S386" s="5"/>
    </row>
    <row r="387" spans="19:19">
      <c r="S387" s="5"/>
    </row>
    <row r="388" spans="19:19">
      <c r="S388" s="5"/>
    </row>
    <row r="389" spans="19:19">
      <c r="S389" s="5"/>
    </row>
    <row r="390" spans="19:19">
      <c r="S390" s="5"/>
    </row>
    <row r="391" spans="19:19">
      <c r="S391" s="5"/>
    </row>
    <row r="392" spans="19:19">
      <c r="S392" s="5"/>
    </row>
    <row r="393" spans="19:19">
      <c r="S393" s="5"/>
    </row>
    <row r="394" spans="19:19">
      <c r="S394" s="5"/>
    </row>
    <row r="395" spans="19:19">
      <c r="S395" s="5"/>
    </row>
    <row r="396" spans="19:19">
      <c r="S396" s="5"/>
    </row>
    <row r="397" spans="19:19">
      <c r="S397" s="5"/>
    </row>
    <row r="398" spans="19:19">
      <c r="S398" s="5"/>
    </row>
    <row r="399" spans="19:19">
      <c r="S399" s="5"/>
    </row>
    <row r="400" spans="19:19">
      <c r="S400" s="5"/>
    </row>
    <row r="401" spans="19:19">
      <c r="S401" s="5"/>
    </row>
    <row r="402" spans="19:19">
      <c r="S402" s="5"/>
    </row>
    <row r="403" spans="19:19">
      <c r="S403" s="5"/>
    </row>
    <row r="404" spans="19:19">
      <c r="S404" s="5"/>
    </row>
    <row r="405" spans="19:19">
      <c r="S405" s="5"/>
    </row>
    <row r="406" spans="19:19">
      <c r="S406" s="5"/>
    </row>
    <row r="407" spans="19:19">
      <c r="S407" s="5"/>
    </row>
    <row r="408" spans="19:19">
      <c r="S408" s="5"/>
    </row>
    <row r="409" spans="19:19">
      <c r="S409" s="5"/>
    </row>
    <row r="410" spans="19:19">
      <c r="S410" s="5"/>
    </row>
    <row r="411" spans="19:19">
      <c r="S411" s="5"/>
    </row>
    <row r="412" spans="19:19">
      <c r="S412" s="5"/>
    </row>
    <row r="413" spans="19:19">
      <c r="S413" s="5"/>
    </row>
    <row r="414" spans="19:19">
      <c r="S414" s="5"/>
    </row>
    <row r="415" spans="19:19">
      <c r="S415" s="5"/>
    </row>
    <row r="416" spans="19:19">
      <c r="S416" s="5"/>
    </row>
    <row r="417" spans="19:19">
      <c r="S417" s="5"/>
    </row>
    <row r="418" spans="19:19">
      <c r="S418" s="5"/>
    </row>
    <row r="419" spans="19:19">
      <c r="S419" s="5"/>
    </row>
    <row r="420" spans="19:19">
      <c r="S420" s="5"/>
    </row>
    <row r="421" spans="19:19">
      <c r="S421" s="5"/>
    </row>
    <row r="422" spans="19:19">
      <c r="S422" s="5"/>
    </row>
    <row r="423" spans="19:19">
      <c r="S423" s="5"/>
    </row>
    <row r="424" spans="19:19">
      <c r="S424" s="5"/>
    </row>
    <row r="425" spans="19:19">
      <c r="S425" s="5"/>
    </row>
    <row r="426" spans="19:19">
      <c r="S426" s="5"/>
    </row>
    <row r="427" spans="19:19">
      <c r="S427" s="5"/>
    </row>
    <row r="428" spans="19:19">
      <c r="S428" s="5"/>
    </row>
    <row r="429" spans="19:19">
      <c r="S429" s="5"/>
    </row>
    <row r="430" spans="19:19">
      <c r="S430" s="5"/>
    </row>
    <row r="431" spans="19:19">
      <c r="S431" s="5"/>
    </row>
    <row r="432" spans="19:19">
      <c r="S432" s="5"/>
    </row>
    <row r="433" spans="19:19">
      <c r="S433" s="5"/>
    </row>
    <row r="434" spans="19:19">
      <c r="S434" s="5"/>
    </row>
    <row r="435" spans="19:19">
      <c r="S435" s="5"/>
    </row>
    <row r="436" spans="19:19">
      <c r="S436" s="5"/>
    </row>
    <row r="437" spans="19:19">
      <c r="S437" s="5"/>
    </row>
    <row r="438" spans="19:19">
      <c r="S438" s="5"/>
    </row>
    <row r="439" spans="19:19">
      <c r="S439" s="5"/>
    </row>
    <row r="440" spans="19:19">
      <c r="S440" s="5"/>
    </row>
    <row r="441" spans="19:19">
      <c r="S441" s="5"/>
    </row>
    <row r="442" spans="19:19">
      <c r="S442" s="5"/>
    </row>
    <row r="443" spans="19:19">
      <c r="S443" s="5"/>
    </row>
    <row r="444" spans="19:19">
      <c r="S444" s="5"/>
    </row>
    <row r="445" spans="19:19">
      <c r="S445" s="5"/>
    </row>
    <row r="446" spans="19:19">
      <c r="S446" s="5"/>
    </row>
    <row r="447" spans="19:19">
      <c r="S447" s="5"/>
    </row>
    <row r="448" spans="19:19">
      <c r="S448" s="5"/>
    </row>
    <row r="449" spans="19:19">
      <c r="S449" s="5"/>
    </row>
    <row r="450" spans="19:19">
      <c r="S450" s="5"/>
    </row>
    <row r="451" spans="19:19">
      <c r="S451" s="5"/>
    </row>
    <row r="452" spans="19:19">
      <c r="S452" s="5"/>
    </row>
    <row r="453" spans="19:19">
      <c r="S453" s="5"/>
    </row>
    <row r="454" spans="19:19">
      <c r="S454" s="5"/>
    </row>
    <row r="455" spans="19:19">
      <c r="S455" s="5"/>
    </row>
    <row r="456" spans="19:19">
      <c r="S456" s="5"/>
    </row>
    <row r="457" spans="19:19">
      <c r="S457" s="5"/>
    </row>
    <row r="458" spans="19:19">
      <c r="S458" s="5"/>
    </row>
    <row r="459" spans="19:19">
      <c r="S459" s="5"/>
    </row>
    <row r="460" spans="19:19">
      <c r="S460" s="5"/>
    </row>
    <row r="461" spans="19:19">
      <c r="S461" s="5"/>
    </row>
    <row r="462" spans="19:19">
      <c r="S462" s="5"/>
    </row>
    <row r="463" spans="19:19">
      <c r="S463" s="5"/>
    </row>
    <row r="464" spans="19:19">
      <c r="S464" s="5"/>
    </row>
    <row r="465" spans="19:19">
      <c r="S465" s="5"/>
    </row>
    <row r="466" spans="19:19">
      <c r="S466" s="5"/>
    </row>
    <row r="467" spans="19:19">
      <c r="S467" s="5"/>
    </row>
    <row r="468" spans="19:19">
      <c r="S468" s="5"/>
    </row>
    <row r="469" spans="19:19">
      <c r="S469" s="5"/>
    </row>
    <row r="470" spans="19:19">
      <c r="S470" s="5"/>
    </row>
    <row r="471" spans="19:19">
      <c r="S471" s="5"/>
    </row>
    <row r="472" spans="19:19">
      <c r="S472" s="5"/>
    </row>
    <row r="473" spans="19:19">
      <c r="S473" s="5"/>
    </row>
    <row r="474" spans="19:19">
      <c r="S474" s="5"/>
    </row>
    <row r="475" spans="19:19">
      <c r="S475" s="5"/>
    </row>
    <row r="476" spans="19:19">
      <c r="S476" s="5"/>
    </row>
    <row r="477" spans="19:19">
      <c r="S477" s="5"/>
    </row>
    <row r="478" spans="19:19">
      <c r="S478" s="5"/>
    </row>
    <row r="479" spans="19:19">
      <c r="S479" s="5"/>
    </row>
    <row r="480" spans="19:19">
      <c r="S480" s="5"/>
    </row>
    <row r="481" spans="19:19">
      <c r="S481" s="5"/>
    </row>
    <row r="482" spans="19:19">
      <c r="S482" s="5"/>
    </row>
    <row r="483" spans="19:19">
      <c r="S483" s="5"/>
    </row>
    <row r="484" spans="19:19">
      <c r="S484" s="5"/>
    </row>
    <row r="485" spans="19:19">
      <c r="S485" s="5"/>
    </row>
    <row r="486" spans="19:19">
      <c r="S486" s="5"/>
    </row>
    <row r="487" spans="19:19">
      <c r="S487" s="5"/>
    </row>
    <row r="488" spans="19:19">
      <c r="S488" s="5"/>
    </row>
    <row r="489" spans="19:19">
      <c r="S489" s="5"/>
    </row>
    <row r="490" spans="19:19">
      <c r="S490" s="5"/>
    </row>
    <row r="491" spans="19:19">
      <c r="S491" s="5"/>
    </row>
    <row r="492" spans="19:19">
      <c r="S492" s="5"/>
    </row>
    <row r="493" spans="19:19">
      <c r="S493" s="5"/>
    </row>
    <row r="494" spans="19:19">
      <c r="S494" s="5"/>
    </row>
    <row r="495" spans="19:19">
      <c r="S495" s="5"/>
    </row>
    <row r="496" spans="19:19">
      <c r="S496" s="5"/>
    </row>
    <row r="497" spans="19:19">
      <c r="S497" s="5"/>
    </row>
    <row r="498" spans="19:19">
      <c r="S498" s="5"/>
    </row>
    <row r="499" spans="19:19">
      <c r="S499" s="5"/>
    </row>
    <row r="500" spans="19:19">
      <c r="S500" s="5"/>
    </row>
    <row r="501" spans="19:19">
      <c r="S501" s="5"/>
    </row>
    <row r="502" spans="19:19">
      <c r="S502" s="5"/>
    </row>
    <row r="503" spans="19:19">
      <c r="S503" s="5"/>
    </row>
    <row r="504" spans="19:19">
      <c r="S504" s="5"/>
    </row>
    <row r="505" spans="19:19">
      <c r="S505" s="5"/>
    </row>
    <row r="506" spans="19:19">
      <c r="S506" s="5"/>
    </row>
    <row r="507" spans="19:19">
      <c r="S507" s="5"/>
    </row>
    <row r="508" spans="19:19">
      <c r="S508" s="5"/>
    </row>
    <row r="509" spans="19:19">
      <c r="S509" s="5"/>
    </row>
    <row r="510" spans="19:19">
      <c r="S510" s="5"/>
    </row>
    <row r="511" spans="19:19">
      <c r="S511" s="5"/>
    </row>
    <row r="512" spans="19:19">
      <c r="S512" s="5"/>
    </row>
    <row r="513" spans="19:19">
      <c r="S513" s="5"/>
    </row>
    <row r="514" spans="19:19">
      <c r="S514" s="5"/>
    </row>
    <row r="515" spans="19:19">
      <c r="S515" s="5"/>
    </row>
    <row r="516" spans="19:19">
      <c r="S516" s="5"/>
    </row>
    <row r="517" spans="19:19">
      <c r="S517" s="5"/>
    </row>
    <row r="518" spans="19:19">
      <c r="S518" s="5"/>
    </row>
    <row r="519" spans="19:19">
      <c r="S519" s="5"/>
    </row>
    <row r="520" spans="19:19">
      <c r="S520" s="5"/>
    </row>
    <row r="521" spans="19:19">
      <c r="S521" s="5"/>
    </row>
    <row r="522" spans="19:19">
      <c r="S522" s="5"/>
    </row>
    <row r="523" spans="19:19">
      <c r="S523" s="5"/>
    </row>
    <row r="524" spans="19:19">
      <c r="S524" s="5"/>
    </row>
    <row r="525" spans="19:19">
      <c r="S525" s="5"/>
    </row>
    <row r="526" spans="19:19">
      <c r="S526" s="5"/>
    </row>
    <row r="527" spans="19:19">
      <c r="S527" s="5"/>
    </row>
    <row r="528" spans="19:19">
      <c r="S528" s="5"/>
    </row>
    <row r="529" spans="19:19">
      <c r="S529" s="5"/>
    </row>
    <row r="530" spans="19:19">
      <c r="S530" s="5"/>
    </row>
    <row r="531" spans="19:19">
      <c r="S531" s="5"/>
    </row>
    <row r="532" spans="19:19">
      <c r="S532" s="5"/>
    </row>
    <row r="533" spans="19:19">
      <c r="S533" s="5"/>
    </row>
    <row r="534" spans="19:19">
      <c r="S534" s="5"/>
    </row>
    <row r="535" spans="19:19">
      <c r="S535" s="5"/>
    </row>
    <row r="536" spans="19:19">
      <c r="S536" s="5"/>
    </row>
    <row r="537" spans="19:19">
      <c r="S537" s="5"/>
    </row>
    <row r="538" spans="19:19">
      <c r="S538" s="5"/>
    </row>
    <row r="539" spans="19:19">
      <c r="S539" s="5"/>
    </row>
    <row r="540" spans="19:19">
      <c r="S540" s="5"/>
    </row>
    <row r="541" spans="19:19">
      <c r="S541" s="5"/>
    </row>
    <row r="542" spans="19:19">
      <c r="S542" s="5"/>
    </row>
    <row r="543" spans="19:19">
      <c r="S543" s="5"/>
    </row>
    <row r="544" spans="19:19">
      <c r="S544" s="5"/>
    </row>
    <row r="545" spans="19:19">
      <c r="S545" s="5"/>
    </row>
    <row r="546" spans="19:19">
      <c r="S546" s="5"/>
    </row>
    <row r="547" spans="19:19">
      <c r="S547" s="5"/>
    </row>
    <row r="548" spans="19:19">
      <c r="S548" s="5"/>
    </row>
    <row r="549" spans="19:19">
      <c r="S549" s="5"/>
    </row>
    <row r="550" spans="19:19">
      <c r="S550" s="5"/>
    </row>
    <row r="551" spans="19:19">
      <c r="S551" s="5"/>
    </row>
    <row r="552" spans="19:19">
      <c r="S552" s="5"/>
    </row>
    <row r="553" spans="19:19">
      <c r="S553" s="5"/>
    </row>
    <row r="554" spans="19:19">
      <c r="S554" s="5"/>
    </row>
    <row r="555" spans="19:19">
      <c r="S555" s="5"/>
    </row>
    <row r="556" spans="19:19">
      <c r="S556" s="5"/>
    </row>
    <row r="557" spans="19:19">
      <c r="S557" s="5"/>
    </row>
    <row r="558" spans="19:19">
      <c r="S558" s="5"/>
    </row>
    <row r="559" spans="19:19">
      <c r="S559" s="5"/>
    </row>
    <row r="560" spans="19:19">
      <c r="S560" s="5"/>
    </row>
    <row r="561" spans="19:19">
      <c r="S561" s="5"/>
    </row>
    <row r="562" spans="19:19">
      <c r="S562" s="5"/>
    </row>
    <row r="563" spans="19:19">
      <c r="S563" s="5"/>
    </row>
    <row r="564" spans="19:19">
      <c r="S564" s="5"/>
    </row>
    <row r="565" spans="19:19">
      <c r="S565" s="5"/>
    </row>
    <row r="566" spans="19:19">
      <c r="S566" s="5"/>
    </row>
    <row r="567" spans="19:19">
      <c r="S567" s="5"/>
    </row>
    <row r="568" spans="19:19">
      <c r="S568" s="5"/>
    </row>
    <row r="569" spans="19:19">
      <c r="S569" s="5"/>
    </row>
    <row r="570" spans="19:19">
      <c r="S570" s="5"/>
    </row>
    <row r="571" spans="19:19">
      <c r="S571" s="5"/>
    </row>
    <row r="572" spans="19:19">
      <c r="S572" s="5"/>
    </row>
    <row r="573" spans="19:19">
      <c r="S573" s="5"/>
    </row>
    <row r="574" spans="19:19">
      <c r="S574" s="5"/>
    </row>
    <row r="575" spans="19:19">
      <c r="S575" s="5"/>
    </row>
    <row r="576" spans="19:19">
      <c r="S576" s="5"/>
    </row>
    <row r="577" spans="19:19">
      <c r="S577" s="5"/>
    </row>
    <row r="578" spans="19:19">
      <c r="S578" s="5"/>
    </row>
    <row r="579" spans="19:19">
      <c r="S579" s="5"/>
    </row>
    <row r="580" spans="19:19">
      <c r="S580" s="5"/>
    </row>
    <row r="581" spans="19:19">
      <c r="S581" s="5"/>
    </row>
    <row r="582" spans="19:19">
      <c r="S582" s="5"/>
    </row>
    <row r="583" spans="19:19">
      <c r="S583" s="5"/>
    </row>
    <row r="584" spans="19:19">
      <c r="S584" s="5"/>
    </row>
    <row r="585" spans="19:19">
      <c r="S585" s="5"/>
    </row>
    <row r="586" spans="19:19">
      <c r="S586" s="5"/>
    </row>
    <row r="587" spans="19:19">
      <c r="S587" s="5"/>
    </row>
    <row r="588" spans="19:19">
      <c r="S588" s="5"/>
    </row>
    <row r="589" spans="19:19">
      <c r="S589" s="5"/>
    </row>
    <row r="590" spans="19:19">
      <c r="S590" s="5"/>
    </row>
    <row r="591" spans="19:19">
      <c r="S591" s="5"/>
    </row>
    <row r="592" spans="19:19">
      <c r="S592" s="5"/>
    </row>
    <row r="593" spans="19:19">
      <c r="S593" s="5"/>
    </row>
    <row r="594" spans="19:19">
      <c r="S594" s="5"/>
    </row>
    <row r="595" spans="19:19">
      <c r="S595" s="5"/>
    </row>
    <row r="596" spans="19:19">
      <c r="S596" s="5"/>
    </row>
    <row r="597" spans="19:19">
      <c r="S597" s="5"/>
    </row>
    <row r="598" spans="19:19">
      <c r="S598" s="5"/>
    </row>
    <row r="599" spans="19:19">
      <c r="S599" s="5"/>
    </row>
    <row r="600" spans="19:19">
      <c r="S600" s="5"/>
    </row>
    <row r="601" spans="19:19">
      <c r="S601" s="5"/>
    </row>
    <row r="602" spans="19:19">
      <c r="S602" s="5"/>
    </row>
    <row r="603" spans="19:19">
      <c r="S603" s="5"/>
    </row>
    <row r="604" spans="19:19">
      <c r="S604" s="5"/>
    </row>
    <row r="605" spans="19:19">
      <c r="S605" s="5"/>
    </row>
    <row r="606" spans="19:19">
      <c r="S606" s="5"/>
    </row>
    <row r="607" spans="19:19">
      <c r="S607" s="5"/>
    </row>
    <row r="608" spans="19:19">
      <c r="S608" s="5"/>
    </row>
    <row r="609" spans="19:19">
      <c r="S609" s="5"/>
    </row>
    <row r="610" spans="19:19">
      <c r="S610" s="5"/>
    </row>
    <row r="611" spans="19:19">
      <c r="S611" s="5"/>
    </row>
    <row r="612" spans="19:19">
      <c r="S612" s="5"/>
    </row>
    <row r="613" spans="19:19">
      <c r="S613" s="5"/>
    </row>
    <row r="614" spans="19:19">
      <c r="S614" s="5"/>
    </row>
    <row r="615" spans="19:19">
      <c r="S615" s="5"/>
    </row>
    <row r="616" spans="19:19">
      <c r="S616" s="5"/>
    </row>
    <row r="617" spans="19:19">
      <c r="S617" s="5"/>
    </row>
    <row r="618" spans="19:19">
      <c r="S618" s="5"/>
    </row>
    <row r="619" spans="19:19">
      <c r="S619" s="5"/>
    </row>
    <row r="620" spans="19:19">
      <c r="S620" s="5"/>
    </row>
    <row r="621" spans="19:19">
      <c r="S621" s="5"/>
    </row>
    <row r="622" spans="19:19">
      <c r="S622" s="5"/>
    </row>
    <row r="623" spans="19:19">
      <c r="S623" s="5"/>
    </row>
    <row r="624" spans="19:19">
      <c r="S624" s="5"/>
    </row>
    <row r="625" spans="19:19">
      <c r="S625" s="5"/>
    </row>
    <row r="626" spans="19:19">
      <c r="S626" s="5"/>
    </row>
    <row r="627" spans="19:19">
      <c r="S627" s="5"/>
    </row>
    <row r="628" spans="19:19">
      <c r="S628" s="5"/>
    </row>
    <row r="629" spans="19:19">
      <c r="S629" s="5"/>
    </row>
    <row r="630" spans="19:19">
      <c r="S630" s="5"/>
    </row>
    <row r="631" spans="19:19">
      <c r="S631" s="5"/>
    </row>
    <row r="632" spans="19:19">
      <c r="S632" s="5"/>
    </row>
    <row r="633" spans="19:19">
      <c r="S633" s="5"/>
    </row>
    <row r="634" spans="19:19">
      <c r="S634" s="5"/>
    </row>
    <row r="635" spans="19:19">
      <c r="S635" s="5"/>
    </row>
    <row r="636" spans="19:19">
      <c r="S636" s="5"/>
    </row>
    <row r="637" spans="19:19">
      <c r="S637" s="5"/>
    </row>
    <row r="638" spans="19:19">
      <c r="S638" s="5"/>
    </row>
    <row r="639" spans="19:19">
      <c r="S639" s="5"/>
    </row>
    <row r="640" spans="19:19">
      <c r="S640" s="5"/>
    </row>
    <row r="641" spans="19:19">
      <c r="S641" s="5"/>
    </row>
    <row r="642" spans="19:19">
      <c r="S642" s="5"/>
    </row>
    <row r="643" spans="19:19">
      <c r="S643" s="5"/>
    </row>
    <row r="644" spans="19:19">
      <c r="S644" s="5"/>
    </row>
    <row r="645" spans="19:19">
      <c r="S645" s="5"/>
    </row>
    <row r="646" spans="19:19">
      <c r="S646" s="5"/>
    </row>
    <row r="647" spans="19:19">
      <c r="S647" s="5"/>
    </row>
    <row r="648" spans="19:19">
      <c r="S648" s="5"/>
    </row>
    <row r="649" spans="19:19">
      <c r="S649" s="5"/>
    </row>
    <row r="650" spans="19:19">
      <c r="S650" s="5"/>
    </row>
    <row r="651" spans="19:19">
      <c r="S651" s="5"/>
    </row>
    <row r="652" spans="19:19">
      <c r="S652" s="5"/>
    </row>
    <row r="653" spans="19:19">
      <c r="S653" s="5"/>
    </row>
    <row r="654" spans="19:19">
      <c r="S654" s="5"/>
    </row>
    <row r="655" spans="19:19">
      <c r="S655" s="5"/>
    </row>
    <row r="656" spans="19:19">
      <c r="S656" s="5"/>
    </row>
    <row r="657" spans="19:19">
      <c r="S657" s="5"/>
    </row>
    <row r="658" spans="19:19">
      <c r="S658" s="5"/>
    </row>
    <row r="659" spans="19:19">
      <c r="S659" s="5"/>
    </row>
    <row r="660" spans="19:19">
      <c r="S660" s="5"/>
    </row>
    <row r="661" spans="19:19">
      <c r="S661" s="5"/>
    </row>
    <row r="662" spans="19:19">
      <c r="S662" s="5"/>
    </row>
    <row r="663" spans="19:19">
      <c r="S663" s="5"/>
    </row>
    <row r="664" spans="19:19">
      <c r="S664" s="5"/>
    </row>
    <row r="665" spans="19:19">
      <c r="S665" s="5"/>
    </row>
    <row r="666" spans="19:19">
      <c r="S666" s="5"/>
    </row>
    <row r="667" spans="19:19">
      <c r="S667" s="5"/>
    </row>
    <row r="668" spans="19:19">
      <c r="S668" s="5"/>
    </row>
    <row r="669" spans="19:19">
      <c r="S669" s="5"/>
    </row>
    <row r="670" spans="19:19">
      <c r="S670" s="5"/>
    </row>
    <row r="671" spans="19:19">
      <c r="S671" s="5"/>
    </row>
    <row r="672" spans="19:19">
      <c r="S672" s="5"/>
    </row>
    <row r="673" spans="19:19">
      <c r="S673" s="5"/>
    </row>
    <row r="674" spans="19:19">
      <c r="S674" s="5"/>
    </row>
    <row r="675" spans="19:19">
      <c r="S675" s="5"/>
    </row>
    <row r="676" spans="19:19">
      <c r="S676" s="5"/>
    </row>
    <row r="677" spans="19:19">
      <c r="S677" s="5"/>
    </row>
    <row r="678" spans="19:19">
      <c r="S678" s="5"/>
    </row>
    <row r="679" spans="19:19">
      <c r="S679" s="5"/>
    </row>
    <row r="680" spans="19:19">
      <c r="S680" s="5"/>
    </row>
    <row r="681" spans="19:19">
      <c r="S681" s="5"/>
    </row>
    <row r="682" spans="19:19">
      <c r="S682" s="5"/>
    </row>
    <row r="683" spans="19:19">
      <c r="S683" s="5"/>
    </row>
    <row r="684" spans="19:19">
      <c r="S684" s="5"/>
    </row>
    <row r="685" spans="19:19">
      <c r="S685" s="5"/>
    </row>
    <row r="686" spans="19:19">
      <c r="S686" s="5"/>
    </row>
    <row r="687" spans="19:19">
      <c r="S687" s="5"/>
    </row>
    <row r="688" spans="19:19">
      <c r="S688" s="5"/>
    </row>
    <row r="689" spans="19:19">
      <c r="S689" s="5"/>
    </row>
    <row r="690" spans="19:19">
      <c r="S690" s="5"/>
    </row>
    <row r="691" spans="19:19">
      <c r="S691" s="5"/>
    </row>
    <row r="692" spans="19:19">
      <c r="S692" s="5"/>
    </row>
    <row r="693" spans="19:19">
      <c r="S693" s="5"/>
    </row>
    <row r="694" spans="19:19">
      <c r="S694" s="5"/>
    </row>
    <row r="695" spans="19:19">
      <c r="S695" s="5"/>
    </row>
    <row r="696" spans="19:19">
      <c r="S696" s="5"/>
    </row>
    <row r="697" spans="19:19">
      <c r="S697" s="5"/>
    </row>
    <row r="698" spans="19:19">
      <c r="S698" s="5"/>
    </row>
    <row r="699" spans="19:19">
      <c r="S699" s="5"/>
    </row>
    <row r="700" spans="19:19">
      <c r="S700" s="5"/>
    </row>
    <row r="701" spans="19:19">
      <c r="S701" s="5"/>
    </row>
    <row r="702" spans="19:19">
      <c r="S702" s="5"/>
    </row>
    <row r="703" spans="19:19">
      <c r="S703" s="5"/>
    </row>
    <row r="704" spans="19:19">
      <c r="S704" s="5"/>
    </row>
    <row r="705" spans="19:19">
      <c r="S705" s="5"/>
    </row>
    <row r="706" spans="19:19">
      <c r="S706" s="5"/>
    </row>
    <row r="707" spans="19:19">
      <c r="S707" s="5"/>
    </row>
    <row r="708" spans="19:19">
      <c r="S708" s="5"/>
    </row>
    <row r="709" spans="19:19">
      <c r="S709" s="5"/>
    </row>
    <row r="710" spans="19:19">
      <c r="S710" s="5"/>
    </row>
    <row r="711" spans="19:19">
      <c r="S711" s="5"/>
    </row>
    <row r="712" spans="19:19">
      <c r="S712" s="5"/>
    </row>
    <row r="713" spans="19:19">
      <c r="S713" s="5"/>
    </row>
    <row r="714" spans="19:19">
      <c r="S714" s="5"/>
    </row>
    <row r="715" spans="19:19">
      <c r="S715" s="5"/>
    </row>
    <row r="716" spans="19:19">
      <c r="S716" s="5"/>
    </row>
    <row r="717" spans="19:19">
      <c r="S717" s="5"/>
    </row>
    <row r="718" spans="19:19">
      <c r="S718" s="5"/>
    </row>
    <row r="719" spans="19:19">
      <c r="S719" s="5"/>
    </row>
    <row r="720" spans="19:19">
      <c r="S720" s="5"/>
    </row>
    <row r="721" spans="19:19">
      <c r="S721" s="5"/>
    </row>
    <row r="722" spans="19:19">
      <c r="S722" s="5"/>
    </row>
    <row r="723" spans="19:19">
      <c r="S723" s="5"/>
    </row>
    <row r="724" spans="19:19">
      <c r="S724" s="5"/>
    </row>
    <row r="725" spans="19:19">
      <c r="S725" s="5"/>
    </row>
    <row r="726" spans="19:19">
      <c r="S726" s="5"/>
    </row>
    <row r="727" spans="19:19">
      <c r="S727" s="5"/>
    </row>
    <row r="728" spans="19:19">
      <c r="S728" s="5"/>
    </row>
    <row r="729" spans="19:19">
      <c r="S729" s="5"/>
    </row>
    <row r="730" spans="19:19">
      <c r="S730" s="5"/>
    </row>
    <row r="731" spans="19:19">
      <c r="S731" s="5"/>
    </row>
    <row r="732" spans="19:19">
      <c r="S732" s="5"/>
    </row>
    <row r="733" spans="19:19">
      <c r="S733" s="5"/>
    </row>
    <row r="734" spans="19:19">
      <c r="S734" s="5"/>
    </row>
    <row r="735" spans="19:19">
      <c r="S735" s="5"/>
    </row>
    <row r="736" spans="19:19">
      <c r="S736" s="5"/>
    </row>
    <row r="737" spans="19:19">
      <c r="S737" s="5"/>
    </row>
    <row r="738" spans="19:19">
      <c r="S738" s="5"/>
    </row>
    <row r="739" spans="19:19">
      <c r="S739" s="5"/>
    </row>
    <row r="740" spans="19:19">
      <c r="S740" s="5"/>
    </row>
    <row r="741" spans="19:19">
      <c r="S741" s="5"/>
    </row>
    <row r="742" spans="19:19">
      <c r="S742" s="5"/>
    </row>
    <row r="743" spans="19:19">
      <c r="S743" s="5"/>
    </row>
    <row r="744" spans="19:19">
      <c r="S744" s="5"/>
    </row>
    <row r="745" spans="19:19">
      <c r="S745" s="5"/>
    </row>
    <row r="746" spans="19:19">
      <c r="S746" s="5"/>
    </row>
    <row r="747" spans="19:19">
      <c r="S747" s="5"/>
    </row>
    <row r="748" spans="19:19">
      <c r="S748" s="5"/>
    </row>
    <row r="749" spans="19:19">
      <c r="S749" s="5"/>
    </row>
    <row r="750" spans="19:19">
      <c r="S750" s="5"/>
    </row>
    <row r="751" spans="19:19">
      <c r="S751" s="5"/>
    </row>
    <row r="752" spans="19:19">
      <c r="S752" s="5"/>
    </row>
    <row r="753" spans="19:19">
      <c r="S753" s="5"/>
    </row>
    <row r="754" spans="19:19">
      <c r="S754" s="5"/>
    </row>
    <row r="755" spans="19:19">
      <c r="S755" s="5"/>
    </row>
    <row r="756" spans="19:19">
      <c r="S756" s="5"/>
    </row>
    <row r="757" spans="19:19">
      <c r="S757" s="5"/>
    </row>
    <row r="758" spans="19:19">
      <c r="S758" s="5"/>
    </row>
    <row r="759" spans="19:19">
      <c r="S759" s="5"/>
    </row>
    <row r="760" spans="19:19">
      <c r="S760" s="5"/>
    </row>
    <row r="761" spans="19:19">
      <c r="S761" s="5"/>
    </row>
    <row r="762" spans="19:19">
      <c r="S762" s="5"/>
    </row>
    <row r="763" spans="19:19">
      <c r="S763" s="5"/>
    </row>
    <row r="764" spans="19:19">
      <c r="S764" s="5"/>
    </row>
    <row r="765" spans="19:19">
      <c r="S765" s="5"/>
    </row>
    <row r="766" spans="19:19">
      <c r="S766" s="5"/>
    </row>
    <row r="767" spans="19:19">
      <c r="S767" s="5"/>
    </row>
    <row r="768" spans="19:19">
      <c r="S768" s="5"/>
    </row>
    <row r="769" spans="19:19">
      <c r="S769" s="5"/>
    </row>
    <row r="770" spans="19:19">
      <c r="S770" s="5"/>
    </row>
    <row r="771" spans="19:19">
      <c r="S771" s="5"/>
    </row>
    <row r="772" spans="19:19">
      <c r="S772" s="5"/>
    </row>
    <row r="773" spans="19:19">
      <c r="S773" s="5"/>
    </row>
    <row r="774" spans="19:19">
      <c r="S774" s="5"/>
    </row>
    <row r="775" spans="19:19">
      <c r="S775" s="5"/>
    </row>
    <row r="776" spans="19:19">
      <c r="S776" s="5"/>
    </row>
    <row r="777" spans="19:19">
      <c r="S777" s="5"/>
    </row>
    <row r="778" spans="19:19">
      <c r="S778" s="5"/>
    </row>
    <row r="779" spans="19:19">
      <c r="S779" s="5"/>
    </row>
    <row r="780" spans="19:19">
      <c r="S780" s="5"/>
    </row>
    <row r="781" spans="19:19">
      <c r="S781" s="5"/>
    </row>
    <row r="782" spans="19:19">
      <c r="S782" s="5"/>
    </row>
    <row r="783" spans="19:19">
      <c r="S783" s="5"/>
    </row>
    <row r="784" spans="19:19">
      <c r="S784" s="5"/>
    </row>
    <row r="785" spans="19:19">
      <c r="S785" s="5"/>
    </row>
    <row r="786" spans="19:19">
      <c r="S786" s="5"/>
    </row>
    <row r="787" spans="19:19">
      <c r="S787" s="5"/>
    </row>
    <row r="788" spans="19:19">
      <c r="S788" s="5"/>
    </row>
    <row r="789" spans="19:19">
      <c r="S789" s="5"/>
    </row>
    <row r="790" spans="19:19">
      <c r="S790" s="5"/>
    </row>
    <row r="791" spans="19:19">
      <c r="S791" s="5"/>
    </row>
    <row r="792" spans="19:19">
      <c r="S792" s="5"/>
    </row>
    <row r="793" spans="19:19">
      <c r="S793" s="5"/>
    </row>
    <row r="794" spans="19:19">
      <c r="S794" s="5"/>
    </row>
    <row r="795" spans="19:19">
      <c r="S795" s="5"/>
    </row>
    <row r="796" spans="19:19">
      <c r="S796" s="5"/>
    </row>
    <row r="797" spans="19:19">
      <c r="S797" s="5"/>
    </row>
    <row r="798" spans="19:19">
      <c r="S798" s="5"/>
    </row>
    <row r="799" spans="19:19">
      <c r="S799" s="5"/>
    </row>
    <row r="800" spans="19:19">
      <c r="S800" s="5"/>
    </row>
    <row r="801" spans="19:19">
      <c r="S801" s="5"/>
    </row>
    <row r="802" spans="19:19">
      <c r="S802" s="5"/>
    </row>
    <row r="803" spans="19:19">
      <c r="S803" s="5"/>
    </row>
    <row r="804" spans="19:19">
      <c r="S804" s="5"/>
    </row>
    <row r="805" spans="19:19">
      <c r="S805" s="5"/>
    </row>
    <row r="806" spans="19:19">
      <c r="S806" s="5"/>
    </row>
    <row r="807" spans="19:19">
      <c r="S807" s="5"/>
    </row>
    <row r="808" spans="19:19">
      <c r="S808" s="5"/>
    </row>
    <row r="809" spans="19:19">
      <c r="S809" s="5"/>
    </row>
    <row r="810" spans="19:19">
      <c r="S810" s="5"/>
    </row>
    <row r="811" spans="19:19">
      <c r="S811" s="5"/>
    </row>
    <row r="812" spans="19:19">
      <c r="S812" s="5"/>
    </row>
    <row r="813" spans="19:19">
      <c r="S813" s="5"/>
    </row>
    <row r="814" spans="19:19">
      <c r="S814" s="5"/>
    </row>
    <row r="815" spans="19:19">
      <c r="S815" s="5"/>
    </row>
    <row r="816" spans="19:19">
      <c r="S816" s="5"/>
    </row>
    <row r="817" spans="19:19">
      <c r="S817" s="5"/>
    </row>
    <row r="818" spans="19:19">
      <c r="S818" s="5"/>
    </row>
    <row r="819" spans="19:19">
      <c r="S819" s="5"/>
    </row>
    <row r="820" spans="19:19">
      <c r="S820" s="5"/>
    </row>
    <row r="821" spans="19:19">
      <c r="S821" s="5"/>
    </row>
    <row r="822" spans="19:19">
      <c r="S822" s="5"/>
    </row>
    <row r="823" spans="19:19">
      <c r="S823" s="5"/>
    </row>
    <row r="824" spans="19:19">
      <c r="S824" s="5"/>
    </row>
    <row r="825" spans="19:19">
      <c r="S825" s="5"/>
    </row>
    <row r="826" spans="19:19">
      <c r="S826" s="5"/>
    </row>
    <row r="827" spans="19:19">
      <c r="S827" s="5"/>
    </row>
    <row r="828" spans="19:19">
      <c r="S828" s="5"/>
    </row>
    <row r="829" spans="19:19">
      <c r="S829" s="5"/>
    </row>
    <row r="830" spans="19:19">
      <c r="S830" s="5"/>
    </row>
    <row r="831" spans="19:19">
      <c r="S831" s="5"/>
    </row>
    <row r="832" spans="19:19">
      <c r="S832" s="5"/>
    </row>
    <row r="833" spans="19:19">
      <c r="S833" s="5"/>
    </row>
    <row r="834" spans="19:19">
      <c r="S834" s="5"/>
    </row>
    <row r="835" spans="19:19">
      <c r="S835" s="5"/>
    </row>
    <row r="836" spans="19:19">
      <c r="S836" s="5"/>
    </row>
    <row r="837" spans="19:19">
      <c r="S837" s="5"/>
    </row>
    <row r="838" spans="19:19">
      <c r="S838" s="5"/>
    </row>
    <row r="839" spans="19:19">
      <c r="S839" s="5"/>
    </row>
    <row r="840" spans="19:19">
      <c r="S840" s="5"/>
    </row>
    <row r="841" spans="19:19">
      <c r="S841" s="5"/>
    </row>
    <row r="842" spans="19:19">
      <c r="S842" s="5"/>
    </row>
    <row r="843" spans="19:19">
      <c r="S843" s="5"/>
    </row>
    <row r="844" spans="19:19">
      <c r="S844" s="5"/>
    </row>
    <row r="845" spans="19:19">
      <c r="S845" s="5"/>
    </row>
    <row r="846" spans="19:19">
      <c r="S846" s="5"/>
    </row>
    <row r="847" spans="19:19">
      <c r="S847" s="5"/>
    </row>
    <row r="848" spans="19:19">
      <c r="S848" s="5"/>
    </row>
    <row r="849" spans="19:19">
      <c r="S849" s="5"/>
    </row>
    <row r="850" spans="19:19">
      <c r="S850" s="5"/>
    </row>
    <row r="851" spans="19:19">
      <c r="S851" s="5"/>
    </row>
    <row r="852" spans="19:19">
      <c r="S852" s="5"/>
    </row>
    <row r="853" spans="19:19">
      <c r="S853" s="5"/>
    </row>
    <row r="854" spans="19:19">
      <c r="S854" s="5"/>
    </row>
    <row r="855" spans="19:19">
      <c r="S855" s="5"/>
    </row>
    <row r="856" spans="19:19">
      <c r="S856" s="5"/>
    </row>
    <row r="857" spans="19:19">
      <c r="S857" s="5"/>
    </row>
    <row r="858" spans="19:19">
      <c r="S858" s="5"/>
    </row>
    <row r="859" spans="19:19">
      <c r="S859" s="5"/>
    </row>
    <row r="860" spans="19:19">
      <c r="S860" s="5"/>
    </row>
    <row r="861" spans="19:19">
      <c r="S861" s="5"/>
    </row>
    <row r="862" spans="19:19">
      <c r="S862" s="5"/>
    </row>
    <row r="863" spans="19:19">
      <c r="S863" s="5"/>
    </row>
    <row r="864" spans="19:19">
      <c r="S864" s="5"/>
    </row>
    <row r="865" spans="19:19">
      <c r="S865" s="5"/>
    </row>
    <row r="866" spans="19:19">
      <c r="S866" s="5"/>
    </row>
    <row r="867" spans="19:19">
      <c r="S867" s="5"/>
    </row>
    <row r="868" spans="19:19">
      <c r="S868" s="5"/>
    </row>
    <row r="869" spans="19:19">
      <c r="S869" s="5"/>
    </row>
    <row r="870" spans="19:19">
      <c r="S870" s="5"/>
    </row>
    <row r="871" spans="19:19">
      <c r="S871" s="5"/>
    </row>
    <row r="872" spans="19:19">
      <c r="S872" s="5"/>
    </row>
    <row r="873" spans="19:19">
      <c r="S873" s="5"/>
    </row>
    <row r="874" spans="19:19">
      <c r="S874" s="5"/>
    </row>
    <row r="875" spans="19:19">
      <c r="S875" s="5"/>
    </row>
    <row r="876" spans="19:19">
      <c r="S876" s="5"/>
    </row>
    <row r="877" spans="19:19">
      <c r="S877" s="5"/>
    </row>
    <row r="878" spans="19:19">
      <c r="S878" s="5"/>
    </row>
    <row r="879" spans="19:19">
      <c r="S879" s="5"/>
    </row>
    <row r="880" spans="19:19">
      <c r="S880" s="5"/>
    </row>
    <row r="881" spans="19:19">
      <c r="S881" s="5"/>
    </row>
    <row r="882" spans="19:19">
      <c r="S882" s="5"/>
    </row>
    <row r="883" spans="19:19">
      <c r="S883" s="5"/>
    </row>
    <row r="884" spans="19:19">
      <c r="S884" s="5"/>
    </row>
    <row r="885" spans="19:19">
      <c r="S885" s="5"/>
    </row>
    <row r="886" spans="19:19">
      <c r="S886" s="5"/>
    </row>
    <row r="887" spans="19:19">
      <c r="S887" s="5"/>
    </row>
    <row r="888" spans="19:19">
      <c r="S888" s="5"/>
    </row>
    <row r="889" spans="19:19">
      <c r="S889" s="5"/>
    </row>
    <row r="890" spans="19:19">
      <c r="S890" s="5"/>
    </row>
    <row r="891" spans="19:19">
      <c r="S891" s="5"/>
    </row>
    <row r="892" spans="19:19">
      <c r="S892" s="5"/>
    </row>
    <row r="893" spans="19:19">
      <c r="S893" s="5"/>
    </row>
    <row r="894" spans="19:19">
      <c r="S894" s="5"/>
    </row>
    <row r="895" spans="19:19">
      <c r="S895" s="5"/>
    </row>
    <row r="896" spans="19:19">
      <c r="S896" s="5"/>
    </row>
    <row r="897" spans="19:19">
      <c r="S897" s="5"/>
    </row>
    <row r="898" spans="19:19">
      <c r="S898" s="5"/>
    </row>
    <row r="899" spans="19:19">
      <c r="S899" s="5"/>
    </row>
    <row r="900" spans="19:19">
      <c r="S900" s="5"/>
    </row>
    <row r="901" spans="19:19">
      <c r="S901" s="5"/>
    </row>
    <row r="902" spans="19:19">
      <c r="S902" s="5"/>
    </row>
    <row r="903" spans="19:19">
      <c r="S903" s="5"/>
    </row>
    <row r="904" spans="19:19">
      <c r="S904" s="5"/>
    </row>
    <row r="905" spans="19:19">
      <c r="S905" s="5"/>
    </row>
    <row r="906" spans="19:19">
      <c r="S906" s="5"/>
    </row>
    <row r="907" spans="19:19">
      <c r="S907" s="5"/>
    </row>
    <row r="908" spans="19:19">
      <c r="S908" s="5"/>
    </row>
    <row r="909" spans="19:19">
      <c r="S909" s="5"/>
    </row>
    <row r="910" spans="19:19">
      <c r="S910" s="5"/>
    </row>
    <row r="911" spans="19:19">
      <c r="S911" s="5"/>
    </row>
    <row r="912" spans="19:19">
      <c r="S912" s="5"/>
    </row>
    <row r="913" spans="19:19">
      <c r="S913" s="5"/>
    </row>
    <row r="914" spans="19:19">
      <c r="S914" s="5"/>
    </row>
    <row r="915" spans="19:19">
      <c r="S915" s="5"/>
    </row>
    <row r="916" spans="19:19">
      <c r="S916" s="5"/>
    </row>
    <row r="917" spans="19:19">
      <c r="S917" s="5"/>
    </row>
    <row r="918" spans="19:19">
      <c r="S918" s="5"/>
    </row>
    <row r="919" spans="19:19">
      <c r="S919" s="5"/>
    </row>
    <row r="920" spans="19:19">
      <c r="S920" s="5"/>
    </row>
    <row r="921" spans="19:19">
      <c r="S921" s="5"/>
    </row>
    <row r="922" spans="19:19">
      <c r="S922" s="5"/>
    </row>
    <row r="923" spans="19:19">
      <c r="S923" s="5"/>
    </row>
    <row r="924" spans="19:19">
      <c r="S924" s="5"/>
    </row>
    <row r="925" spans="19:19">
      <c r="S925" s="5"/>
    </row>
    <row r="926" spans="19:19">
      <c r="S926" s="5"/>
    </row>
    <row r="927" spans="19:19">
      <c r="S927" s="5"/>
    </row>
    <row r="928" spans="19:19">
      <c r="S928" s="5"/>
    </row>
    <row r="929" spans="19:19">
      <c r="S929" s="5"/>
    </row>
    <row r="930" spans="19:19">
      <c r="S930" s="5"/>
    </row>
    <row r="931" spans="19:19">
      <c r="S931" s="5"/>
    </row>
    <row r="932" spans="19:19">
      <c r="S932" s="5"/>
    </row>
    <row r="933" spans="19:19">
      <c r="S933" s="5"/>
    </row>
    <row r="934" spans="19:19">
      <c r="S934" s="5"/>
    </row>
    <row r="935" spans="19:19">
      <c r="S935" s="5"/>
    </row>
    <row r="936" spans="19:19">
      <c r="S936" s="5"/>
    </row>
    <row r="937" spans="19:19">
      <c r="S937" s="5"/>
    </row>
    <row r="938" spans="19:19">
      <c r="S938" s="5"/>
    </row>
    <row r="939" spans="19:19">
      <c r="S939" s="5"/>
    </row>
    <row r="940" spans="19:19">
      <c r="S940" s="5"/>
    </row>
    <row r="941" spans="19:19">
      <c r="S941" s="5"/>
    </row>
    <row r="942" spans="19:19">
      <c r="S942" s="5"/>
    </row>
    <row r="943" spans="19:19">
      <c r="S943" s="5"/>
    </row>
    <row r="944" spans="19:19">
      <c r="S944" s="5"/>
    </row>
    <row r="945" spans="19:19">
      <c r="S945" s="5"/>
    </row>
    <row r="946" spans="19:19">
      <c r="S946" s="5"/>
    </row>
    <row r="947" spans="19:19">
      <c r="S947" s="5"/>
    </row>
    <row r="948" spans="19:19">
      <c r="S948" s="5"/>
    </row>
    <row r="949" spans="19:19">
      <c r="S949" s="5"/>
    </row>
    <row r="950" spans="19:19">
      <c r="S950" s="5"/>
    </row>
    <row r="951" spans="19:19">
      <c r="S951" s="5"/>
    </row>
    <row r="952" spans="19:19">
      <c r="S952" s="5"/>
    </row>
    <row r="953" spans="19:19">
      <c r="S953" s="5"/>
    </row>
    <row r="954" spans="19:19">
      <c r="S954" s="5"/>
    </row>
    <row r="955" spans="19:19">
      <c r="S955" s="5"/>
    </row>
    <row r="956" spans="19:19">
      <c r="S956" s="5"/>
    </row>
    <row r="957" spans="19:19">
      <c r="S957" s="5"/>
    </row>
    <row r="958" spans="19:19">
      <c r="S958" s="5"/>
    </row>
    <row r="959" spans="19:19">
      <c r="S959" s="5"/>
    </row>
    <row r="960" spans="19:19">
      <c r="S960" s="5"/>
    </row>
    <row r="961" spans="19:19">
      <c r="S961" s="5"/>
    </row>
    <row r="962" spans="19:19">
      <c r="S962" s="5"/>
    </row>
    <row r="963" spans="19:19">
      <c r="S963" s="5"/>
    </row>
    <row r="964" spans="19:19">
      <c r="S964" s="5"/>
    </row>
    <row r="965" spans="19:19">
      <c r="S965" s="5"/>
    </row>
    <row r="966" spans="19:19">
      <c r="S966" s="5"/>
    </row>
    <row r="967" spans="19:19">
      <c r="S967" s="5"/>
    </row>
    <row r="968" spans="19:19">
      <c r="S968" s="5"/>
    </row>
    <row r="969" spans="19:19">
      <c r="S969" s="5"/>
    </row>
    <row r="970" spans="19:19">
      <c r="S970" s="5"/>
    </row>
    <row r="971" spans="19:19">
      <c r="S971" s="5"/>
    </row>
    <row r="972" spans="19:19">
      <c r="S972" s="5"/>
    </row>
    <row r="973" spans="19:19">
      <c r="S973" s="5"/>
    </row>
    <row r="974" spans="19:19">
      <c r="S974" s="5"/>
    </row>
    <row r="975" spans="19:19">
      <c r="S975" s="5"/>
    </row>
    <row r="976" spans="19:19">
      <c r="S976" s="5"/>
    </row>
    <row r="977" spans="19:19">
      <c r="S977" s="5"/>
    </row>
    <row r="978" spans="19:19">
      <c r="S978" s="5"/>
    </row>
    <row r="979" spans="19:19">
      <c r="S979" s="5"/>
    </row>
    <row r="980" spans="19:19">
      <c r="S980" s="5"/>
    </row>
    <row r="981" spans="19:19">
      <c r="S981" s="5"/>
    </row>
    <row r="982" spans="19:19">
      <c r="S982" s="5"/>
    </row>
    <row r="983" spans="19:19">
      <c r="S983" s="5"/>
    </row>
    <row r="984" spans="19:19">
      <c r="S984" s="5"/>
    </row>
    <row r="985" spans="19:19">
      <c r="S985" s="5"/>
    </row>
    <row r="986" spans="19:19">
      <c r="S986" s="5"/>
    </row>
    <row r="987" spans="19:19">
      <c r="S987" s="5"/>
    </row>
    <row r="988" spans="19:19">
      <c r="S988" s="5"/>
    </row>
    <row r="989" spans="19:19">
      <c r="S989" s="5"/>
    </row>
    <row r="990" spans="19:19">
      <c r="S990" s="5"/>
    </row>
    <row r="991" spans="19:19">
      <c r="S991" s="5"/>
    </row>
    <row r="992" spans="19:19">
      <c r="S992" s="5"/>
    </row>
    <row r="993" spans="19:19">
      <c r="S993" s="5"/>
    </row>
    <row r="994" spans="19:19">
      <c r="S994" s="5"/>
    </row>
    <row r="995" spans="19:19">
      <c r="S995" s="5"/>
    </row>
    <row r="996" spans="19:19">
      <c r="S996" s="5"/>
    </row>
    <row r="997" spans="19:19">
      <c r="S997" s="5"/>
    </row>
    <row r="998" spans="19:19">
      <c r="S998" s="5"/>
    </row>
    <row r="999" spans="19:19">
      <c r="S999" s="5"/>
    </row>
    <row r="1000" spans="19:19">
      <c r="S1000" s="5"/>
    </row>
    <row r="1001" spans="19:19">
      <c r="S1001" s="5"/>
    </row>
  </sheetData>
  <hyperlinks>
    <hyperlink ref="A1" location="HLAVNY!A1" display="&lt;-------------- späť na HLAVNY" xr:uid="{00000000-0004-0000-0100-000000000000}"/>
    <hyperlink ref="AB3" location="EVIPEP!A1" display="EVIPEP-001" xr:uid="{00000000-0004-0000-0100-000001000000}"/>
    <hyperlink ref="AL3" r:id="rId1" xr:uid="{00000000-0004-0000-0100-000002000000}"/>
    <hyperlink ref="AL4" r:id="rId2" xr:uid="{00000000-0004-0000-0100-000003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6">
        <x14:dataValidation type="list" allowBlank="1" showErrorMessage="1" xr:uid="{00000000-0002-0000-0100-000000000000}">
          <x14:formula1>
            <xm:f>POMOC!$C$582:$C$586</xm:f>
          </x14:formula1>
          <xm:sqref>Z3:Z10</xm:sqref>
        </x14:dataValidation>
        <x14:dataValidation type="list" allowBlank="1" showErrorMessage="1" xr:uid="{00000000-0002-0000-0100-000001000000}">
          <x14:formula1>
            <xm:f>POMOC!$C$546:$C$547</xm:f>
          </x14:formula1>
          <xm:sqref>AA3:AA10</xm:sqref>
        </x14:dataValidation>
        <x14:dataValidation type="list" allowBlank="1" showErrorMessage="1" xr:uid="{00000000-0002-0000-0100-000002000000}">
          <x14:formula1>
            <xm:f>POMOC!$C$74:$C$82</xm:f>
          </x14:formula1>
          <xm:sqref>AV3:AV10</xm:sqref>
        </x14:dataValidation>
        <x14:dataValidation type="list" allowBlank="1" showErrorMessage="1" xr:uid="{00000000-0002-0000-0100-000003000000}">
          <x14:formula1>
            <xm:f>POMOC!$C$145:$C$149</xm:f>
          </x14:formula1>
          <xm:sqref>AU3:AU10</xm:sqref>
        </x14:dataValidation>
        <x14:dataValidation type="list" allowBlank="1" showErrorMessage="1" xr:uid="{00000000-0002-0000-0100-000004000000}">
          <x14:formula1>
            <xm:f>POMOC!$C$418:$C$425</xm:f>
          </x14:formula1>
          <xm:sqref>J3:J10</xm:sqref>
        </x14:dataValidation>
        <x14:dataValidation type="list" allowBlank="1" showErrorMessage="1" xr:uid="{00000000-0002-0000-0100-000005000000}">
          <x14:formula1>
            <xm:f>POMOC!$C$552:$C$554</xm:f>
          </x14:formula1>
          <xm:sqref>AC3:AC10</xm:sqref>
        </x14:dataValidation>
        <x14:dataValidation type="list" allowBlank="1" showErrorMessage="1" xr:uid="{00000000-0002-0000-0100-000006000000}">
          <x14:formula1>
            <xm:f>POMOC!$C$577:$C$581</xm:f>
          </x14:formula1>
          <xm:sqref>AS3:AS10</xm:sqref>
        </x14:dataValidation>
        <x14:dataValidation type="list" allowBlank="1" showErrorMessage="1" xr:uid="{00000000-0002-0000-0100-000007000000}">
          <x14:formula1>
            <xm:f>POMOC!$C$536:$C$541</xm:f>
          </x14:formula1>
          <xm:sqref>W3:W10</xm:sqref>
        </x14:dataValidation>
        <x14:dataValidation type="list" allowBlank="1" showErrorMessage="1" xr:uid="{00000000-0002-0000-0100-000008000000}">
          <x14:formula1>
            <xm:f>POMOC!$C$565:$C$567</xm:f>
          </x14:formula1>
          <xm:sqref>AH3:AH10</xm:sqref>
        </x14:dataValidation>
        <x14:dataValidation type="list" allowBlank="1" showErrorMessage="1" xr:uid="{00000000-0002-0000-0100-000009000000}">
          <x14:formula1>
            <xm:f>POMOC!$C$533:$C$535</xm:f>
          </x14:formula1>
          <xm:sqref>V3:V10</xm:sqref>
        </x14:dataValidation>
        <x14:dataValidation type="list" allowBlank="1" showErrorMessage="1" xr:uid="{00000000-0002-0000-0100-00000A000000}">
          <x14:formula1>
            <xm:f>POMOC!$C$587:$C$588</xm:f>
          </x14:formula1>
          <xm:sqref>N3:N10</xm:sqref>
        </x14:dataValidation>
        <x14:dataValidation type="list" allowBlank="1" showErrorMessage="1" xr:uid="{00000000-0002-0000-0100-00000B000000}">
          <x14:formula1>
            <xm:f>POMOC!$C$557:$C$560</xm:f>
          </x14:formula1>
          <xm:sqref>AF3:AF10</xm:sqref>
        </x14:dataValidation>
        <x14:dataValidation type="list" allowBlank="1" showErrorMessage="1" xr:uid="{00000000-0002-0000-0100-00000C000000}">
          <x14:formula1>
            <xm:f>POMOC!$C$568:$C$570</xm:f>
          </x14:formula1>
          <xm:sqref>AI3:AI10</xm:sqref>
        </x14:dataValidation>
        <x14:dataValidation type="list" allowBlank="1" showErrorMessage="1" xr:uid="{00000000-0002-0000-0100-00000D000000}">
          <x14:formula1>
            <xm:f>POMOC!$C$561:$C$564</xm:f>
          </x14:formula1>
          <xm:sqref>AG3:AG10</xm:sqref>
        </x14:dataValidation>
        <x14:dataValidation type="list" allowBlank="1" showErrorMessage="1" xr:uid="{00000000-0002-0000-0100-00000E000000}">
          <x14:formula1>
            <xm:f>POMOC!$C$555:$C$556</xm:f>
          </x14:formula1>
          <xm:sqref>AE3:AE10</xm:sqref>
        </x14:dataValidation>
        <x14:dataValidation type="list" allowBlank="1" showErrorMessage="1" xr:uid="{00000000-0002-0000-0100-00000F000000}">
          <x14:formula1>
            <xm:f>POMOC!$C$426:$C$496</xm:f>
          </x14:formula1>
          <xm:sqref>H3:H10</xm:sqref>
        </x14:dataValidation>
        <x14:dataValidation type="list" allowBlank="1" showErrorMessage="1" xr:uid="{00000000-0002-0000-0100-000010000000}">
          <x14:formula1>
            <xm:f>POMOC!$C$94:$C$98</xm:f>
          </x14:formula1>
          <xm:sqref>AR3:AR10</xm:sqref>
        </x14:dataValidation>
        <x14:dataValidation type="list" allowBlank="1" showErrorMessage="1" xr:uid="{00000000-0002-0000-0100-000011000000}">
          <x14:formula1>
            <xm:f>POMOC!$C$165:$C$171</xm:f>
          </x14:formula1>
          <xm:sqref>AN3:AN10</xm:sqref>
        </x14:dataValidation>
        <x14:dataValidation type="list" allowBlank="1" showErrorMessage="1" xr:uid="{00000000-0002-0000-0100-000012000000}">
          <x14:formula1>
            <xm:f>POMOC!$C$542:$C$545</xm:f>
          </x14:formula1>
          <xm:sqref>X3:X10</xm:sqref>
        </x14:dataValidation>
        <x14:dataValidation type="list" allowBlank="1" showErrorMessage="1" xr:uid="{00000000-0002-0000-0100-000013000000}">
          <x14:formula1>
            <xm:f>POMOC!$C$530:$C$532</xm:f>
          </x14:formula1>
          <xm:sqref>O3:O10</xm:sqref>
        </x14:dataValidation>
        <x14:dataValidation type="list" allowBlank="1" showErrorMessage="1" xr:uid="{00000000-0002-0000-0100-000014000000}">
          <x14:formula1>
            <xm:f>POMOC!$C$20:$C$21</xm:f>
          </x14:formula1>
          <xm:sqref>AM3:AM10</xm:sqref>
        </x14:dataValidation>
        <x14:dataValidation type="list" allowBlank="1" showErrorMessage="1" xr:uid="{00000000-0002-0000-0100-000015000000}">
          <x14:formula1>
            <xm:f>POMOC!$C$99:$C$106</xm:f>
          </x14:formula1>
          <xm:sqref>B3:B10</xm:sqref>
        </x14:dataValidation>
        <x14:dataValidation type="list" allowBlank="1" showErrorMessage="1" xr:uid="{00000000-0002-0000-0100-000016000000}">
          <x14:formula1>
            <xm:f>POMOC!$C$522:$C$529</xm:f>
          </x14:formula1>
          <xm:sqref>M3:M10</xm:sqref>
        </x14:dataValidation>
        <x14:dataValidation type="list" allowBlank="1" showErrorMessage="1" xr:uid="{00000000-0002-0000-0100-000017000000}">
          <x14:formula1>
            <xm:f>POMOC!$C$497:$C$521</xm:f>
          </x14:formula1>
          <xm:sqref>I3:I10</xm:sqref>
        </x14:dataValidation>
        <x14:dataValidation type="list" allowBlank="1" showErrorMessage="1" xr:uid="{00000000-0002-0000-0100-000018000000}">
          <x14:formula1>
            <xm:f>POMOC!$C$111:$C$114</xm:f>
          </x14:formula1>
          <xm:sqref>AD3:AD10</xm:sqref>
        </x14:dataValidation>
        <x14:dataValidation type="list" allowBlank="1" showErrorMessage="1" xr:uid="{00000000-0002-0000-0100-000019000000}">
          <x14:formula1>
            <xm:f>POMOC!$C$392:$C$395</xm:f>
          </x14:formula1>
          <xm:sqref>AO3:AO10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D966"/>
    <outlinePr summaryBelow="0" summaryRight="0"/>
  </sheetPr>
  <dimension ref="A1:E43"/>
  <sheetViews>
    <sheetView workbookViewId="0">
      <pane xSplit="1" ySplit="3" topLeftCell="B7" activePane="bottomRight" state="frozen"/>
      <selection pane="topRight" activeCell="B1" sqref="B1"/>
      <selection pane="bottomLeft" activeCell="A4" sqref="A4"/>
      <selection pane="bottomRight"/>
    </sheetView>
  </sheetViews>
  <sheetFormatPr defaultColWidth="12.6640625" defaultRowHeight="15.75" customHeight="1"/>
  <cols>
    <col min="1" max="1" width="31.77734375" customWidth="1"/>
    <col min="2" max="2" width="18.109375" customWidth="1"/>
    <col min="3" max="3" width="18" customWidth="1"/>
    <col min="4" max="4" width="84" customWidth="1"/>
    <col min="5" max="5" width="61" customWidth="1"/>
  </cols>
  <sheetData>
    <row r="1" spans="1:5" ht="13.2">
      <c r="A1" s="13" t="s">
        <v>111</v>
      </c>
      <c r="B1" s="74" t="s">
        <v>705</v>
      </c>
      <c r="C1" s="65" t="s">
        <v>997</v>
      </c>
    </row>
    <row r="2" spans="1:5" ht="13.2">
      <c r="A2" s="12"/>
      <c r="B2" s="74" t="s">
        <v>707</v>
      </c>
      <c r="C2" s="65" t="s">
        <v>998</v>
      </c>
    </row>
    <row r="3" spans="1:5" ht="13.8">
      <c r="A3" s="75" t="s">
        <v>708</v>
      </c>
      <c r="B3" s="75" t="s">
        <v>709</v>
      </c>
      <c r="C3" s="75" t="s">
        <v>710</v>
      </c>
      <c r="D3" s="75" t="s">
        <v>711</v>
      </c>
      <c r="E3" s="75" t="s">
        <v>713</v>
      </c>
    </row>
    <row r="4" spans="1:5" ht="14.4">
      <c r="A4" s="71" t="s">
        <v>249</v>
      </c>
      <c r="B4" s="12" t="s">
        <v>714</v>
      </c>
      <c r="C4" s="12" t="s">
        <v>715</v>
      </c>
      <c r="D4" s="12" t="s">
        <v>716</v>
      </c>
      <c r="E4" s="12" t="s">
        <v>826</v>
      </c>
    </row>
    <row r="5" spans="1:5" ht="14.4">
      <c r="A5" s="71" t="s">
        <v>718</v>
      </c>
      <c r="B5" s="12" t="s">
        <v>719</v>
      </c>
      <c r="C5" s="12" t="s">
        <v>720</v>
      </c>
      <c r="D5" s="12" t="s">
        <v>721</v>
      </c>
      <c r="E5" s="12" t="s">
        <v>722</v>
      </c>
    </row>
    <row r="6" spans="1:5" ht="14.4">
      <c r="A6" s="71" t="s">
        <v>778</v>
      </c>
      <c r="B6" s="12" t="s">
        <v>714</v>
      </c>
      <c r="C6" s="12" t="s">
        <v>715</v>
      </c>
      <c r="D6" s="12" t="s">
        <v>716</v>
      </c>
      <c r="E6" s="12" t="s">
        <v>779</v>
      </c>
    </row>
    <row r="7" spans="1:5" ht="14.4">
      <c r="A7" s="71" t="s">
        <v>601</v>
      </c>
      <c r="B7" s="12" t="s">
        <v>719</v>
      </c>
      <c r="C7" s="12" t="s">
        <v>720</v>
      </c>
      <c r="D7" s="12" t="s">
        <v>721</v>
      </c>
      <c r="E7" s="12" t="s">
        <v>828</v>
      </c>
    </row>
    <row r="8" spans="1:5" ht="14.4">
      <c r="A8" s="71" t="s">
        <v>519</v>
      </c>
      <c r="B8" s="12" t="s">
        <v>714</v>
      </c>
      <c r="C8" s="12" t="s">
        <v>715</v>
      </c>
      <c r="D8" s="12" t="s">
        <v>723</v>
      </c>
      <c r="E8" s="12" t="s">
        <v>999</v>
      </c>
    </row>
    <row r="9" spans="1:5" ht="14.4">
      <c r="A9" s="71" t="s">
        <v>125</v>
      </c>
      <c r="B9" s="12" t="s">
        <v>727</v>
      </c>
      <c r="C9" s="12" t="s">
        <v>728</v>
      </c>
      <c r="D9" s="12" t="s">
        <v>723</v>
      </c>
      <c r="E9" s="12" t="s">
        <v>729</v>
      </c>
    </row>
    <row r="10" spans="1:5" ht="14.4">
      <c r="A10" s="71" t="s">
        <v>607</v>
      </c>
      <c r="B10" s="12" t="s">
        <v>730</v>
      </c>
      <c r="C10" s="12" t="s">
        <v>731</v>
      </c>
      <c r="D10" s="12" t="s">
        <v>723</v>
      </c>
      <c r="E10" s="12"/>
    </row>
    <row r="11" spans="1:5" ht="14.4">
      <c r="A11" s="71" t="s">
        <v>1000</v>
      </c>
      <c r="B11" s="12" t="s">
        <v>730</v>
      </c>
      <c r="C11" s="12" t="s">
        <v>731</v>
      </c>
      <c r="D11" s="12" t="s">
        <v>723</v>
      </c>
      <c r="E11" s="12"/>
    </row>
    <row r="12" spans="1:5" ht="14.4">
      <c r="A12" s="71" t="s">
        <v>696</v>
      </c>
      <c r="B12" s="12" t="s">
        <v>714</v>
      </c>
      <c r="C12" s="12" t="s">
        <v>715</v>
      </c>
      <c r="D12" s="12" t="s">
        <v>723</v>
      </c>
      <c r="E12" s="12" t="s">
        <v>782</v>
      </c>
    </row>
    <row r="13" spans="1:5" ht="14.4">
      <c r="A13" s="71" t="s">
        <v>609</v>
      </c>
      <c r="B13" s="12" t="s">
        <v>714</v>
      </c>
      <c r="C13" s="12" t="s">
        <v>715</v>
      </c>
      <c r="D13" s="12" t="s">
        <v>723</v>
      </c>
      <c r="E13" s="12" t="s">
        <v>1001</v>
      </c>
    </row>
    <row r="14" spans="1:5" ht="14.4">
      <c r="A14" s="71" t="s">
        <v>610</v>
      </c>
      <c r="B14" s="64" t="s">
        <v>730</v>
      </c>
      <c r="C14" s="64" t="s">
        <v>731</v>
      </c>
      <c r="D14" s="12" t="s">
        <v>1002</v>
      </c>
      <c r="E14" s="64"/>
    </row>
    <row r="15" spans="1:5" ht="14.4">
      <c r="A15" s="71" t="s">
        <v>611</v>
      </c>
      <c r="B15" s="12" t="s">
        <v>730</v>
      </c>
      <c r="C15" s="12" t="s">
        <v>731</v>
      </c>
      <c r="D15" s="12" t="s">
        <v>790</v>
      </c>
      <c r="E15" s="12" t="s">
        <v>791</v>
      </c>
    </row>
    <row r="16" spans="1:5" ht="14.4">
      <c r="A16" s="71" t="s">
        <v>531</v>
      </c>
      <c r="B16" s="12" t="s">
        <v>719</v>
      </c>
      <c r="C16" s="12" t="s">
        <v>720</v>
      </c>
      <c r="D16" s="12" t="s">
        <v>760</v>
      </c>
      <c r="E16" s="12" t="s">
        <v>761</v>
      </c>
    </row>
    <row r="17" spans="1:5" ht="14.4">
      <c r="A17" s="71" t="s">
        <v>532</v>
      </c>
      <c r="B17" s="12" t="s">
        <v>719</v>
      </c>
      <c r="C17" s="12" t="s">
        <v>720</v>
      </c>
      <c r="D17" s="12" t="s">
        <v>760</v>
      </c>
      <c r="E17" s="12" t="s">
        <v>761</v>
      </c>
    </row>
    <row r="18" spans="1:5" ht="14.4">
      <c r="A18" s="71" t="s">
        <v>533</v>
      </c>
      <c r="B18" s="12" t="s">
        <v>762</v>
      </c>
      <c r="C18" s="12" t="s">
        <v>763</v>
      </c>
      <c r="D18" s="12" t="s">
        <v>764</v>
      </c>
      <c r="E18" s="77" t="s">
        <v>765</v>
      </c>
    </row>
    <row r="19" spans="1:5" ht="14.4">
      <c r="A19" s="71" t="s">
        <v>265</v>
      </c>
      <c r="B19" s="12" t="s">
        <v>730</v>
      </c>
      <c r="C19" s="12" t="s">
        <v>731</v>
      </c>
      <c r="D19" s="12" t="s">
        <v>766</v>
      </c>
      <c r="E19" s="12" t="s">
        <v>792</v>
      </c>
    </row>
    <row r="20" spans="1:5" ht="14.4">
      <c r="A20" s="71" t="s">
        <v>266</v>
      </c>
      <c r="B20" s="12" t="s">
        <v>730</v>
      </c>
      <c r="C20" s="12" t="s">
        <v>731</v>
      </c>
      <c r="D20" s="12" t="s">
        <v>766</v>
      </c>
      <c r="E20" s="12" t="s">
        <v>792</v>
      </c>
    </row>
    <row r="21" spans="1:5" ht="22.5" customHeight="1">
      <c r="A21" s="71" t="s">
        <v>268</v>
      </c>
      <c r="B21" s="12" t="s">
        <v>730</v>
      </c>
      <c r="C21" s="12" t="s">
        <v>731</v>
      </c>
      <c r="D21" s="12" t="s">
        <v>793</v>
      </c>
      <c r="E21" s="12" t="s">
        <v>794</v>
      </c>
    </row>
    <row r="22" spans="1:5" ht="14.4">
      <c r="A22" s="71" t="s">
        <v>269</v>
      </c>
      <c r="B22" s="12" t="s">
        <v>727</v>
      </c>
      <c r="C22" s="12" t="s">
        <v>728</v>
      </c>
      <c r="D22" s="12" t="s">
        <v>723</v>
      </c>
      <c r="E22" s="12" t="s">
        <v>797</v>
      </c>
    </row>
    <row r="23" spans="1:5" ht="14.4">
      <c r="A23" s="71" t="s">
        <v>795</v>
      </c>
      <c r="B23" s="12" t="s">
        <v>730</v>
      </c>
      <c r="C23" s="12" t="s">
        <v>731</v>
      </c>
      <c r="D23" s="12" t="s">
        <v>766</v>
      </c>
      <c r="E23" s="12" t="s">
        <v>1003</v>
      </c>
    </row>
    <row r="24" spans="1:5" ht="14.4">
      <c r="A24" s="71" t="s">
        <v>1004</v>
      </c>
      <c r="B24" s="12" t="s">
        <v>730</v>
      </c>
      <c r="C24" s="12" t="s">
        <v>731</v>
      </c>
      <c r="D24" s="12" t="s">
        <v>802</v>
      </c>
      <c r="E24" s="12" t="s">
        <v>803</v>
      </c>
    </row>
    <row r="25" spans="1:5" ht="14.4">
      <c r="A25" s="71" t="s">
        <v>613</v>
      </c>
      <c r="B25" s="12" t="s">
        <v>730</v>
      </c>
      <c r="C25" s="12" t="s">
        <v>731</v>
      </c>
      <c r="D25" s="12" t="s">
        <v>1005</v>
      </c>
    </row>
    <row r="26" spans="1:5" ht="14.4">
      <c r="A26" s="71" t="s">
        <v>1006</v>
      </c>
      <c r="B26" s="12" t="s">
        <v>730</v>
      </c>
      <c r="C26" s="12" t="s">
        <v>731</v>
      </c>
      <c r="D26" s="12" t="s">
        <v>802</v>
      </c>
      <c r="E26" s="12" t="s">
        <v>1007</v>
      </c>
    </row>
    <row r="27" spans="1:5" ht="14.4">
      <c r="A27" s="71" t="s">
        <v>421</v>
      </c>
      <c r="B27" s="12" t="s">
        <v>730</v>
      </c>
      <c r="C27" s="12" t="s">
        <v>731</v>
      </c>
      <c r="D27" s="12" t="s">
        <v>1008</v>
      </c>
      <c r="E27" s="12" t="s">
        <v>1007</v>
      </c>
    </row>
    <row r="28" spans="1:5" ht="14.4">
      <c r="A28" s="71" t="s">
        <v>422</v>
      </c>
      <c r="B28" s="12" t="s">
        <v>730</v>
      </c>
      <c r="C28" s="12" t="s">
        <v>731</v>
      </c>
      <c r="D28" s="12" t="s">
        <v>810</v>
      </c>
    </row>
    <row r="29" spans="1:5" ht="14.4">
      <c r="A29" s="71" t="s">
        <v>423</v>
      </c>
      <c r="B29" s="12" t="s">
        <v>730</v>
      </c>
      <c r="C29" s="12" t="s">
        <v>731</v>
      </c>
      <c r="D29" s="12" t="s">
        <v>1009</v>
      </c>
    </row>
    <row r="30" spans="1:5" ht="14.4">
      <c r="A30" s="71" t="s">
        <v>615</v>
      </c>
      <c r="B30" s="12" t="s">
        <v>730</v>
      </c>
      <c r="C30" s="12" t="s">
        <v>731</v>
      </c>
      <c r="D30" s="12" t="s">
        <v>1010</v>
      </c>
      <c r="E30" s="12" t="s">
        <v>814</v>
      </c>
    </row>
    <row r="31" spans="1:5" ht="14.4">
      <c r="A31" s="71" t="s">
        <v>425</v>
      </c>
      <c r="B31" s="12" t="s">
        <v>719</v>
      </c>
      <c r="C31" s="12" t="s">
        <v>720</v>
      </c>
      <c r="D31" s="12" t="s">
        <v>760</v>
      </c>
    </row>
    <row r="32" spans="1:5" ht="14.4">
      <c r="A32" s="71" t="s">
        <v>426</v>
      </c>
      <c r="B32" s="12" t="s">
        <v>719</v>
      </c>
      <c r="C32" s="12" t="s">
        <v>720</v>
      </c>
      <c r="D32" s="12" t="s">
        <v>760</v>
      </c>
    </row>
    <row r="33" spans="1:5" ht="14.4">
      <c r="A33" s="71" t="s">
        <v>427</v>
      </c>
      <c r="B33" s="12" t="s">
        <v>762</v>
      </c>
      <c r="C33" s="12" t="s">
        <v>763</v>
      </c>
      <c r="D33" s="12" t="s">
        <v>764</v>
      </c>
    </row>
    <row r="34" spans="1:5" ht="14.4">
      <c r="A34" s="71" t="s">
        <v>815</v>
      </c>
      <c r="B34" s="12" t="s">
        <v>714</v>
      </c>
      <c r="C34" s="12" t="s">
        <v>715</v>
      </c>
      <c r="D34" s="12" t="s">
        <v>723</v>
      </c>
    </row>
    <row r="35" spans="1:5" ht="14.4">
      <c r="A35" s="71" t="s">
        <v>271</v>
      </c>
      <c r="B35" s="12" t="s">
        <v>714</v>
      </c>
      <c r="C35" s="12" t="s">
        <v>715</v>
      </c>
      <c r="D35" s="12" t="s">
        <v>723</v>
      </c>
    </row>
    <row r="36" spans="1:5" ht="14.4">
      <c r="A36" s="71" t="s">
        <v>157</v>
      </c>
      <c r="B36" s="12" t="s">
        <v>730</v>
      </c>
      <c r="C36" s="12" t="s">
        <v>731</v>
      </c>
      <c r="D36" s="12" t="s">
        <v>816</v>
      </c>
    </row>
    <row r="37" spans="1:5" ht="14.4">
      <c r="A37" s="71" t="s">
        <v>159</v>
      </c>
      <c r="B37" s="12" t="s">
        <v>772</v>
      </c>
      <c r="C37" s="12" t="s">
        <v>773</v>
      </c>
      <c r="D37" s="13" t="s">
        <v>1011</v>
      </c>
    </row>
    <row r="38" spans="1:5" ht="14.4">
      <c r="A38" s="71" t="s">
        <v>1012</v>
      </c>
      <c r="B38" s="12" t="s">
        <v>738</v>
      </c>
      <c r="C38" s="12" t="s">
        <v>739</v>
      </c>
    </row>
    <row r="39" spans="1:5" ht="13.2">
      <c r="A39" s="12" t="s">
        <v>1013</v>
      </c>
      <c r="B39" s="12" t="s">
        <v>738</v>
      </c>
      <c r="C39" s="12" t="s">
        <v>739</v>
      </c>
    </row>
    <row r="40" spans="1:5" ht="13.2">
      <c r="A40" s="12" t="s">
        <v>1014</v>
      </c>
      <c r="B40" s="12" t="s">
        <v>738</v>
      </c>
      <c r="C40" s="12" t="s">
        <v>739</v>
      </c>
      <c r="E40" s="12"/>
    </row>
    <row r="41" spans="1:5" ht="13.2">
      <c r="A41" s="12" t="s">
        <v>1015</v>
      </c>
      <c r="B41" s="12" t="s">
        <v>738</v>
      </c>
      <c r="C41" s="12" t="s">
        <v>739</v>
      </c>
      <c r="E41" s="12"/>
    </row>
    <row r="42" spans="1:5" ht="13.2">
      <c r="A42" s="12" t="s">
        <v>1016</v>
      </c>
      <c r="B42" s="12" t="s">
        <v>738</v>
      </c>
      <c r="C42" s="12" t="s">
        <v>739</v>
      </c>
      <c r="E42" s="12"/>
    </row>
    <row r="43" spans="1:5" ht="13.2">
      <c r="A43" s="12" t="s">
        <v>162</v>
      </c>
      <c r="B43" s="12" t="s">
        <v>762</v>
      </c>
      <c r="C43" s="12" t="s">
        <v>763</v>
      </c>
      <c r="E43" s="12" t="s">
        <v>775</v>
      </c>
    </row>
  </sheetData>
  <hyperlinks>
    <hyperlink ref="A1" location="HLAVNY!A1" display="&lt;-------------- späť na HLAVNY" xr:uid="{00000000-0004-0000-1000-000000000000}"/>
    <hyperlink ref="D37" r:id="rId1" xr:uid="{00000000-0004-0000-1000-000001000000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D966"/>
    <outlinePr summaryBelow="0" summaryRight="0"/>
  </sheetPr>
  <dimension ref="A1:F46"/>
  <sheetViews>
    <sheetView workbookViewId="0">
      <pane ySplit="3" topLeftCell="A39" activePane="bottomLeft" state="frozen"/>
      <selection pane="bottomLeft" activeCell="C3" sqref="C3"/>
    </sheetView>
  </sheetViews>
  <sheetFormatPr defaultColWidth="12.6640625" defaultRowHeight="15.75" customHeight="1"/>
  <cols>
    <col min="1" max="1" width="40.21875" customWidth="1"/>
    <col min="2" max="2" width="16.109375" customWidth="1"/>
    <col min="3" max="3" width="25.88671875" customWidth="1"/>
    <col min="4" max="4" width="56.33203125" customWidth="1"/>
    <col min="5" max="5" width="22.109375" hidden="1" customWidth="1"/>
    <col min="6" max="6" width="78.109375" customWidth="1"/>
  </cols>
  <sheetData>
    <row r="1" spans="1:6" ht="13.2">
      <c r="A1" s="13" t="s">
        <v>111</v>
      </c>
      <c r="B1" s="66" t="s">
        <v>705</v>
      </c>
      <c r="C1" s="65" t="s">
        <v>1017</v>
      </c>
    </row>
    <row r="2" spans="1:6" ht="13.2">
      <c r="A2" s="12"/>
      <c r="B2" s="74" t="s">
        <v>707</v>
      </c>
      <c r="C2" s="12" t="s">
        <v>599</v>
      </c>
    </row>
    <row r="3" spans="1:6" ht="13.8">
      <c r="A3" s="324" t="s">
        <v>708</v>
      </c>
      <c r="B3" s="75" t="s">
        <v>709</v>
      </c>
      <c r="C3" s="75" t="s">
        <v>710</v>
      </c>
      <c r="D3" s="75" t="s">
        <v>711</v>
      </c>
      <c r="E3" s="75" t="s">
        <v>712</v>
      </c>
      <c r="F3" s="75" t="s">
        <v>713</v>
      </c>
    </row>
    <row r="4" spans="1:6" ht="15.75" customHeight="1">
      <c r="A4" s="71" t="s">
        <v>249</v>
      </c>
      <c r="B4" s="12" t="s">
        <v>714</v>
      </c>
      <c r="C4" s="12" t="s">
        <v>715</v>
      </c>
      <c r="D4" s="12" t="s">
        <v>716</v>
      </c>
      <c r="F4" s="12" t="s">
        <v>826</v>
      </c>
    </row>
    <row r="5" spans="1:6" ht="15.75" customHeight="1">
      <c r="A5" s="71" t="s">
        <v>718</v>
      </c>
      <c r="B5" s="64" t="s">
        <v>719</v>
      </c>
      <c r="C5" s="64" t="s">
        <v>720</v>
      </c>
      <c r="D5" s="12" t="s">
        <v>721</v>
      </c>
      <c r="F5" s="12" t="s">
        <v>722</v>
      </c>
    </row>
    <row r="6" spans="1:6" ht="15.75" customHeight="1">
      <c r="A6" s="71" t="s">
        <v>778</v>
      </c>
      <c r="B6" s="64" t="s">
        <v>714</v>
      </c>
      <c r="C6" s="64" t="s">
        <v>715</v>
      </c>
      <c r="D6" s="12" t="s">
        <v>716</v>
      </c>
      <c r="F6" s="12" t="s">
        <v>779</v>
      </c>
    </row>
    <row r="7" spans="1:6" ht="15.75" customHeight="1">
      <c r="A7" s="71" t="s">
        <v>601</v>
      </c>
      <c r="B7" s="12" t="s">
        <v>719</v>
      </c>
      <c r="C7" s="12" t="s">
        <v>720</v>
      </c>
      <c r="D7" s="12" t="s">
        <v>721</v>
      </c>
      <c r="F7" s="12" t="s">
        <v>828</v>
      </c>
    </row>
    <row r="8" spans="1:6" ht="15.75" customHeight="1">
      <c r="A8" s="71" t="s">
        <v>255</v>
      </c>
      <c r="B8" s="64" t="s">
        <v>714</v>
      </c>
      <c r="C8" s="64" t="s">
        <v>715</v>
      </c>
      <c r="D8" s="64" t="s">
        <v>716</v>
      </c>
    </row>
    <row r="9" spans="1:6" ht="15.75" customHeight="1">
      <c r="A9" s="71" t="s">
        <v>160</v>
      </c>
      <c r="B9" s="64" t="s">
        <v>730</v>
      </c>
      <c r="C9" s="64" t="s">
        <v>731</v>
      </c>
      <c r="D9" s="12" t="s">
        <v>829</v>
      </c>
    </row>
    <row r="10" spans="1:6" ht="15.75" customHeight="1">
      <c r="A10" s="71" t="s">
        <v>1018</v>
      </c>
      <c r="B10" s="64" t="s">
        <v>714</v>
      </c>
      <c r="C10" s="64" t="s">
        <v>715</v>
      </c>
      <c r="D10" s="12" t="s">
        <v>723</v>
      </c>
      <c r="E10" s="64"/>
      <c r="F10" s="64" t="s">
        <v>782</v>
      </c>
    </row>
    <row r="11" spans="1:6" ht="15.75" customHeight="1">
      <c r="A11" s="71" t="s">
        <v>831</v>
      </c>
      <c r="B11" s="64" t="s">
        <v>730</v>
      </c>
      <c r="C11" s="64" t="s">
        <v>731</v>
      </c>
      <c r="D11" s="12" t="s">
        <v>723</v>
      </c>
      <c r="F11" s="64" t="s">
        <v>832</v>
      </c>
    </row>
    <row r="12" spans="1:6" ht="15.75" customHeight="1">
      <c r="A12" s="71" t="s">
        <v>833</v>
      </c>
      <c r="B12" s="64" t="s">
        <v>714</v>
      </c>
      <c r="C12" s="64" t="s">
        <v>715</v>
      </c>
      <c r="D12" s="12" t="s">
        <v>723</v>
      </c>
      <c r="F12" s="12" t="s">
        <v>834</v>
      </c>
    </row>
    <row r="13" spans="1:6" ht="15.75" customHeight="1">
      <c r="A13" s="71" t="s">
        <v>119</v>
      </c>
      <c r="B13" s="64" t="s">
        <v>714</v>
      </c>
      <c r="C13" s="64" t="s">
        <v>715</v>
      </c>
      <c r="D13" s="12" t="s">
        <v>723</v>
      </c>
      <c r="F13" s="12" t="s">
        <v>835</v>
      </c>
    </row>
    <row r="14" spans="1:6" ht="15.75" customHeight="1">
      <c r="A14" s="71" t="s">
        <v>836</v>
      </c>
      <c r="B14" s="64" t="s">
        <v>714</v>
      </c>
      <c r="C14" s="64" t="s">
        <v>715</v>
      </c>
      <c r="D14" s="12" t="s">
        <v>723</v>
      </c>
    </row>
    <row r="15" spans="1:6" ht="15.75" customHeight="1">
      <c r="A15" s="71" t="s">
        <v>121</v>
      </c>
      <c r="B15" s="64" t="s">
        <v>714</v>
      </c>
      <c r="C15" s="64" t="s">
        <v>715</v>
      </c>
      <c r="D15" s="12" t="s">
        <v>723</v>
      </c>
      <c r="F15" s="12"/>
    </row>
    <row r="16" spans="1:6" ht="15.75" customHeight="1">
      <c r="A16" s="71" t="s">
        <v>122</v>
      </c>
      <c r="B16" s="64" t="s">
        <v>714</v>
      </c>
      <c r="C16" s="64" t="s">
        <v>715</v>
      </c>
      <c r="D16" s="12" t="s">
        <v>723</v>
      </c>
      <c r="F16" s="12"/>
    </row>
    <row r="17" spans="1:6" ht="15.75" customHeight="1">
      <c r="A17" s="71" t="s">
        <v>406</v>
      </c>
      <c r="B17" s="64" t="s">
        <v>727</v>
      </c>
      <c r="C17" s="64" t="s">
        <v>728</v>
      </c>
      <c r="D17" s="12" t="s">
        <v>723</v>
      </c>
      <c r="F17" s="12" t="s">
        <v>837</v>
      </c>
    </row>
    <row r="18" spans="1:6" ht="15.75" customHeight="1">
      <c r="A18" s="71" t="s">
        <v>1019</v>
      </c>
      <c r="B18" s="64" t="s">
        <v>714</v>
      </c>
      <c r="C18" s="64" t="s">
        <v>715</v>
      </c>
      <c r="D18" s="12" t="s">
        <v>723</v>
      </c>
      <c r="F18" s="12" t="s">
        <v>839</v>
      </c>
    </row>
    <row r="19" spans="1:6" ht="15.75" customHeight="1">
      <c r="A19" s="71" t="s">
        <v>1020</v>
      </c>
      <c r="B19" s="12" t="s">
        <v>730</v>
      </c>
      <c r="C19" s="12" t="s">
        <v>731</v>
      </c>
      <c r="D19" s="12" t="s">
        <v>766</v>
      </c>
    </row>
    <row r="20" spans="1:6" ht="15.75" customHeight="1">
      <c r="A20" s="71" t="s">
        <v>1021</v>
      </c>
      <c r="B20" s="12" t="s">
        <v>730</v>
      </c>
      <c r="C20" s="12" t="s">
        <v>731</v>
      </c>
      <c r="D20" s="12" t="s">
        <v>766</v>
      </c>
    </row>
    <row r="21" spans="1:6" ht="15.75" customHeight="1">
      <c r="A21" s="71" t="s">
        <v>842</v>
      </c>
      <c r="B21" s="12" t="s">
        <v>730</v>
      </c>
      <c r="C21" s="12" t="s">
        <v>731</v>
      </c>
      <c r="D21" s="12" t="s">
        <v>766</v>
      </c>
    </row>
    <row r="22" spans="1:6" ht="15.75" customHeight="1">
      <c r="A22" s="71" t="s">
        <v>276</v>
      </c>
      <c r="B22" s="64" t="s">
        <v>730</v>
      </c>
      <c r="C22" s="64" t="s">
        <v>731</v>
      </c>
      <c r="D22" s="12" t="s">
        <v>843</v>
      </c>
    </row>
    <row r="23" spans="1:6" ht="15.75" customHeight="1">
      <c r="A23" s="71" t="s">
        <v>531</v>
      </c>
      <c r="B23" s="64" t="s">
        <v>719</v>
      </c>
      <c r="C23" s="64" t="s">
        <v>720</v>
      </c>
      <c r="D23" s="64" t="s">
        <v>760</v>
      </c>
    </row>
    <row r="24" spans="1:6" ht="15.75" customHeight="1">
      <c r="A24" s="71" t="s">
        <v>532</v>
      </c>
      <c r="B24" s="64" t="s">
        <v>719</v>
      </c>
      <c r="C24" s="64" t="s">
        <v>720</v>
      </c>
      <c r="D24" s="64" t="s">
        <v>760</v>
      </c>
    </row>
    <row r="25" spans="1:6" ht="15.75" customHeight="1">
      <c r="A25" s="71" t="s">
        <v>704</v>
      </c>
      <c r="B25" s="64" t="s">
        <v>762</v>
      </c>
      <c r="C25" s="64" t="s">
        <v>763</v>
      </c>
      <c r="D25" s="64" t="s">
        <v>764</v>
      </c>
    </row>
    <row r="26" spans="1:6" ht="15.75" customHeight="1">
      <c r="A26" s="71" t="s">
        <v>274</v>
      </c>
      <c r="B26" s="64" t="s">
        <v>730</v>
      </c>
      <c r="C26" s="64" t="s">
        <v>731</v>
      </c>
      <c r="D26" s="12" t="s">
        <v>844</v>
      </c>
    </row>
    <row r="27" spans="1:6" ht="15.75" customHeight="1">
      <c r="A27" s="81" t="s">
        <v>846</v>
      </c>
      <c r="B27" s="79" t="s">
        <v>730</v>
      </c>
      <c r="C27" s="79" t="s">
        <v>731</v>
      </c>
      <c r="D27" s="79" t="s">
        <v>847</v>
      </c>
      <c r="E27" s="80"/>
      <c r="F27" s="80"/>
    </row>
    <row r="28" spans="1:6" ht="15.75" customHeight="1">
      <c r="A28" s="71" t="s">
        <v>1022</v>
      </c>
      <c r="B28" s="64" t="s">
        <v>727</v>
      </c>
      <c r="C28" s="64" t="s">
        <v>728</v>
      </c>
      <c r="D28" s="12" t="s">
        <v>723</v>
      </c>
      <c r="F28" s="12"/>
    </row>
    <row r="29" spans="1:6" ht="15.75" customHeight="1">
      <c r="A29" s="71" t="s">
        <v>617</v>
      </c>
      <c r="B29" s="64" t="s">
        <v>719</v>
      </c>
      <c r="C29" s="64" t="s">
        <v>720</v>
      </c>
      <c r="D29" s="12" t="s">
        <v>850</v>
      </c>
      <c r="F29" s="12" t="s">
        <v>851</v>
      </c>
    </row>
    <row r="30" spans="1:6" ht="15.75" customHeight="1">
      <c r="A30" s="71" t="s">
        <v>1023</v>
      </c>
      <c r="B30" s="64" t="s">
        <v>730</v>
      </c>
      <c r="C30" s="64" t="s">
        <v>731</v>
      </c>
      <c r="D30" s="12"/>
      <c r="F30" s="12" t="s">
        <v>853</v>
      </c>
    </row>
    <row r="31" spans="1:6" ht="15.75" customHeight="1">
      <c r="A31" s="71" t="s">
        <v>618</v>
      </c>
      <c r="B31" s="64" t="s">
        <v>730</v>
      </c>
      <c r="C31" s="64" t="s">
        <v>731</v>
      </c>
      <c r="D31" s="12" t="s">
        <v>855</v>
      </c>
    </row>
    <row r="32" spans="1:6" ht="14.4">
      <c r="A32" s="71" t="s">
        <v>615</v>
      </c>
      <c r="B32" s="64" t="s">
        <v>730</v>
      </c>
      <c r="C32" s="64" t="s">
        <v>731</v>
      </c>
      <c r="D32" s="12" t="s">
        <v>855</v>
      </c>
    </row>
    <row r="33" spans="1:6" ht="14.4">
      <c r="A33" s="71" t="s">
        <v>436</v>
      </c>
      <c r="B33" s="64" t="s">
        <v>719</v>
      </c>
      <c r="C33" s="64" t="s">
        <v>720</v>
      </c>
      <c r="D33" s="12"/>
      <c r="F33" s="12"/>
    </row>
    <row r="34" spans="1:6" ht="14.4">
      <c r="A34" s="71" t="s">
        <v>864</v>
      </c>
      <c r="B34" s="64" t="s">
        <v>719</v>
      </c>
      <c r="C34" s="64" t="s">
        <v>720</v>
      </c>
      <c r="D34" s="12"/>
      <c r="E34" s="64"/>
      <c r="F34" s="64"/>
    </row>
    <row r="35" spans="1:6" ht="14.4">
      <c r="A35" s="71" t="s">
        <v>1024</v>
      </c>
      <c r="B35" s="64" t="s">
        <v>714</v>
      </c>
      <c r="C35" s="64" t="s">
        <v>715</v>
      </c>
      <c r="D35" s="12" t="s">
        <v>723</v>
      </c>
      <c r="E35" s="64"/>
      <c r="F35" s="64" t="s">
        <v>782</v>
      </c>
    </row>
    <row r="36" spans="1:6" ht="14.4">
      <c r="A36" s="71" t="s">
        <v>1025</v>
      </c>
      <c r="B36" s="64" t="s">
        <v>714</v>
      </c>
      <c r="C36" s="64" t="s">
        <v>715</v>
      </c>
      <c r="D36" s="12" t="s">
        <v>723</v>
      </c>
    </row>
    <row r="37" spans="1:6" ht="14.4">
      <c r="A37" s="71" t="s">
        <v>292</v>
      </c>
      <c r="B37" s="64" t="s">
        <v>730</v>
      </c>
      <c r="C37" s="64" t="s">
        <v>731</v>
      </c>
      <c r="D37" s="12" t="s">
        <v>867</v>
      </c>
    </row>
    <row r="38" spans="1:6" ht="14.4">
      <c r="A38" s="71" t="s">
        <v>159</v>
      </c>
      <c r="B38" s="12" t="s">
        <v>772</v>
      </c>
      <c r="C38" s="12" t="s">
        <v>773</v>
      </c>
      <c r="D38" s="13" t="s">
        <v>1026</v>
      </c>
    </row>
    <row r="39" spans="1:6" ht="14.4">
      <c r="A39" s="71" t="s">
        <v>869</v>
      </c>
      <c r="B39" s="12" t="s">
        <v>772</v>
      </c>
      <c r="C39" s="12" t="s">
        <v>773</v>
      </c>
      <c r="D39" s="13" t="s">
        <v>1027</v>
      </c>
    </row>
    <row r="40" spans="1:6" ht="14.4">
      <c r="A40" s="71" t="s">
        <v>157</v>
      </c>
      <c r="B40" s="64" t="s">
        <v>730</v>
      </c>
      <c r="C40" s="64" t="s">
        <v>731</v>
      </c>
      <c r="D40" s="12" t="s">
        <v>871</v>
      </c>
    </row>
    <row r="41" spans="1:6" ht="14.4">
      <c r="A41" s="71" t="s">
        <v>1028</v>
      </c>
      <c r="B41" s="12" t="s">
        <v>738</v>
      </c>
      <c r="C41" s="12" t="s">
        <v>739</v>
      </c>
      <c r="D41" s="64" t="s">
        <v>873</v>
      </c>
    </row>
    <row r="42" spans="1:6" ht="13.2">
      <c r="A42" s="12" t="s">
        <v>1013</v>
      </c>
      <c r="B42" s="12" t="s">
        <v>738</v>
      </c>
      <c r="C42" s="12" t="s">
        <v>739</v>
      </c>
      <c r="D42" s="64" t="s">
        <v>873</v>
      </c>
    </row>
    <row r="43" spans="1:6" ht="13.2">
      <c r="A43" s="12" t="s">
        <v>1014</v>
      </c>
      <c r="B43" s="12" t="s">
        <v>738</v>
      </c>
      <c r="C43" s="12" t="s">
        <v>739</v>
      </c>
    </row>
    <row r="44" spans="1:6" ht="13.2">
      <c r="A44" s="12" t="s">
        <v>1015</v>
      </c>
      <c r="B44" s="12" t="s">
        <v>738</v>
      </c>
      <c r="C44" s="12" t="s">
        <v>739</v>
      </c>
    </row>
    <row r="45" spans="1:6" ht="13.2">
      <c r="A45" s="12" t="s">
        <v>1016</v>
      </c>
      <c r="B45" s="12" t="s">
        <v>738</v>
      </c>
      <c r="C45" s="12" t="s">
        <v>739</v>
      </c>
    </row>
    <row r="46" spans="1:6" ht="13.2">
      <c r="A46" s="12" t="s">
        <v>162</v>
      </c>
    </row>
  </sheetData>
  <hyperlinks>
    <hyperlink ref="A1" location="HLAVNY!A1" display="&lt;-------------- späť na HLAVNY" xr:uid="{00000000-0004-0000-1100-000000000000}"/>
    <hyperlink ref="D38" r:id="rId1" xr:uid="{00000000-0004-0000-1100-000001000000}"/>
    <hyperlink ref="D39" r:id="rId2" xr:uid="{00000000-0004-0000-1100-000002000000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D966"/>
    <outlinePr summaryBelow="0" summaryRight="0"/>
  </sheetPr>
  <dimension ref="A1:F36"/>
  <sheetViews>
    <sheetView workbookViewId="0">
      <pane ySplit="3" topLeftCell="A4" activePane="bottomLeft" state="frozen"/>
      <selection pane="bottomLeft" activeCell="D20" sqref="D20"/>
    </sheetView>
  </sheetViews>
  <sheetFormatPr defaultColWidth="12.6640625" defaultRowHeight="15.75" customHeight="1"/>
  <cols>
    <col min="1" max="1" width="28" customWidth="1"/>
    <col min="2" max="2" width="16.109375" customWidth="1"/>
    <col min="3" max="3" width="26.44140625" customWidth="1"/>
    <col min="4" max="4" width="62.77734375" customWidth="1"/>
    <col min="5" max="5" width="7" hidden="1" customWidth="1"/>
    <col min="6" max="6" width="26.88671875" customWidth="1"/>
  </cols>
  <sheetData>
    <row r="1" spans="1:6" ht="13.2">
      <c r="A1" s="82" t="s">
        <v>111</v>
      </c>
      <c r="B1" s="83" t="s">
        <v>705</v>
      </c>
      <c r="C1" s="84" t="s">
        <v>1029</v>
      </c>
      <c r="D1" s="64"/>
      <c r="E1" s="64"/>
      <c r="F1" s="64"/>
    </row>
    <row r="2" spans="1:6" ht="13.2">
      <c r="A2" s="64"/>
      <c r="B2" s="85" t="s">
        <v>707</v>
      </c>
      <c r="C2" s="64" t="s">
        <v>1030</v>
      </c>
      <c r="D2" s="64"/>
      <c r="E2" s="64"/>
      <c r="F2" s="64"/>
    </row>
    <row r="3" spans="1:6" ht="13.8">
      <c r="A3" s="86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6" t="s">
        <v>713</v>
      </c>
    </row>
    <row r="4" spans="1:6" ht="15.75" customHeight="1">
      <c r="A4" s="354" t="s">
        <v>249</v>
      </c>
      <c r="B4" s="12" t="s">
        <v>714</v>
      </c>
      <c r="C4" s="12" t="s">
        <v>715</v>
      </c>
      <c r="D4" s="12" t="s">
        <v>716</v>
      </c>
      <c r="F4" s="12" t="s">
        <v>826</v>
      </c>
    </row>
    <row r="5" spans="1:6" ht="15.75" customHeight="1">
      <c r="A5" s="71" t="s">
        <v>718</v>
      </c>
      <c r="B5" s="64" t="s">
        <v>719</v>
      </c>
      <c r="C5" s="64" t="s">
        <v>720</v>
      </c>
      <c r="D5" s="12" t="s">
        <v>721</v>
      </c>
      <c r="F5" s="12" t="s">
        <v>722</v>
      </c>
    </row>
    <row r="6" spans="1:6" ht="15.75" customHeight="1">
      <c r="A6" s="71" t="s">
        <v>778</v>
      </c>
      <c r="B6" s="64" t="s">
        <v>714</v>
      </c>
      <c r="C6" s="64" t="s">
        <v>715</v>
      </c>
      <c r="D6" s="12" t="s">
        <v>716</v>
      </c>
      <c r="F6" s="12" t="s">
        <v>779</v>
      </c>
    </row>
    <row r="7" spans="1:6" ht="15.75" customHeight="1">
      <c r="A7" s="71" t="s">
        <v>601</v>
      </c>
      <c r="B7" s="12" t="s">
        <v>719</v>
      </c>
      <c r="C7" s="12" t="s">
        <v>720</v>
      </c>
      <c r="D7" s="12" t="s">
        <v>721</v>
      </c>
      <c r="F7" s="12" t="s">
        <v>828</v>
      </c>
    </row>
    <row r="8" spans="1:6" ht="13.2">
      <c r="A8" s="12" t="s">
        <v>255</v>
      </c>
      <c r="B8" s="64" t="s">
        <v>714</v>
      </c>
      <c r="C8" s="64" t="s">
        <v>715</v>
      </c>
      <c r="D8" s="64" t="s">
        <v>716</v>
      </c>
    </row>
    <row r="9" spans="1:6" ht="13.2">
      <c r="A9" s="12" t="s">
        <v>125</v>
      </c>
      <c r="B9" s="64" t="s">
        <v>727</v>
      </c>
      <c r="C9" s="64" t="s">
        <v>728</v>
      </c>
      <c r="D9" s="12" t="s">
        <v>723</v>
      </c>
    </row>
    <row r="10" spans="1:6" ht="13.2">
      <c r="A10" s="12" t="s">
        <v>1031</v>
      </c>
      <c r="B10" s="64" t="s">
        <v>730</v>
      </c>
      <c r="C10" s="64" t="s">
        <v>731</v>
      </c>
      <c r="D10" s="12" t="s">
        <v>1032</v>
      </c>
      <c r="F10" s="88"/>
    </row>
    <row r="11" spans="1:6" ht="13.2">
      <c r="A11" s="12" t="s">
        <v>298</v>
      </c>
      <c r="B11" s="64" t="s">
        <v>730</v>
      </c>
      <c r="C11" s="64" t="s">
        <v>731</v>
      </c>
      <c r="D11" s="12" t="s">
        <v>896</v>
      </c>
      <c r="F11" s="88" t="s">
        <v>897</v>
      </c>
    </row>
    <row r="12" spans="1:6" ht="13.2">
      <c r="A12" s="12" t="s">
        <v>621</v>
      </c>
      <c r="B12" s="64" t="s">
        <v>719</v>
      </c>
      <c r="C12" s="64" t="s">
        <v>720</v>
      </c>
      <c r="D12" s="12" t="s">
        <v>723</v>
      </c>
    </row>
    <row r="13" spans="1:6" ht="13.2">
      <c r="A13" s="12" t="s">
        <v>898</v>
      </c>
      <c r="B13" s="64" t="s">
        <v>719</v>
      </c>
      <c r="C13" s="64" t="s">
        <v>720</v>
      </c>
      <c r="D13" s="12" t="s">
        <v>850</v>
      </c>
    </row>
    <row r="14" spans="1:6" ht="13.2">
      <c r="A14" s="12" t="s">
        <v>899</v>
      </c>
      <c r="B14" s="64" t="s">
        <v>719</v>
      </c>
      <c r="C14" s="64" t="s">
        <v>720</v>
      </c>
      <c r="D14" s="12" t="s">
        <v>850</v>
      </c>
    </row>
    <row r="15" spans="1:6" ht="13.2">
      <c r="A15" s="12" t="s">
        <v>624</v>
      </c>
      <c r="B15" s="64" t="s">
        <v>730</v>
      </c>
      <c r="C15" s="64" t="s">
        <v>731</v>
      </c>
      <c r="D15" s="12" t="s">
        <v>1033</v>
      </c>
    </row>
    <row r="16" spans="1:6" ht="13.2">
      <c r="A16" s="12" t="s">
        <v>531</v>
      </c>
      <c r="B16" s="64" t="s">
        <v>719</v>
      </c>
      <c r="C16" s="64" t="s">
        <v>720</v>
      </c>
      <c r="D16" s="64" t="s">
        <v>760</v>
      </c>
    </row>
    <row r="17" spans="1:6" ht="13.2">
      <c r="A17" s="12" t="s">
        <v>532</v>
      </c>
      <c r="B17" s="64" t="s">
        <v>719</v>
      </c>
      <c r="C17" s="64" t="s">
        <v>720</v>
      </c>
      <c r="D17" s="64" t="s">
        <v>760</v>
      </c>
    </row>
    <row r="18" spans="1:6" ht="13.2">
      <c r="A18" s="12" t="s">
        <v>901</v>
      </c>
      <c r="B18" s="64" t="s">
        <v>762</v>
      </c>
      <c r="C18" s="64" t="s">
        <v>763</v>
      </c>
      <c r="D18" s="64" t="s">
        <v>764</v>
      </c>
    </row>
    <row r="19" spans="1:6" ht="13.2">
      <c r="A19" s="12" t="s">
        <v>545</v>
      </c>
      <c r="B19" s="64" t="s">
        <v>730</v>
      </c>
      <c r="C19" s="64" t="s">
        <v>731</v>
      </c>
      <c r="D19" s="12" t="s">
        <v>1034</v>
      </c>
    </row>
    <row r="20" spans="1:6" ht="13.2">
      <c r="A20" s="12" t="s">
        <v>628</v>
      </c>
      <c r="B20" s="64" t="s">
        <v>730</v>
      </c>
      <c r="C20" s="64" t="s">
        <v>731</v>
      </c>
      <c r="D20" s="12" t="s">
        <v>1035</v>
      </c>
    </row>
    <row r="21" spans="1:6" ht="13.2">
      <c r="A21" s="12" t="s">
        <v>314</v>
      </c>
      <c r="B21" s="64" t="s">
        <v>730</v>
      </c>
      <c r="C21" s="64" t="s">
        <v>731</v>
      </c>
      <c r="D21" s="12" t="s">
        <v>903</v>
      </c>
    </row>
    <row r="22" spans="1:6" ht="15.75" customHeight="1">
      <c r="A22" s="71" t="s">
        <v>629</v>
      </c>
      <c r="B22" s="64" t="s">
        <v>730</v>
      </c>
      <c r="C22" s="64" t="s">
        <v>731</v>
      </c>
      <c r="D22" s="12" t="s">
        <v>766</v>
      </c>
      <c r="F22" s="12"/>
    </row>
    <row r="23" spans="1:6" ht="13.2">
      <c r="A23" s="12" t="s">
        <v>630</v>
      </c>
      <c r="B23" s="64" t="s">
        <v>730</v>
      </c>
      <c r="C23" s="64" t="s">
        <v>731</v>
      </c>
      <c r="D23" s="12" t="s">
        <v>1036</v>
      </c>
      <c r="F23" s="12"/>
    </row>
    <row r="24" spans="1:6" ht="13.2">
      <c r="A24" s="12" t="s">
        <v>452</v>
      </c>
      <c r="B24" s="64" t="s">
        <v>730</v>
      </c>
      <c r="C24" s="64" t="s">
        <v>731</v>
      </c>
      <c r="D24" s="12" t="s">
        <v>766</v>
      </c>
      <c r="F24" s="12"/>
    </row>
    <row r="25" spans="1:6" ht="13.2">
      <c r="A25" s="12" t="s">
        <v>1037</v>
      </c>
      <c r="B25" s="64" t="s">
        <v>714</v>
      </c>
      <c r="C25" s="64" t="s">
        <v>715</v>
      </c>
      <c r="D25" s="12" t="s">
        <v>723</v>
      </c>
    </row>
    <row r="26" spans="1:6" ht="13.2">
      <c r="A26" s="12" t="s">
        <v>1038</v>
      </c>
      <c r="B26" s="64" t="s">
        <v>714</v>
      </c>
      <c r="C26" s="64" t="s">
        <v>715</v>
      </c>
      <c r="D26" s="12" t="s">
        <v>723</v>
      </c>
    </row>
    <row r="27" spans="1:6" ht="13.2">
      <c r="A27" s="12" t="s">
        <v>1039</v>
      </c>
      <c r="B27" s="64" t="s">
        <v>714</v>
      </c>
      <c r="C27" s="64" t="s">
        <v>715</v>
      </c>
      <c r="D27" s="12" t="s">
        <v>723</v>
      </c>
    </row>
    <row r="28" spans="1:6" ht="13.2">
      <c r="A28" s="12" t="s">
        <v>906</v>
      </c>
      <c r="B28" s="64" t="s">
        <v>714</v>
      </c>
      <c r="C28" s="64" t="s">
        <v>715</v>
      </c>
      <c r="D28" s="12" t="s">
        <v>723</v>
      </c>
    </row>
    <row r="29" spans="1:6" ht="13.2">
      <c r="A29" s="12" t="s">
        <v>634</v>
      </c>
      <c r="B29" s="12" t="s">
        <v>772</v>
      </c>
      <c r="C29" s="12" t="s">
        <v>773</v>
      </c>
      <c r="D29" s="13" t="s">
        <v>1040</v>
      </c>
    </row>
    <row r="30" spans="1:6" ht="13.2">
      <c r="A30" s="12" t="s">
        <v>908</v>
      </c>
      <c r="B30" s="64" t="s">
        <v>719</v>
      </c>
      <c r="C30" s="64" t="s">
        <v>720</v>
      </c>
      <c r="D30" s="12" t="s">
        <v>909</v>
      </c>
    </row>
    <row r="31" spans="1:6" ht="15.75" customHeight="1">
      <c r="A31" s="71" t="s">
        <v>1028</v>
      </c>
      <c r="B31" s="64" t="s">
        <v>738</v>
      </c>
      <c r="C31" s="64" t="s">
        <v>739</v>
      </c>
      <c r="D31" s="64" t="s">
        <v>873</v>
      </c>
    </row>
    <row r="32" spans="1:6" ht="13.2">
      <c r="A32" s="12" t="s">
        <v>1012</v>
      </c>
      <c r="B32" s="64" t="s">
        <v>738</v>
      </c>
      <c r="C32" s="64" t="s">
        <v>739</v>
      </c>
      <c r="D32" s="64" t="s">
        <v>873</v>
      </c>
    </row>
    <row r="33" spans="1:6" ht="13.2">
      <c r="A33" s="12" t="s">
        <v>1014</v>
      </c>
      <c r="B33" s="64" t="s">
        <v>738</v>
      </c>
      <c r="C33" s="64" t="s">
        <v>739</v>
      </c>
      <c r="D33" s="64" t="s">
        <v>873</v>
      </c>
      <c r="F33" s="12" t="s">
        <v>775</v>
      </c>
    </row>
    <row r="34" spans="1:6" ht="13.2">
      <c r="A34" s="12" t="s">
        <v>1015</v>
      </c>
      <c r="B34" s="64" t="s">
        <v>738</v>
      </c>
      <c r="C34" s="64" t="s">
        <v>739</v>
      </c>
      <c r="D34" s="64" t="s">
        <v>873</v>
      </c>
    </row>
    <row r="35" spans="1:6" ht="13.2">
      <c r="A35" s="12" t="s">
        <v>1016</v>
      </c>
      <c r="B35" s="64" t="s">
        <v>738</v>
      </c>
      <c r="C35" s="64" t="s">
        <v>739</v>
      </c>
      <c r="D35" s="64" t="s">
        <v>873</v>
      </c>
    </row>
    <row r="36" spans="1:6" ht="13.2">
      <c r="A36" s="12" t="s">
        <v>162</v>
      </c>
      <c r="B36" s="12" t="s">
        <v>762</v>
      </c>
      <c r="C36" s="12" t="s">
        <v>763</v>
      </c>
      <c r="D36" s="64"/>
    </row>
  </sheetData>
  <hyperlinks>
    <hyperlink ref="A1" location="HLAVNY!A1" display="&lt;-------------- späť na HLAVNY" xr:uid="{00000000-0004-0000-1200-000000000000}"/>
    <hyperlink ref="D29" r:id="rId1" xr:uid="{00000000-0004-0000-1200-000001000000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D966"/>
    <outlinePr summaryBelow="0" summaryRight="0"/>
  </sheetPr>
  <dimension ref="A1:F36"/>
  <sheetViews>
    <sheetView workbookViewId="0">
      <pane ySplit="2" topLeftCell="A3" activePane="bottomLeft" state="frozen"/>
      <selection pane="bottomLeft" activeCell="C3" sqref="C3"/>
    </sheetView>
  </sheetViews>
  <sheetFormatPr defaultColWidth="12.6640625" defaultRowHeight="15.75" customHeight="1"/>
  <cols>
    <col min="1" max="1" width="36.88671875" customWidth="1"/>
    <col min="2" max="2" width="16.109375" customWidth="1"/>
    <col min="3" max="3" width="23.6640625" customWidth="1"/>
    <col min="4" max="4" width="53.6640625" customWidth="1"/>
    <col min="5" max="5" width="14.33203125" hidden="1" customWidth="1"/>
    <col min="6" max="6" width="26.88671875" customWidth="1"/>
  </cols>
  <sheetData>
    <row r="1" spans="1:6" ht="13.2">
      <c r="A1" s="82" t="s">
        <v>111</v>
      </c>
      <c r="B1" s="83" t="s">
        <v>705</v>
      </c>
      <c r="C1" s="84" t="s">
        <v>1041</v>
      </c>
      <c r="D1" s="64"/>
      <c r="E1" s="64"/>
      <c r="F1" s="64"/>
    </row>
    <row r="2" spans="1:6" ht="13.8">
      <c r="A2" s="356" t="s">
        <v>708</v>
      </c>
      <c r="B2" s="86" t="s">
        <v>709</v>
      </c>
      <c r="C2" s="86" t="s">
        <v>710</v>
      </c>
      <c r="D2" s="86" t="s">
        <v>711</v>
      </c>
      <c r="E2" s="86" t="s">
        <v>712</v>
      </c>
      <c r="F2" s="86" t="s">
        <v>713</v>
      </c>
    </row>
    <row r="3" spans="1:6" ht="15.75" customHeight="1">
      <c r="A3" s="71" t="s">
        <v>249</v>
      </c>
      <c r="B3" s="12" t="s">
        <v>714</v>
      </c>
      <c r="C3" s="12" t="s">
        <v>715</v>
      </c>
      <c r="D3" s="64" t="s">
        <v>716</v>
      </c>
      <c r="F3" s="12"/>
    </row>
    <row r="4" spans="1:6" ht="15.75" customHeight="1">
      <c r="A4" s="71" t="s">
        <v>718</v>
      </c>
      <c r="B4" s="64" t="s">
        <v>719</v>
      </c>
      <c r="C4" s="64" t="s">
        <v>720</v>
      </c>
      <c r="D4" s="64" t="s">
        <v>721</v>
      </c>
      <c r="F4" s="12" t="s">
        <v>928</v>
      </c>
    </row>
    <row r="5" spans="1:6" ht="15.75" customHeight="1">
      <c r="A5" s="71" t="s">
        <v>778</v>
      </c>
      <c r="B5" s="64" t="s">
        <v>714</v>
      </c>
      <c r="C5" s="64" t="s">
        <v>715</v>
      </c>
      <c r="D5" s="64" t="s">
        <v>716</v>
      </c>
      <c r="F5" s="12" t="s">
        <v>929</v>
      </c>
    </row>
    <row r="6" spans="1:6" ht="15.75" customHeight="1">
      <c r="A6" s="71" t="s">
        <v>601</v>
      </c>
      <c r="B6" s="64" t="s">
        <v>714</v>
      </c>
      <c r="C6" s="64" t="s">
        <v>715</v>
      </c>
      <c r="D6" s="12" t="s">
        <v>1042</v>
      </c>
      <c r="F6" s="12" t="s">
        <v>1043</v>
      </c>
    </row>
    <row r="7" spans="1:6" ht="13.2">
      <c r="A7" s="12" t="s">
        <v>930</v>
      </c>
      <c r="B7" s="64" t="s">
        <v>714</v>
      </c>
      <c r="C7" s="64" t="s">
        <v>715</v>
      </c>
      <c r="D7" s="64" t="s">
        <v>723</v>
      </c>
    </row>
    <row r="8" spans="1:6" ht="13.2">
      <c r="A8" s="12" t="s">
        <v>125</v>
      </c>
      <c r="B8" s="64" t="s">
        <v>727</v>
      </c>
      <c r="C8" s="64" t="s">
        <v>728</v>
      </c>
      <c r="D8" s="64" t="s">
        <v>723</v>
      </c>
    </row>
    <row r="9" spans="1:6" ht="15.75" customHeight="1">
      <c r="A9" s="71" t="s">
        <v>406</v>
      </c>
      <c r="B9" s="64" t="s">
        <v>727</v>
      </c>
      <c r="C9" s="64" t="s">
        <v>728</v>
      </c>
      <c r="D9" s="64" t="s">
        <v>723</v>
      </c>
    </row>
    <row r="10" spans="1:6" ht="13.2">
      <c r="A10" s="12" t="s">
        <v>931</v>
      </c>
      <c r="B10" s="64" t="s">
        <v>727</v>
      </c>
      <c r="C10" s="64" t="s">
        <v>728</v>
      </c>
      <c r="D10" s="64" t="s">
        <v>723</v>
      </c>
    </row>
    <row r="11" spans="1:6" ht="13.2">
      <c r="A11" s="12" t="s">
        <v>932</v>
      </c>
      <c r="B11" s="64" t="s">
        <v>714</v>
      </c>
      <c r="C11" s="64" t="s">
        <v>715</v>
      </c>
      <c r="D11" s="64" t="s">
        <v>723</v>
      </c>
    </row>
    <row r="12" spans="1:6" ht="13.2">
      <c r="A12" s="12" t="s">
        <v>273</v>
      </c>
      <c r="B12" s="64" t="s">
        <v>730</v>
      </c>
      <c r="C12" s="64" t="s">
        <v>731</v>
      </c>
      <c r="D12" s="12" t="s">
        <v>933</v>
      </c>
    </row>
    <row r="13" spans="1:6" ht="13.2">
      <c r="A13" s="12" t="s">
        <v>934</v>
      </c>
      <c r="B13" s="64" t="s">
        <v>714</v>
      </c>
      <c r="C13" s="64" t="s">
        <v>715</v>
      </c>
      <c r="D13" s="64" t="s">
        <v>723</v>
      </c>
    </row>
    <row r="14" spans="1:6" ht="13.2">
      <c r="A14" s="12" t="s">
        <v>935</v>
      </c>
      <c r="B14" s="64" t="s">
        <v>714</v>
      </c>
      <c r="C14" s="64" t="s">
        <v>715</v>
      </c>
      <c r="D14" s="64" t="s">
        <v>723</v>
      </c>
    </row>
    <row r="15" spans="1:6" ht="13.2">
      <c r="A15" s="12" t="s">
        <v>936</v>
      </c>
      <c r="B15" s="64" t="s">
        <v>714</v>
      </c>
      <c r="C15" s="64" t="s">
        <v>715</v>
      </c>
      <c r="D15" s="64" t="s">
        <v>723</v>
      </c>
    </row>
    <row r="16" spans="1:6" ht="13.2">
      <c r="A16" s="12" t="s">
        <v>937</v>
      </c>
      <c r="B16" s="64" t="s">
        <v>714</v>
      </c>
      <c r="C16" s="64" t="s">
        <v>715</v>
      </c>
      <c r="D16" s="64" t="s">
        <v>723</v>
      </c>
    </row>
    <row r="17" spans="1:6" ht="13.2">
      <c r="A17" s="12" t="s">
        <v>250</v>
      </c>
      <c r="B17" s="64" t="s">
        <v>730</v>
      </c>
      <c r="C17" s="64" t="s">
        <v>731</v>
      </c>
      <c r="D17" s="12" t="s">
        <v>938</v>
      </c>
    </row>
    <row r="18" spans="1:6" ht="13.2">
      <c r="A18" s="12" t="s">
        <v>698</v>
      </c>
      <c r="B18" s="64" t="s">
        <v>730</v>
      </c>
      <c r="C18" s="64" t="s">
        <v>731</v>
      </c>
      <c r="D18" s="12" t="s">
        <v>939</v>
      </c>
    </row>
    <row r="19" spans="1:6" ht="13.2">
      <c r="A19" s="12" t="s">
        <v>940</v>
      </c>
      <c r="B19" s="64" t="s">
        <v>730</v>
      </c>
      <c r="C19" s="64" t="s">
        <v>731</v>
      </c>
      <c r="D19" s="12" t="s">
        <v>941</v>
      </c>
      <c r="F19" s="12" t="s">
        <v>942</v>
      </c>
    </row>
    <row r="20" spans="1:6" ht="13.2">
      <c r="A20" s="12" t="s">
        <v>640</v>
      </c>
      <c r="B20" s="64" t="s">
        <v>730</v>
      </c>
      <c r="C20" s="64" t="s">
        <v>731</v>
      </c>
      <c r="D20" s="12" t="s">
        <v>944</v>
      </c>
      <c r="F20" s="12" t="s">
        <v>945</v>
      </c>
    </row>
    <row r="21" spans="1:6" ht="13.2">
      <c r="A21" s="12" t="s">
        <v>153</v>
      </c>
      <c r="B21" s="64" t="s">
        <v>730</v>
      </c>
      <c r="C21" s="64" t="s">
        <v>731</v>
      </c>
      <c r="D21" s="12" t="s">
        <v>768</v>
      </c>
    </row>
    <row r="22" spans="1:6" ht="13.2">
      <c r="A22" s="12" t="s">
        <v>154</v>
      </c>
      <c r="B22" s="64" t="s">
        <v>730</v>
      </c>
      <c r="C22" s="64" t="s">
        <v>731</v>
      </c>
      <c r="D22" s="12" t="s">
        <v>1044</v>
      </c>
    </row>
    <row r="23" spans="1:6" ht="13.2">
      <c r="A23" s="12" t="s">
        <v>642</v>
      </c>
      <c r="B23" s="64" t="s">
        <v>730</v>
      </c>
      <c r="C23" s="64" t="s">
        <v>731</v>
      </c>
      <c r="D23" s="64" t="s">
        <v>850</v>
      </c>
    </row>
    <row r="24" spans="1:6" ht="13.2">
      <c r="A24" s="12" t="s">
        <v>643</v>
      </c>
      <c r="B24" s="64" t="s">
        <v>719</v>
      </c>
      <c r="C24" s="64" t="s">
        <v>720</v>
      </c>
      <c r="D24" s="64" t="s">
        <v>850</v>
      </c>
    </row>
    <row r="25" spans="1:6" ht="13.2">
      <c r="A25" s="12" t="s">
        <v>558</v>
      </c>
      <c r="B25" s="64" t="s">
        <v>730</v>
      </c>
      <c r="C25" s="64" t="s">
        <v>731</v>
      </c>
      <c r="D25" s="12" t="s">
        <v>959</v>
      </c>
    </row>
    <row r="26" spans="1:6" ht="13.2">
      <c r="A26" s="12" t="s">
        <v>559</v>
      </c>
      <c r="B26" s="64" t="s">
        <v>730</v>
      </c>
      <c r="C26" s="64" t="s">
        <v>731</v>
      </c>
      <c r="D26" s="12" t="s">
        <v>960</v>
      </c>
    </row>
    <row r="27" spans="1:6" ht="13.2">
      <c r="A27" s="12" t="s">
        <v>336</v>
      </c>
      <c r="B27" s="64" t="s">
        <v>730</v>
      </c>
      <c r="C27" s="64" t="s">
        <v>731</v>
      </c>
      <c r="D27" s="12" t="s">
        <v>766</v>
      </c>
    </row>
    <row r="28" spans="1:6" ht="13.2">
      <c r="A28" s="12" t="s">
        <v>337</v>
      </c>
      <c r="B28" s="64" t="s">
        <v>730</v>
      </c>
      <c r="C28" s="64" t="s">
        <v>731</v>
      </c>
      <c r="D28" s="12" t="s">
        <v>766</v>
      </c>
    </row>
    <row r="29" spans="1:6" ht="13.2">
      <c r="A29" s="12" t="s">
        <v>338</v>
      </c>
      <c r="B29" s="64" t="s">
        <v>730</v>
      </c>
      <c r="C29" s="64" t="s">
        <v>731</v>
      </c>
      <c r="D29" s="64" t="s">
        <v>716</v>
      </c>
      <c r="F29" s="12" t="s">
        <v>961</v>
      </c>
    </row>
    <row r="30" spans="1:6" ht="15.75" customHeight="1">
      <c r="A30" s="71" t="s">
        <v>1012</v>
      </c>
      <c r="B30" s="64" t="s">
        <v>738</v>
      </c>
      <c r="C30" s="64" t="s">
        <v>739</v>
      </c>
      <c r="D30" s="64" t="s">
        <v>873</v>
      </c>
    </row>
    <row r="31" spans="1:6" ht="13.2">
      <c r="A31" s="12" t="s">
        <v>1013</v>
      </c>
      <c r="B31" s="64" t="s">
        <v>738</v>
      </c>
      <c r="C31" s="64" t="s">
        <v>739</v>
      </c>
      <c r="D31" s="64" t="s">
        <v>873</v>
      </c>
    </row>
    <row r="32" spans="1:6" ht="13.2">
      <c r="A32" s="12" t="s">
        <v>1014</v>
      </c>
      <c r="B32" s="64" t="s">
        <v>738</v>
      </c>
      <c r="C32" s="64" t="s">
        <v>739</v>
      </c>
      <c r="D32" s="64" t="s">
        <v>873</v>
      </c>
    </row>
    <row r="33" spans="1:6" ht="13.2">
      <c r="A33" s="12" t="s">
        <v>1015</v>
      </c>
      <c r="B33" s="64" t="s">
        <v>738</v>
      </c>
      <c r="C33" s="64" t="s">
        <v>739</v>
      </c>
      <c r="D33" s="64" t="s">
        <v>873</v>
      </c>
    </row>
    <row r="34" spans="1:6" ht="13.2">
      <c r="A34" s="12" t="s">
        <v>1016</v>
      </c>
      <c r="B34" s="64" t="s">
        <v>738</v>
      </c>
      <c r="C34" s="64" t="s">
        <v>739</v>
      </c>
      <c r="D34" s="64" t="s">
        <v>873</v>
      </c>
    </row>
    <row r="35" spans="1:6" ht="13.2">
      <c r="A35" s="12" t="s">
        <v>1045</v>
      </c>
      <c r="B35" s="64" t="s">
        <v>738</v>
      </c>
      <c r="C35" s="64" t="s">
        <v>739</v>
      </c>
      <c r="D35" s="64" t="s">
        <v>873</v>
      </c>
    </row>
    <row r="36" spans="1:6" ht="13.2">
      <c r="A36" s="12" t="s">
        <v>162</v>
      </c>
      <c r="B36" s="12" t="s">
        <v>762</v>
      </c>
      <c r="C36" s="12" t="s">
        <v>763</v>
      </c>
      <c r="F36" s="12" t="s">
        <v>775</v>
      </c>
    </row>
  </sheetData>
  <hyperlinks>
    <hyperlink ref="A1" location="HLAVNY!A1" display="&lt;-------------- späť na HLAVNY" xr:uid="{00000000-0004-0000-1300-000000000000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D966"/>
    <outlinePr summaryBelow="0" summaryRight="0"/>
  </sheetPr>
  <dimension ref="A1:F25"/>
  <sheetViews>
    <sheetView workbookViewId="0">
      <pane ySplit="2" topLeftCell="A3" activePane="bottomLeft" state="frozen"/>
      <selection pane="bottomLeft"/>
    </sheetView>
  </sheetViews>
  <sheetFormatPr defaultColWidth="12.6640625" defaultRowHeight="15.75" customHeight="1"/>
  <cols>
    <col min="1" max="1" width="38.6640625" customWidth="1"/>
    <col min="2" max="2" width="16.109375" customWidth="1"/>
    <col min="3" max="3" width="23.6640625" customWidth="1"/>
    <col min="4" max="4" width="53.6640625" customWidth="1"/>
    <col min="5" max="5" width="14.33203125" hidden="1" customWidth="1"/>
    <col min="6" max="6" width="26.88671875" customWidth="1"/>
  </cols>
  <sheetData>
    <row r="1" spans="1:6" ht="13.2">
      <c r="A1" s="82" t="s">
        <v>111</v>
      </c>
      <c r="B1" s="83" t="s">
        <v>705</v>
      </c>
      <c r="C1" s="84" t="s">
        <v>1046</v>
      </c>
      <c r="D1" s="64"/>
      <c r="E1" s="64"/>
      <c r="F1" s="64"/>
    </row>
    <row r="2" spans="1:6" ht="13.8">
      <c r="A2" s="326" t="s">
        <v>708</v>
      </c>
      <c r="B2" s="86" t="s">
        <v>709</v>
      </c>
      <c r="C2" s="86" t="s">
        <v>710</v>
      </c>
      <c r="D2" s="86" t="s">
        <v>711</v>
      </c>
      <c r="E2" s="86" t="s">
        <v>712</v>
      </c>
      <c r="F2" s="86" t="s">
        <v>713</v>
      </c>
    </row>
    <row r="3" spans="1:6" ht="15.75" customHeight="1">
      <c r="A3" s="71" t="s">
        <v>249</v>
      </c>
      <c r="B3" s="12" t="s">
        <v>714</v>
      </c>
      <c r="C3" s="12" t="s">
        <v>715</v>
      </c>
      <c r="D3" s="64" t="s">
        <v>716</v>
      </c>
      <c r="F3" s="64"/>
    </row>
    <row r="4" spans="1:6" ht="15.75" customHeight="1">
      <c r="A4" s="71" t="s">
        <v>718</v>
      </c>
      <c r="B4" s="64" t="s">
        <v>719</v>
      </c>
      <c r="C4" s="64" t="s">
        <v>720</v>
      </c>
      <c r="D4" s="64" t="s">
        <v>721</v>
      </c>
      <c r="F4" s="12" t="s">
        <v>928</v>
      </c>
    </row>
    <row r="5" spans="1:6" ht="15.75" customHeight="1">
      <c r="A5" s="71" t="s">
        <v>1047</v>
      </c>
      <c r="B5" s="64" t="s">
        <v>714</v>
      </c>
      <c r="C5" s="64" t="s">
        <v>715</v>
      </c>
      <c r="D5" s="64" t="s">
        <v>716</v>
      </c>
      <c r="F5" s="12" t="s">
        <v>929</v>
      </c>
    </row>
    <row r="6" spans="1:6" ht="13.2">
      <c r="A6" s="12" t="s">
        <v>930</v>
      </c>
      <c r="B6" s="64" t="s">
        <v>714</v>
      </c>
      <c r="C6" s="64" t="s">
        <v>715</v>
      </c>
      <c r="D6" s="64" t="s">
        <v>723</v>
      </c>
    </row>
    <row r="7" spans="1:6" ht="13.2">
      <c r="A7" s="12" t="s">
        <v>125</v>
      </c>
      <c r="B7" s="64" t="s">
        <v>727</v>
      </c>
      <c r="C7" s="64" t="s">
        <v>728</v>
      </c>
      <c r="D7" s="64" t="s">
        <v>723</v>
      </c>
    </row>
    <row r="8" spans="1:6" ht="13.2">
      <c r="A8" s="12" t="s">
        <v>1048</v>
      </c>
      <c r="B8" s="64" t="s">
        <v>714</v>
      </c>
      <c r="C8" s="64" t="s">
        <v>715</v>
      </c>
      <c r="D8" s="64" t="s">
        <v>723</v>
      </c>
    </row>
    <row r="9" spans="1:6" ht="13.2">
      <c r="A9" s="12" t="s">
        <v>1049</v>
      </c>
      <c r="B9" s="64" t="s">
        <v>730</v>
      </c>
      <c r="C9" s="64" t="s">
        <v>731</v>
      </c>
      <c r="D9" s="12" t="s">
        <v>933</v>
      </c>
    </row>
    <row r="10" spans="1:6" ht="13.2">
      <c r="A10" s="12" t="s">
        <v>1050</v>
      </c>
      <c r="B10" s="64" t="s">
        <v>738</v>
      </c>
      <c r="C10" s="64" t="s">
        <v>739</v>
      </c>
      <c r="D10" s="64" t="s">
        <v>873</v>
      </c>
      <c r="F10" s="12" t="s">
        <v>1051</v>
      </c>
    </row>
    <row r="11" spans="1:6" ht="13.2">
      <c r="A11" s="12" t="s">
        <v>698</v>
      </c>
      <c r="B11" s="64" t="s">
        <v>730</v>
      </c>
      <c r="C11" s="64" t="s">
        <v>731</v>
      </c>
      <c r="D11" s="12" t="s">
        <v>939</v>
      </c>
    </row>
    <row r="12" spans="1:6" ht="13.2">
      <c r="A12" s="12" t="s">
        <v>1052</v>
      </c>
      <c r="B12" s="64" t="s">
        <v>719</v>
      </c>
      <c r="C12" s="64" t="s">
        <v>720</v>
      </c>
      <c r="D12" s="12" t="s">
        <v>1053</v>
      </c>
      <c r="F12" s="12" t="s">
        <v>1054</v>
      </c>
    </row>
    <row r="13" spans="1:6" ht="13.2">
      <c r="A13" s="12" t="s">
        <v>940</v>
      </c>
      <c r="B13" s="64" t="s">
        <v>730</v>
      </c>
      <c r="C13" s="64" t="s">
        <v>731</v>
      </c>
      <c r="D13" s="12" t="s">
        <v>941</v>
      </c>
      <c r="F13" s="12" t="s">
        <v>942</v>
      </c>
    </row>
    <row r="14" spans="1:6" ht="13.2">
      <c r="A14" s="12" t="s">
        <v>640</v>
      </c>
      <c r="B14" s="64" t="s">
        <v>730</v>
      </c>
      <c r="C14" s="64" t="s">
        <v>731</v>
      </c>
      <c r="D14" s="12" t="s">
        <v>1055</v>
      </c>
      <c r="F14" s="12" t="s">
        <v>1056</v>
      </c>
    </row>
    <row r="15" spans="1:6" ht="13.2">
      <c r="A15" s="12" t="s">
        <v>153</v>
      </c>
      <c r="B15" s="64" t="s">
        <v>730</v>
      </c>
      <c r="C15" s="64" t="s">
        <v>731</v>
      </c>
      <c r="D15" s="12" t="s">
        <v>768</v>
      </c>
    </row>
    <row r="16" spans="1:6" ht="13.2">
      <c r="A16" s="12" t="s">
        <v>154</v>
      </c>
      <c r="B16" s="64" t="s">
        <v>730</v>
      </c>
      <c r="C16" s="64" t="s">
        <v>731</v>
      </c>
      <c r="D16" s="12" t="s">
        <v>1057</v>
      </c>
    </row>
    <row r="17" spans="1:6" ht="13.2">
      <c r="A17" s="12" t="s">
        <v>642</v>
      </c>
      <c r="B17" s="64" t="s">
        <v>719</v>
      </c>
      <c r="C17" s="64" t="s">
        <v>720</v>
      </c>
      <c r="D17" s="64" t="s">
        <v>1058</v>
      </c>
    </row>
    <row r="18" spans="1:6" ht="13.2">
      <c r="A18" s="12" t="s">
        <v>643</v>
      </c>
      <c r="B18" s="64" t="s">
        <v>719</v>
      </c>
      <c r="C18" s="64" t="s">
        <v>720</v>
      </c>
      <c r="D18" s="64" t="s">
        <v>1059</v>
      </c>
    </row>
    <row r="19" spans="1:6" ht="13.2">
      <c r="A19" s="12" t="s">
        <v>558</v>
      </c>
      <c r="B19" s="64" t="s">
        <v>730</v>
      </c>
      <c r="C19" s="64" t="s">
        <v>731</v>
      </c>
      <c r="D19" s="12" t="s">
        <v>959</v>
      </c>
    </row>
    <row r="20" spans="1:6" ht="13.2">
      <c r="A20" s="12" t="s">
        <v>336</v>
      </c>
      <c r="B20" s="64" t="s">
        <v>730</v>
      </c>
      <c r="C20" s="64" t="s">
        <v>731</v>
      </c>
      <c r="D20" s="12" t="s">
        <v>766</v>
      </c>
    </row>
    <row r="21" spans="1:6" ht="13.2">
      <c r="A21" s="12" t="s">
        <v>338</v>
      </c>
      <c r="B21" s="64" t="s">
        <v>730</v>
      </c>
      <c r="C21" s="64" t="s">
        <v>731</v>
      </c>
      <c r="D21" s="64" t="s">
        <v>716</v>
      </c>
      <c r="F21" s="12" t="s">
        <v>961</v>
      </c>
    </row>
    <row r="22" spans="1:6" ht="13.2">
      <c r="A22" s="12" t="s">
        <v>1060</v>
      </c>
      <c r="B22" s="64" t="s">
        <v>738</v>
      </c>
      <c r="C22" s="64" t="s">
        <v>739</v>
      </c>
      <c r="D22" s="64" t="s">
        <v>873</v>
      </c>
    </row>
    <row r="23" spans="1:6" ht="13.2">
      <c r="A23" s="12" t="s">
        <v>1061</v>
      </c>
      <c r="B23" s="64" t="s">
        <v>738</v>
      </c>
      <c r="C23" s="64" t="s">
        <v>739</v>
      </c>
      <c r="D23" s="64" t="s">
        <v>873</v>
      </c>
    </row>
    <row r="24" spans="1:6" ht="13.2">
      <c r="A24" s="12" t="s">
        <v>1062</v>
      </c>
      <c r="B24" s="64" t="s">
        <v>738</v>
      </c>
      <c r="C24" s="64" t="s">
        <v>739</v>
      </c>
      <c r="D24" s="64" t="s">
        <v>873</v>
      </c>
    </row>
    <row r="25" spans="1:6" ht="13.2">
      <c r="A25" s="12" t="s">
        <v>162</v>
      </c>
      <c r="B25" s="12" t="s">
        <v>762</v>
      </c>
      <c r="C25" s="12" t="s">
        <v>763</v>
      </c>
      <c r="F25" s="12" t="s">
        <v>775</v>
      </c>
    </row>
  </sheetData>
  <hyperlinks>
    <hyperlink ref="A1" location="HLAVNY!A1" display="&lt;-------------- späť na HLAVNY" xr:uid="{00000000-0004-0000-1400-000000000000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E43BAA-01AB-4F75-AF3D-A676B4082B6F}">
  <sheetPr>
    <outlinePr summaryBelow="0" summaryRight="0"/>
  </sheetPr>
  <dimension ref="A1:G121"/>
  <sheetViews>
    <sheetView topLeftCell="A3" zoomScaleNormal="100" workbookViewId="0">
      <selection activeCell="A3" sqref="A3"/>
    </sheetView>
  </sheetViews>
  <sheetFormatPr defaultColWidth="12.6640625" defaultRowHeight="15.75" customHeight="1"/>
  <cols>
    <col min="1" max="1" width="6.109375" customWidth="1"/>
    <col min="2" max="2" width="24.6640625" customWidth="1"/>
    <col min="3" max="3" width="15.109375" style="141" customWidth="1"/>
    <col min="4" max="4" width="22.109375" hidden="1" customWidth="1"/>
    <col min="5" max="5" width="42.6640625" customWidth="1"/>
    <col min="6" max="6" width="46.33203125" hidden="1" customWidth="1"/>
    <col min="7" max="7" width="42.6640625" customWidth="1"/>
  </cols>
  <sheetData>
    <row r="1" spans="1:7" ht="13.2" hidden="1">
      <c r="B1" s="13" t="s">
        <v>111</v>
      </c>
      <c r="C1" s="368" t="s">
        <v>705</v>
      </c>
      <c r="D1" s="65" t="s">
        <v>1063</v>
      </c>
    </row>
    <row r="2" spans="1:7" ht="13.2" hidden="1">
      <c r="B2" s="12"/>
      <c r="C2" s="58" t="s">
        <v>707</v>
      </c>
      <c r="D2" s="12" t="s">
        <v>1064</v>
      </c>
    </row>
    <row r="3" spans="1:7" ht="27.6">
      <c r="A3" s="369" t="s">
        <v>1</v>
      </c>
      <c r="B3" s="297" t="s">
        <v>708</v>
      </c>
      <c r="C3" s="297" t="s">
        <v>709</v>
      </c>
      <c r="D3" s="297" t="s">
        <v>710</v>
      </c>
      <c r="E3" s="297" t="s">
        <v>711</v>
      </c>
      <c r="F3" s="297" t="s">
        <v>712</v>
      </c>
      <c r="G3" s="297" t="s">
        <v>713</v>
      </c>
    </row>
    <row r="4" spans="1:7" ht="26.4">
      <c r="A4" s="495" t="s">
        <v>5131</v>
      </c>
      <c r="B4" s="302" t="s">
        <v>249</v>
      </c>
      <c r="C4" s="337" t="s">
        <v>714</v>
      </c>
      <c r="D4" s="303" t="s">
        <v>715</v>
      </c>
      <c r="E4" s="303" t="s">
        <v>716</v>
      </c>
      <c r="F4" s="306"/>
      <c r="G4" s="303" t="s">
        <v>826</v>
      </c>
    </row>
    <row r="5" spans="1:7" ht="39.6">
      <c r="A5" s="496"/>
      <c r="B5" s="302" t="s">
        <v>718</v>
      </c>
      <c r="C5" s="337" t="s">
        <v>719</v>
      </c>
      <c r="D5" s="303" t="s">
        <v>720</v>
      </c>
      <c r="E5" s="303" t="s">
        <v>721</v>
      </c>
      <c r="F5" s="306"/>
      <c r="G5" s="303" t="s">
        <v>722</v>
      </c>
    </row>
    <row r="6" spans="1:7" ht="52.8">
      <c r="A6" s="496"/>
      <c r="B6" s="302" t="s">
        <v>1065</v>
      </c>
      <c r="C6" s="337" t="s">
        <v>714</v>
      </c>
      <c r="D6" s="303" t="s">
        <v>715</v>
      </c>
      <c r="E6" s="303" t="s">
        <v>716</v>
      </c>
      <c r="F6" s="306"/>
      <c r="G6" s="303" t="s">
        <v>779</v>
      </c>
    </row>
    <row r="7" spans="1:7" ht="26.4">
      <c r="A7" s="496"/>
      <c r="B7" s="302" t="s">
        <v>601</v>
      </c>
      <c r="C7" s="337" t="s">
        <v>719</v>
      </c>
      <c r="D7" s="303" t="s">
        <v>720</v>
      </c>
      <c r="E7" s="303" t="s">
        <v>721</v>
      </c>
      <c r="F7" s="306"/>
      <c r="G7" s="303" t="s">
        <v>828</v>
      </c>
    </row>
    <row r="8" spans="1:7" ht="26.4">
      <c r="A8" s="496"/>
      <c r="B8" s="302" t="s">
        <v>519</v>
      </c>
      <c r="C8" s="337" t="s">
        <v>714</v>
      </c>
      <c r="D8" s="303" t="s">
        <v>715</v>
      </c>
      <c r="E8" s="303" t="s">
        <v>723</v>
      </c>
      <c r="F8" s="306"/>
      <c r="G8" s="303" t="s">
        <v>999</v>
      </c>
    </row>
    <row r="9" spans="1:7" ht="52.8">
      <c r="A9" s="496"/>
      <c r="B9" s="302" t="s">
        <v>125</v>
      </c>
      <c r="C9" s="337" t="s">
        <v>727</v>
      </c>
      <c r="D9" s="303" t="s">
        <v>728</v>
      </c>
      <c r="E9" s="303" t="s">
        <v>723</v>
      </c>
      <c r="F9" s="306"/>
      <c r="G9" s="303" t="s">
        <v>729</v>
      </c>
    </row>
    <row r="10" spans="1:7" ht="28.8">
      <c r="A10" s="496"/>
      <c r="B10" s="302" t="s">
        <v>1066</v>
      </c>
      <c r="C10" s="337" t="s">
        <v>730</v>
      </c>
      <c r="D10" s="303" t="s">
        <v>731</v>
      </c>
      <c r="E10" s="303" t="s">
        <v>723</v>
      </c>
      <c r="F10" s="306"/>
      <c r="G10" s="303"/>
    </row>
    <row r="11" spans="1:7" ht="28.8">
      <c r="A11" s="496"/>
      <c r="B11" s="302" t="s">
        <v>1067</v>
      </c>
      <c r="C11" s="337" t="s">
        <v>730</v>
      </c>
      <c r="D11" s="303" t="s">
        <v>731</v>
      </c>
      <c r="E11" s="303" t="s">
        <v>723</v>
      </c>
      <c r="F11" s="306"/>
      <c r="G11" s="303"/>
    </row>
    <row r="12" spans="1:7" ht="26.4">
      <c r="A12" s="496"/>
      <c r="B12" s="302" t="s">
        <v>1068</v>
      </c>
      <c r="C12" s="337" t="s">
        <v>714</v>
      </c>
      <c r="D12" s="303" t="s">
        <v>715</v>
      </c>
      <c r="E12" s="303" t="s">
        <v>723</v>
      </c>
      <c r="F12" s="306"/>
      <c r="G12" s="303" t="s">
        <v>782</v>
      </c>
    </row>
    <row r="13" spans="1:7" ht="79.2">
      <c r="A13" s="496"/>
      <c r="B13" s="302" t="s">
        <v>1069</v>
      </c>
      <c r="C13" s="337" t="s">
        <v>714</v>
      </c>
      <c r="D13" s="303" t="s">
        <v>715</v>
      </c>
      <c r="E13" s="303" t="s">
        <v>723</v>
      </c>
      <c r="F13" s="306"/>
      <c r="G13" s="303" t="s">
        <v>1001</v>
      </c>
    </row>
    <row r="14" spans="1:7" ht="26.4">
      <c r="A14" s="365"/>
      <c r="B14" s="302" t="s">
        <v>1070</v>
      </c>
      <c r="C14" s="337" t="s">
        <v>730</v>
      </c>
      <c r="D14" s="303" t="s">
        <v>731</v>
      </c>
      <c r="E14" s="303" t="s">
        <v>1071</v>
      </c>
      <c r="F14" s="304"/>
      <c r="G14" s="304"/>
    </row>
    <row r="15" spans="1:7" ht="52.8">
      <c r="A15" s="365"/>
      <c r="B15" s="302" t="s">
        <v>1072</v>
      </c>
      <c r="C15" s="338" t="s">
        <v>730</v>
      </c>
      <c r="D15" s="304" t="s">
        <v>731</v>
      </c>
      <c r="E15" s="303" t="s">
        <v>1073</v>
      </c>
      <c r="F15" s="304"/>
      <c r="G15" s="304"/>
    </row>
    <row r="16" spans="1:7" ht="26.4">
      <c r="A16" s="365"/>
      <c r="B16" s="302" t="s">
        <v>611</v>
      </c>
      <c r="C16" s="337" t="s">
        <v>730</v>
      </c>
      <c r="D16" s="303" t="s">
        <v>731</v>
      </c>
      <c r="E16" s="303" t="s">
        <v>790</v>
      </c>
      <c r="F16" s="306"/>
      <c r="G16" s="303" t="s">
        <v>791</v>
      </c>
    </row>
    <row r="17" spans="1:7" ht="39.6">
      <c r="A17" s="365"/>
      <c r="B17" s="302" t="s">
        <v>531</v>
      </c>
      <c r="C17" s="337" t="s">
        <v>719</v>
      </c>
      <c r="D17" s="303" t="s">
        <v>720</v>
      </c>
      <c r="E17" s="303" t="s">
        <v>760</v>
      </c>
      <c r="F17" s="306"/>
      <c r="G17" s="303" t="s">
        <v>761</v>
      </c>
    </row>
    <row r="18" spans="1:7" ht="39.6">
      <c r="A18" s="365"/>
      <c r="B18" s="302" t="s">
        <v>532</v>
      </c>
      <c r="C18" s="337" t="s">
        <v>719</v>
      </c>
      <c r="D18" s="303" t="s">
        <v>720</v>
      </c>
      <c r="E18" s="303" t="s">
        <v>760</v>
      </c>
      <c r="F18" s="306"/>
      <c r="G18" s="303" t="s">
        <v>761</v>
      </c>
    </row>
    <row r="19" spans="1:7" ht="26.4">
      <c r="A19" s="365"/>
      <c r="B19" s="302" t="s">
        <v>533</v>
      </c>
      <c r="C19" s="337" t="s">
        <v>762</v>
      </c>
      <c r="D19" s="303" t="s">
        <v>763</v>
      </c>
      <c r="E19" s="303" t="s">
        <v>764</v>
      </c>
      <c r="F19" s="306"/>
      <c r="G19" s="305" t="s">
        <v>765</v>
      </c>
    </row>
    <row r="20" spans="1:7" ht="66">
      <c r="A20" s="365"/>
      <c r="B20" s="302" t="s">
        <v>1074</v>
      </c>
      <c r="C20" s="337" t="s">
        <v>730</v>
      </c>
      <c r="D20" s="303" t="s">
        <v>731</v>
      </c>
      <c r="E20" s="303" t="s">
        <v>766</v>
      </c>
      <c r="F20" s="306"/>
      <c r="G20" s="303" t="s">
        <v>792</v>
      </c>
    </row>
    <row r="21" spans="1:7" ht="66">
      <c r="A21" s="365"/>
      <c r="B21" s="302" t="s">
        <v>1075</v>
      </c>
      <c r="C21" s="337" t="s">
        <v>730</v>
      </c>
      <c r="D21" s="303" t="s">
        <v>731</v>
      </c>
      <c r="E21" s="303" t="s">
        <v>766</v>
      </c>
      <c r="F21" s="306"/>
      <c r="G21" s="303" t="s">
        <v>792</v>
      </c>
    </row>
    <row r="22" spans="1:7" ht="66">
      <c r="A22" s="365"/>
      <c r="B22" s="302" t="s">
        <v>268</v>
      </c>
      <c r="C22" s="337" t="s">
        <v>730</v>
      </c>
      <c r="D22" s="303" t="s">
        <v>731</v>
      </c>
      <c r="E22" s="303" t="s">
        <v>793</v>
      </c>
      <c r="F22" s="306"/>
      <c r="G22" s="303" t="s">
        <v>794</v>
      </c>
    </row>
    <row r="23" spans="1:7" ht="28.8">
      <c r="A23" s="365"/>
      <c r="B23" s="302" t="s">
        <v>269</v>
      </c>
      <c r="C23" s="337" t="s">
        <v>727</v>
      </c>
      <c r="D23" s="303" t="s">
        <v>728</v>
      </c>
      <c r="E23" s="303" t="s">
        <v>723</v>
      </c>
      <c r="F23" s="306"/>
      <c r="G23" s="303" t="s">
        <v>797</v>
      </c>
    </row>
    <row r="24" spans="1:7" ht="39.6">
      <c r="A24" s="365"/>
      <c r="B24" s="302" t="s">
        <v>795</v>
      </c>
      <c r="C24" s="337" t="s">
        <v>730</v>
      </c>
      <c r="D24" s="303" t="s">
        <v>731</v>
      </c>
      <c r="E24" s="303" t="s">
        <v>766</v>
      </c>
      <c r="F24" s="306"/>
      <c r="G24" s="303" t="s">
        <v>1076</v>
      </c>
    </row>
    <row r="25" spans="1:7" ht="28.8">
      <c r="A25" s="365"/>
      <c r="B25" s="302" t="s">
        <v>1077</v>
      </c>
      <c r="C25" s="337" t="s">
        <v>730</v>
      </c>
      <c r="D25" s="303" t="s">
        <v>731</v>
      </c>
      <c r="E25" s="303" t="s">
        <v>802</v>
      </c>
      <c r="F25" s="306"/>
      <c r="G25" s="303" t="s">
        <v>803</v>
      </c>
    </row>
    <row r="26" spans="1:7" ht="28.8">
      <c r="A26" s="365"/>
      <c r="B26" s="302" t="s">
        <v>1078</v>
      </c>
      <c r="C26" s="337" t="s">
        <v>730</v>
      </c>
      <c r="D26" s="303" t="s">
        <v>731</v>
      </c>
      <c r="E26" s="303" t="s">
        <v>1079</v>
      </c>
      <c r="F26" s="306"/>
      <c r="G26" s="306"/>
    </row>
    <row r="27" spans="1:7" ht="28.8">
      <c r="A27" s="365"/>
      <c r="B27" s="302" t="s">
        <v>1080</v>
      </c>
      <c r="C27" s="337" t="s">
        <v>730</v>
      </c>
      <c r="D27" s="303" t="s">
        <v>731</v>
      </c>
      <c r="E27" s="303" t="s">
        <v>802</v>
      </c>
      <c r="F27" s="306"/>
      <c r="G27" s="303" t="s">
        <v>1007</v>
      </c>
    </row>
    <row r="28" spans="1:7" ht="28.8">
      <c r="A28" s="365"/>
      <c r="B28" s="302" t="s">
        <v>1081</v>
      </c>
      <c r="C28" s="337" t="s">
        <v>730</v>
      </c>
      <c r="D28" s="303" t="s">
        <v>731</v>
      </c>
      <c r="E28" s="303" t="s">
        <v>809</v>
      </c>
      <c r="F28" s="306"/>
      <c r="G28" s="303" t="s">
        <v>1007</v>
      </c>
    </row>
    <row r="29" spans="1:7" ht="14.4">
      <c r="A29" s="365"/>
      <c r="B29" s="302" t="s">
        <v>422</v>
      </c>
      <c r="C29" s="337" t="s">
        <v>730</v>
      </c>
      <c r="D29" s="303" t="s">
        <v>731</v>
      </c>
      <c r="E29" s="303" t="s">
        <v>1082</v>
      </c>
      <c r="F29" s="306"/>
      <c r="G29" s="306"/>
    </row>
    <row r="30" spans="1:7" ht="14.4">
      <c r="A30" s="365"/>
      <c r="B30" s="302" t="s">
        <v>423</v>
      </c>
      <c r="C30" s="337" t="s">
        <v>730</v>
      </c>
      <c r="D30" s="303" t="s">
        <v>731</v>
      </c>
      <c r="E30" s="303" t="s">
        <v>1009</v>
      </c>
      <c r="F30" s="306"/>
      <c r="G30" s="306"/>
    </row>
    <row r="31" spans="1:7" ht="14.4">
      <c r="A31" s="365"/>
      <c r="B31" s="302" t="s">
        <v>1083</v>
      </c>
      <c r="C31" s="337" t="s">
        <v>730</v>
      </c>
      <c r="D31" s="303" t="s">
        <v>731</v>
      </c>
      <c r="E31" s="303" t="s">
        <v>766</v>
      </c>
      <c r="F31" s="306"/>
      <c r="G31" s="303"/>
    </row>
    <row r="32" spans="1:7" ht="14.4">
      <c r="A32" s="365"/>
      <c r="B32" s="302" t="s">
        <v>1084</v>
      </c>
      <c r="C32" s="337" t="s">
        <v>730</v>
      </c>
      <c r="D32" s="303" t="s">
        <v>731</v>
      </c>
      <c r="E32" s="303" t="s">
        <v>766</v>
      </c>
      <c r="F32" s="306"/>
      <c r="G32" s="306"/>
    </row>
    <row r="33" spans="1:7" ht="26.4">
      <c r="A33" s="365"/>
      <c r="B33" s="302" t="s">
        <v>1085</v>
      </c>
      <c r="C33" s="337" t="s">
        <v>719</v>
      </c>
      <c r="D33" s="303" t="s">
        <v>720</v>
      </c>
      <c r="E33" s="303" t="s">
        <v>760</v>
      </c>
      <c r="F33" s="306"/>
      <c r="G33" s="306"/>
    </row>
    <row r="34" spans="1:7" ht="26.4">
      <c r="A34" s="365"/>
      <c r="B34" s="302" t="s">
        <v>1086</v>
      </c>
      <c r="C34" s="337" t="s">
        <v>719</v>
      </c>
      <c r="D34" s="303" t="s">
        <v>720</v>
      </c>
      <c r="E34" s="303" t="s">
        <v>760</v>
      </c>
      <c r="F34" s="306"/>
      <c r="G34" s="306"/>
    </row>
    <row r="35" spans="1:7" ht="26.4">
      <c r="A35" s="365"/>
      <c r="B35" s="302" t="s">
        <v>1087</v>
      </c>
      <c r="C35" s="337" t="s">
        <v>762</v>
      </c>
      <c r="D35" s="303" t="s">
        <v>763</v>
      </c>
      <c r="E35" s="303" t="s">
        <v>764</v>
      </c>
      <c r="F35" s="306"/>
      <c r="G35" s="306"/>
    </row>
    <row r="36" spans="1:7" ht="14.4">
      <c r="A36" s="365"/>
      <c r="B36" s="302" t="s">
        <v>815</v>
      </c>
      <c r="C36" s="337" t="s">
        <v>714</v>
      </c>
      <c r="D36" s="303" t="s">
        <v>715</v>
      </c>
      <c r="E36" s="303" t="s">
        <v>723</v>
      </c>
      <c r="F36" s="306"/>
      <c r="G36" s="306"/>
    </row>
    <row r="37" spans="1:7" ht="14.4">
      <c r="A37" s="365"/>
      <c r="B37" s="302" t="s">
        <v>271</v>
      </c>
      <c r="C37" s="337" t="s">
        <v>714</v>
      </c>
      <c r="D37" s="303" t="s">
        <v>715</v>
      </c>
      <c r="E37" s="303" t="s">
        <v>723</v>
      </c>
      <c r="F37" s="306"/>
      <c r="G37" s="306"/>
    </row>
    <row r="38" spans="1:7" ht="52.8">
      <c r="A38" s="365"/>
      <c r="B38" s="302" t="s">
        <v>157</v>
      </c>
      <c r="C38" s="337" t="s">
        <v>730</v>
      </c>
      <c r="D38" s="303" t="s">
        <v>731</v>
      </c>
      <c r="E38" s="303" t="s">
        <v>816</v>
      </c>
      <c r="F38" s="306"/>
      <c r="G38" s="306"/>
    </row>
    <row r="39" spans="1:7" ht="28.8">
      <c r="A39" s="365"/>
      <c r="B39" s="302" t="s">
        <v>159</v>
      </c>
      <c r="C39" s="337" t="s">
        <v>772</v>
      </c>
      <c r="D39" s="303" t="s">
        <v>773</v>
      </c>
      <c r="E39" s="307" t="s">
        <v>774</v>
      </c>
      <c r="F39" s="306"/>
      <c r="G39" s="306"/>
    </row>
    <row r="40" spans="1:7" ht="26.4">
      <c r="A40" s="365"/>
      <c r="B40" s="302" t="s">
        <v>1012</v>
      </c>
      <c r="C40" s="337" t="s">
        <v>738</v>
      </c>
      <c r="D40" s="303" t="s">
        <v>739</v>
      </c>
      <c r="E40" s="306"/>
      <c r="F40" s="306"/>
      <c r="G40" s="306"/>
    </row>
    <row r="41" spans="1:7" ht="26.4">
      <c r="A41" s="365"/>
      <c r="B41" s="303" t="s">
        <v>1013</v>
      </c>
      <c r="C41" s="337" t="s">
        <v>738</v>
      </c>
      <c r="D41" s="303" t="s">
        <v>739</v>
      </c>
      <c r="E41" s="306"/>
      <c r="F41" s="306"/>
      <c r="G41" s="306"/>
    </row>
    <row r="42" spans="1:7" ht="26.4">
      <c r="A42" s="365"/>
      <c r="B42" s="303" t="s">
        <v>1014</v>
      </c>
      <c r="C42" s="337" t="s">
        <v>738</v>
      </c>
      <c r="D42" s="303" t="s">
        <v>739</v>
      </c>
      <c r="E42" s="306"/>
      <c r="F42" s="306"/>
      <c r="G42" s="303"/>
    </row>
    <row r="43" spans="1:7" ht="26.4">
      <c r="A43" s="365"/>
      <c r="B43" s="303" t="s">
        <v>1015</v>
      </c>
      <c r="C43" s="337" t="s">
        <v>738</v>
      </c>
      <c r="D43" s="303" t="s">
        <v>739</v>
      </c>
      <c r="E43" s="306"/>
      <c r="F43" s="306"/>
      <c r="G43" s="303"/>
    </row>
    <row r="44" spans="1:7" ht="26.4">
      <c r="A44" s="365"/>
      <c r="B44" s="303" t="s">
        <v>1016</v>
      </c>
      <c r="C44" s="337" t="s">
        <v>738</v>
      </c>
      <c r="D44" s="303" t="s">
        <v>739</v>
      </c>
      <c r="E44" s="306"/>
      <c r="F44" s="306"/>
      <c r="G44" s="303"/>
    </row>
    <row r="45" spans="1:7" ht="39.6">
      <c r="A45" s="365"/>
      <c r="B45" s="303" t="s">
        <v>162</v>
      </c>
      <c r="C45" s="337" t="s">
        <v>762</v>
      </c>
      <c r="D45" s="303" t="s">
        <v>763</v>
      </c>
      <c r="E45" s="306"/>
      <c r="F45" s="306"/>
      <c r="G45" s="303" t="s">
        <v>775</v>
      </c>
    </row>
    <row r="46" spans="1:7" ht="26.4">
      <c r="A46" s="491" t="s">
        <v>5129</v>
      </c>
      <c r="B46" s="302" t="s">
        <v>249</v>
      </c>
      <c r="C46" s="303" t="s">
        <v>714</v>
      </c>
      <c r="D46" s="303" t="s">
        <v>715</v>
      </c>
      <c r="E46" s="303" t="s">
        <v>716</v>
      </c>
      <c r="F46" s="306"/>
      <c r="G46" s="303" t="s">
        <v>826</v>
      </c>
    </row>
    <row r="47" spans="1:7" ht="39.6">
      <c r="A47" s="492"/>
      <c r="B47" s="302" t="s">
        <v>718</v>
      </c>
      <c r="C47" s="304" t="s">
        <v>719</v>
      </c>
      <c r="D47" s="304" t="s">
        <v>720</v>
      </c>
      <c r="E47" s="303" t="s">
        <v>721</v>
      </c>
      <c r="F47" s="306"/>
      <c r="G47" s="303" t="s">
        <v>722</v>
      </c>
    </row>
    <row r="48" spans="1:7" ht="52.8">
      <c r="A48" s="492"/>
      <c r="B48" s="302" t="s">
        <v>1089</v>
      </c>
      <c r="C48" s="304" t="s">
        <v>714</v>
      </c>
      <c r="D48" s="304" t="s">
        <v>715</v>
      </c>
      <c r="E48" s="303" t="s">
        <v>716</v>
      </c>
      <c r="F48" s="306"/>
      <c r="G48" s="303" t="s">
        <v>779</v>
      </c>
    </row>
    <row r="49" spans="1:7" ht="26.4">
      <c r="A49" s="492"/>
      <c r="B49" s="302" t="s">
        <v>601</v>
      </c>
      <c r="C49" s="303" t="s">
        <v>719</v>
      </c>
      <c r="D49" s="303" t="s">
        <v>720</v>
      </c>
      <c r="E49" s="303" t="s">
        <v>721</v>
      </c>
      <c r="F49" s="306"/>
      <c r="G49" s="303" t="s">
        <v>828</v>
      </c>
    </row>
    <row r="50" spans="1:7" ht="26.4">
      <c r="A50" s="361"/>
      <c r="B50" s="302" t="s">
        <v>255</v>
      </c>
      <c r="C50" s="304" t="s">
        <v>714</v>
      </c>
      <c r="D50" s="304" t="s">
        <v>715</v>
      </c>
      <c r="E50" s="304" t="s">
        <v>716</v>
      </c>
      <c r="F50" s="306"/>
      <c r="G50" s="306"/>
    </row>
    <row r="51" spans="1:7" ht="26.4">
      <c r="A51" s="361"/>
      <c r="B51" s="302" t="s">
        <v>160</v>
      </c>
      <c r="C51" s="304" t="s">
        <v>730</v>
      </c>
      <c r="D51" s="304" t="s">
        <v>731</v>
      </c>
      <c r="E51" s="303" t="s">
        <v>829</v>
      </c>
      <c r="F51" s="306"/>
      <c r="G51" s="306"/>
    </row>
    <row r="52" spans="1:7" ht="28.8">
      <c r="A52" s="361"/>
      <c r="B52" s="302" t="s">
        <v>1066</v>
      </c>
      <c r="C52" s="304" t="s">
        <v>714</v>
      </c>
      <c r="D52" s="304" t="s">
        <v>715</v>
      </c>
      <c r="E52" s="303" t="s">
        <v>723</v>
      </c>
      <c r="F52" s="304"/>
      <c r="G52" s="304" t="s">
        <v>782</v>
      </c>
    </row>
    <row r="53" spans="1:7" ht="26.4">
      <c r="A53" s="361"/>
      <c r="B53" s="302" t="s">
        <v>831</v>
      </c>
      <c r="C53" s="304" t="s">
        <v>730</v>
      </c>
      <c r="D53" s="304" t="s">
        <v>731</v>
      </c>
      <c r="E53" s="303" t="s">
        <v>723</v>
      </c>
      <c r="F53" s="306"/>
      <c r="G53" s="304" t="s">
        <v>832</v>
      </c>
    </row>
    <row r="54" spans="1:7" ht="14.4">
      <c r="A54" s="361"/>
      <c r="B54" s="302" t="s">
        <v>833</v>
      </c>
      <c r="C54" s="304" t="s">
        <v>714</v>
      </c>
      <c r="D54" s="304" t="s">
        <v>715</v>
      </c>
      <c r="E54" s="303" t="s">
        <v>723</v>
      </c>
      <c r="F54" s="306"/>
      <c r="G54" s="303" t="s">
        <v>834</v>
      </c>
    </row>
    <row r="55" spans="1:7" ht="14.4">
      <c r="A55" s="361"/>
      <c r="B55" s="302" t="s">
        <v>119</v>
      </c>
      <c r="C55" s="304" t="s">
        <v>714</v>
      </c>
      <c r="D55" s="304" t="s">
        <v>715</v>
      </c>
      <c r="E55" s="303" t="s">
        <v>723</v>
      </c>
      <c r="F55" s="306"/>
      <c r="G55" s="303" t="s">
        <v>835</v>
      </c>
    </row>
    <row r="56" spans="1:7" ht="14.4">
      <c r="A56" s="361"/>
      <c r="B56" s="302" t="s">
        <v>836</v>
      </c>
      <c r="C56" s="304" t="s">
        <v>714</v>
      </c>
      <c r="D56" s="304" t="s">
        <v>715</v>
      </c>
      <c r="E56" s="303" t="s">
        <v>723</v>
      </c>
      <c r="F56" s="306"/>
      <c r="G56" s="306"/>
    </row>
    <row r="57" spans="1:7" ht="14.4">
      <c r="A57" s="361"/>
      <c r="B57" s="302" t="s">
        <v>121</v>
      </c>
      <c r="C57" s="304" t="s">
        <v>714</v>
      </c>
      <c r="D57" s="304" t="s">
        <v>715</v>
      </c>
      <c r="E57" s="303" t="s">
        <v>723</v>
      </c>
      <c r="F57" s="306"/>
      <c r="G57" s="303"/>
    </row>
    <row r="58" spans="1:7" ht="14.4">
      <c r="A58" s="361"/>
      <c r="B58" s="302" t="s">
        <v>122</v>
      </c>
      <c r="C58" s="304" t="s">
        <v>714</v>
      </c>
      <c r="D58" s="304" t="s">
        <v>715</v>
      </c>
      <c r="E58" s="303" t="s">
        <v>723</v>
      </c>
      <c r="F58" s="306"/>
      <c r="G58" s="303"/>
    </row>
    <row r="59" spans="1:7" ht="26.4">
      <c r="A59" s="361"/>
      <c r="B59" s="302" t="s">
        <v>406</v>
      </c>
      <c r="C59" s="304" t="s">
        <v>727</v>
      </c>
      <c r="D59" s="304" t="s">
        <v>728</v>
      </c>
      <c r="E59" s="303" t="s">
        <v>723</v>
      </c>
      <c r="F59" s="306"/>
      <c r="G59" s="303" t="s">
        <v>837</v>
      </c>
    </row>
    <row r="60" spans="1:7" ht="52.8">
      <c r="A60" s="361"/>
      <c r="B60" s="302" t="s">
        <v>1090</v>
      </c>
      <c r="C60" s="304" t="s">
        <v>714</v>
      </c>
      <c r="D60" s="304" t="s">
        <v>715</v>
      </c>
      <c r="E60" s="303" t="s">
        <v>723</v>
      </c>
      <c r="F60" s="306"/>
      <c r="G60" s="303" t="s">
        <v>839</v>
      </c>
    </row>
    <row r="61" spans="1:7" ht="28.8">
      <c r="A61" s="361"/>
      <c r="B61" s="302" t="s">
        <v>1020</v>
      </c>
      <c r="C61" s="303" t="s">
        <v>730</v>
      </c>
      <c r="D61" s="303" t="s">
        <v>731</v>
      </c>
      <c r="E61" s="303" t="s">
        <v>766</v>
      </c>
      <c r="F61" s="306"/>
      <c r="G61" s="306"/>
    </row>
    <row r="62" spans="1:7" ht="43.2">
      <c r="A62" s="361"/>
      <c r="B62" s="302" t="s">
        <v>1021</v>
      </c>
      <c r="C62" s="303" t="s">
        <v>730</v>
      </c>
      <c r="D62" s="303" t="s">
        <v>731</v>
      </c>
      <c r="E62" s="303" t="s">
        <v>766</v>
      </c>
      <c r="F62" s="306"/>
      <c r="G62" s="306"/>
    </row>
    <row r="63" spans="1:7" ht="43.2">
      <c r="A63" s="361"/>
      <c r="B63" s="302" t="s">
        <v>842</v>
      </c>
      <c r="C63" s="303" t="s">
        <v>730</v>
      </c>
      <c r="D63" s="303" t="s">
        <v>731</v>
      </c>
      <c r="E63" s="303" t="s">
        <v>766</v>
      </c>
      <c r="F63" s="306"/>
      <c r="G63" s="306"/>
    </row>
    <row r="64" spans="1:7" ht="39.6">
      <c r="A64" s="361"/>
      <c r="B64" s="302" t="s">
        <v>276</v>
      </c>
      <c r="C64" s="304" t="s">
        <v>730</v>
      </c>
      <c r="D64" s="304" t="s">
        <v>731</v>
      </c>
      <c r="E64" s="303" t="s">
        <v>843</v>
      </c>
      <c r="F64" s="306"/>
      <c r="G64" s="306"/>
    </row>
    <row r="65" spans="1:7" ht="26.4">
      <c r="A65" s="361"/>
      <c r="B65" s="302" t="s">
        <v>531</v>
      </c>
      <c r="C65" s="304" t="s">
        <v>719</v>
      </c>
      <c r="D65" s="304" t="s">
        <v>720</v>
      </c>
      <c r="E65" s="304" t="s">
        <v>760</v>
      </c>
      <c r="F65" s="306"/>
      <c r="G65" s="306"/>
    </row>
    <row r="66" spans="1:7" ht="26.4">
      <c r="A66" s="361"/>
      <c r="B66" s="302" t="s">
        <v>532</v>
      </c>
      <c r="C66" s="304" t="s">
        <v>719</v>
      </c>
      <c r="D66" s="304" t="s">
        <v>720</v>
      </c>
      <c r="E66" s="304" t="s">
        <v>760</v>
      </c>
      <c r="F66" s="306"/>
      <c r="G66" s="306"/>
    </row>
    <row r="67" spans="1:7" ht="26.4">
      <c r="A67" s="361"/>
      <c r="B67" s="302" t="s">
        <v>704</v>
      </c>
      <c r="C67" s="304" t="s">
        <v>762</v>
      </c>
      <c r="D67" s="304" t="s">
        <v>763</v>
      </c>
      <c r="E67" s="304" t="s">
        <v>764</v>
      </c>
      <c r="F67" s="306"/>
      <c r="G67" s="306"/>
    </row>
    <row r="68" spans="1:7" ht="39.6">
      <c r="A68" s="361"/>
      <c r="B68" s="302" t="s">
        <v>1091</v>
      </c>
      <c r="C68" s="304" t="s">
        <v>730</v>
      </c>
      <c r="D68" s="304" t="s">
        <v>731</v>
      </c>
      <c r="E68" s="303" t="s">
        <v>844</v>
      </c>
      <c r="F68" s="306"/>
      <c r="G68" s="306"/>
    </row>
    <row r="69" spans="1:7" ht="28.8">
      <c r="A69" s="361"/>
      <c r="B69" s="302" t="s">
        <v>1092</v>
      </c>
      <c r="C69" s="304" t="s">
        <v>727</v>
      </c>
      <c r="D69" s="304" t="s">
        <v>728</v>
      </c>
      <c r="E69" s="303" t="s">
        <v>723</v>
      </c>
      <c r="F69" s="306"/>
      <c r="G69" s="303"/>
    </row>
    <row r="70" spans="1:7" ht="39.6">
      <c r="A70" s="361"/>
      <c r="B70" s="302" t="s">
        <v>617</v>
      </c>
      <c r="C70" s="304" t="s">
        <v>719</v>
      </c>
      <c r="D70" s="304" t="s">
        <v>720</v>
      </c>
      <c r="E70" s="303" t="s">
        <v>850</v>
      </c>
      <c r="F70" s="306"/>
      <c r="G70" s="303" t="s">
        <v>851</v>
      </c>
    </row>
    <row r="71" spans="1:7" ht="28.8">
      <c r="A71" s="361"/>
      <c r="B71" s="302" t="s">
        <v>1023</v>
      </c>
      <c r="C71" s="304" t="s">
        <v>730</v>
      </c>
      <c r="D71" s="304" t="s">
        <v>731</v>
      </c>
      <c r="E71" s="303"/>
      <c r="F71" s="306"/>
      <c r="G71" s="303" t="s">
        <v>853</v>
      </c>
    </row>
    <row r="72" spans="1:7" ht="39.6">
      <c r="A72" s="361"/>
      <c r="B72" s="302" t="s">
        <v>1093</v>
      </c>
      <c r="C72" s="304" t="s">
        <v>730</v>
      </c>
      <c r="D72" s="304" t="s">
        <v>731</v>
      </c>
      <c r="E72" s="303" t="s">
        <v>855</v>
      </c>
      <c r="F72" s="306"/>
      <c r="G72" s="306"/>
    </row>
    <row r="73" spans="1:7" ht="26.4">
      <c r="A73" s="361"/>
      <c r="B73" s="302" t="s">
        <v>1094</v>
      </c>
      <c r="C73" s="303" t="s">
        <v>719</v>
      </c>
      <c r="D73" s="303" t="s">
        <v>720</v>
      </c>
      <c r="E73" s="303" t="s">
        <v>760</v>
      </c>
      <c r="F73" s="306"/>
      <c r="G73" s="303"/>
    </row>
    <row r="74" spans="1:7" ht="28.8">
      <c r="A74" s="361"/>
      <c r="B74" s="302" t="s">
        <v>1095</v>
      </c>
      <c r="C74" s="303" t="s">
        <v>719</v>
      </c>
      <c r="D74" s="303" t="s">
        <v>720</v>
      </c>
      <c r="E74" s="303" t="s">
        <v>760</v>
      </c>
      <c r="F74" s="306"/>
      <c r="G74" s="303"/>
    </row>
    <row r="75" spans="1:7" ht="26.4">
      <c r="A75" s="361"/>
      <c r="B75" s="302" t="s">
        <v>1096</v>
      </c>
      <c r="C75" s="303" t="s">
        <v>762</v>
      </c>
      <c r="D75" s="303" t="s">
        <v>763</v>
      </c>
      <c r="E75" s="303" t="s">
        <v>764</v>
      </c>
      <c r="F75" s="306"/>
      <c r="G75" s="303"/>
    </row>
    <row r="76" spans="1:7" ht="28.8">
      <c r="A76" s="361"/>
      <c r="B76" s="370" t="s">
        <v>864</v>
      </c>
      <c r="C76" s="318" t="s">
        <v>719</v>
      </c>
      <c r="D76" s="318" t="s">
        <v>720</v>
      </c>
      <c r="E76" s="319"/>
      <c r="F76" s="318"/>
      <c r="G76" s="318"/>
    </row>
    <row r="77" spans="1:7" ht="28.8">
      <c r="A77" s="361"/>
      <c r="B77" s="302" t="s">
        <v>1097</v>
      </c>
      <c r="C77" s="304" t="s">
        <v>714</v>
      </c>
      <c r="D77" s="304" t="s">
        <v>715</v>
      </c>
      <c r="E77" s="303" t="s">
        <v>723</v>
      </c>
      <c r="F77" s="304"/>
      <c r="G77" s="304" t="s">
        <v>782</v>
      </c>
    </row>
    <row r="78" spans="1:7" ht="28.8">
      <c r="A78" s="361"/>
      <c r="B78" s="302" t="s">
        <v>1098</v>
      </c>
      <c r="C78" s="304" t="s">
        <v>714</v>
      </c>
      <c r="D78" s="304" t="s">
        <v>715</v>
      </c>
      <c r="E78" s="303" t="s">
        <v>723</v>
      </c>
      <c r="F78" s="306"/>
      <c r="G78" s="306"/>
    </row>
    <row r="79" spans="1:7" ht="14.4">
      <c r="A79" s="361"/>
      <c r="B79" s="302" t="s">
        <v>292</v>
      </c>
      <c r="C79" s="304" t="s">
        <v>730</v>
      </c>
      <c r="D79" s="304" t="s">
        <v>731</v>
      </c>
      <c r="E79" s="303" t="s">
        <v>867</v>
      </c>
      <c r="F79" s="306"/>
      <c r="G79" s="306"/>
    </row>
    <row r="80" spans="1:7" ht="28.8">
      <c r="A80" s="361"/>
      <c r="B80" s="302" t="s">
        <v>159</v>
      </c>
      <c r="C80" s="303" t="s">
        <v>772</v>
      </c>
      <c r="D80" s="303" t="s">
        <v>773</v>
      </c>
      <c r="E80" s="307" t="s">
        <v>774</v>
      </c>
      <c r="F80" s="306"/>
      <c r="G80" s="306"/>
    </row>
    <row r="81" spans="1:7" ht="14.4">
      <c r="A81" s="361"/>
      <c r="B81" s="302" t="s">
        <v>869</v>
      </c>
      <c r="C81" s="303" t="s">
        <v>772</v>
      </c>
      <c r="D81" s="303" t="s">
        <v>773</v>
      </c>
      <c r="E81" s="307" t="s">
        <v>774</v>
      </c>
      <c r="F81" s="306"/>
      <c r="G81" s="306"/>
    </row>
    <row r="82" spans="1:7" ht="39.6">
      <c r="A82" s="361"/>
      <c r="B82" s="302" t="s">
        <v>157</v>
      </c>
      <c r="C82" s="304" t="s">
        <v>730</v>
      </c>
      <c r="D82" s="304" t="s">
        <v>731</v>
      </c>
      <c r="E82" s="303" t="s">
        <v>871</v>
      </c>
      <c r="F82" s="306"/>
      <c r="G82" s="306"/>
    </row>
    <row r="83" spans="1:7" ht="26.4">
      <c r="A83" s="361"/>
      <c r="B83" s="302" t="s">
        <v>1028</v>
      </c>
      <c r="C83" s="303" t="s">
        <v>738</v>
      </c>
      <c r="D83" s="303" t="s">
        <v>739</v>
      </c>
      <c r="E83" s="304" t="s">
        <v>873</v>
      </c>
      <c r="F83" s="306"/>
      <c r="G83" s="306"/>
    </row>
    <row r="84" spans="1:7" ht="26.4">
      <c r="A84" s="361"/>
      <c r="B84" s="303" t="s">
        <v>1013</v>
      </c>
      <c r="C84" s="303" t="s">
        <v>738</v>
      </c>
      <c r="D84" s="303" t="s">
        <v>739</v>
      </c>
      <c r="E84" s="304" t="s">
        <v>873</v>
      </c>
      <c r="F84" s="306"/>
      <c r="G84" s="306"/>
    </row>
    <row r="85" spans="1:7" ht="26.4">
      <c r="A85" s="361"/>
      <c r="B85" s="303" t="s">
        <v>1014</v>
      </c>
      <c r="C85" s="303" t="s">
        <v>738</v>
      </c>
      <c r="D85" s="303" t="s">
        <v>739</v>
      </c>
      <c r="E85" s="306"/>
      <c r="F85" s="306"/>
      <c r="G85" s="306"/>
    </row>
    <row r="86" spans="1:7" ht="26.4">
      <c r="A86" s="361"/>
      <c r="B86" s="303" t="s">
        <v>1015</v>
      </c>
      <c r="C86" s="303" t="s">
        <v>738</v>
      </c>
      <c r="D86" s="303" t="s">
        <v>739</v>
      </c>
      <c r="E86" s="306"/>
      <c r="F86" s="306"/>
      <c r="G86" s="306"/>
    </row>
    <row r="87" spans="1:7" ht="13.2">
      <c r="A87" s="361"/>
      <c r="B87" s="303" t="s">
        <v>162</v>
      </c>
      <c r="C87" s="306"/>
      <c r="D87" s="306"/>
      <c r="E87" s="306"/>
      <c r="F87" s="306"/>
      <c r="G87" s="306"/>
    </row>
    <row r="88" spans="1:7" ht="26.4">
      <c r="A88" s="499" t="s">
        <v>5125</v>
      </c>
      <c r="B88" s="371" t="s">
        <v>249</v>
      </c>
      <c r="C88" s="337" t="s">
        <v>714</v>
      </c>
      <c r="D88" s="337" t="s">
        <v>715</v>
      </c>
      <c r="E88" s="338" t="s">
        <v>716</v>
      </c>
      <c r="F88" s="339"/>
      <c r="G88" s="337"/>
    </row>
    <row r="89" spans="1:7" ht="39.6">
      <c r="A89" s="490"/>
      <c r="B89" s="371" t="s">
        <v>718</v>
      </c>
      <c r="C89" s="338" t="s">
        <v>719</v>
      </c>
      <c r="D89" s="338" t="s">
        <v>720</v>
      </c>
      <c r="E89" s="338" t="s">
        <v>721</v>
      </c>
      <c r="F89" s="339"/>
      <c r="G89" s="337" t="s">
        <v>928</v>
      </c>
    </row>
    <row r="90" spans="1:7" ht="26.4">
      <c r="A90" s="490"/>
      <c r="B90" s="371" t="s">
        <v>778</v>
      </c>
      <c r="C90" s="338" t="s">
        <v>714</v>
      </c>
      <c r="D90" s="338" t="s">
        <v>715</v>
      </c>
      <c r="E90" s="338" t="s">
        <v>716</v>
      </c>
      <c r="F90" s="339"/>
      <c r="G90" s="337" t="s">
        <v>929</v>
      </c>
    </row>
    <row r="91" spans="1:7" ht="14.4">
      <c r="A91" s="490"/>
      <c r="B91" s="371" t="s">
        <v>601</v>
      </c>
      <c r="C91" s="338" t="s">
        <v>714</v>
      </c>
      <c r="D91" s="338" t="s">
        <v>715</v>
      </c>
      <c r="E91" s="337" t="s">
        <v>1042</v>
      </c>
      <c r="F91" s="339"/>
      <c r="G91" s="337" t="s">
        <v>1043</v>
      </c>
    </row>
    <row r="92" spans="1:7" ht="26.4">
      <c r="A92" s="490"/>
      <c r="B92" s="337" t="s">
        <v>930</v>
      </c>
      <c r="C92" s="338" t="s">
        <v>714</v>
      </c>
      <c r="D92" s="338" t="s">
        <v>715</v>
      </c>
      <c r="E92" s="338" t="s">
        <v>723</v>
      </c>
      <c r="F92" s="339"/>
      <c r="G92" s="339"/>
    </row>
    <row r="93" spans="1:7" ht="13.2">
      <c r="A93" s="490"/>
      <c r="B93" s="337" t="s">
        <v>125</v>
      </c>
      <c r="C93" s="338" t="s">
        <v>727</v>
      </c>
      <c r="D93" s="338" t="s">
        <v>728</v>
      </c>
      <c r="E93" s="338" t="s">
        <v>723</v>
      </c>
      <c r="F93" s="339"/>
      <c r="G93" s="339"/>
    </row>
    <row r="94" spans="1:7" ht="14.4">
      <c r="A94" s="490"/>
      <c r="B94" s="371" t="s">
        <v>406</v>
      </c>
      <c r="C94" s="338" t="s">
        <v>727</v>
      </c>
      <c r="D94" s="338" t="s">
        <v>728</v>
      </c>
      <c r="E94" s="338" t="s">
        <v>723</v>
      </c>
      <c r="F94" s="339"/>
      <c r="G94" s="339"/>
    </row>
    <row r="95" spans="1:7" ht="13.2">
      <c r="A95" s="490"/>
      <c r="B95" s="337" t="s">
        <v>931</v>
      </c>
      <c r="C95" s="338" t="s">
        <v>727</v>
      </c>
      <c r="D95" s="338" t="s">
        <v>728</v>
      </c>
      <c r="E95" s="338" t="s">
        <v>723</v>
      </c>
      <c r="F95" s="339"/>
      <c r="G95" s="339"/>
    </row>
    <row r="96" spans="1:7" ht="13.2">
      <c r="A96" s="490"/>
      <c r="B96" s="337" t="s">
        <v>932</v>
      </c>
      <c r="C96" s="338" t="s">
        <v>714</v>
      </c>
      <c r="D96" s="338" t="s">
        <v>715</v>
      </c>
      <c r="E96" s="338" t="s">
        <v>723</v>
      </c>
      <c r="F96" s="339"/>
      <c r="G96" s="339"/>
    </row>
    <row r="97" spans="1:7" ht="39.6">
      <c r="A97" s="490"/>
      <c r="B97" s="337" t="s">
        <v>273</v>
      </c>
      <c r="C97" s="338" t="s">
        <v>730</v>
      </c>
      <c r="D97" s="338" t="s">
        <v>731</v>
      </c>
      <c r="E97" s="337" t="s">
        <v>933</v>
      </c>
      <c r="F97" s="339"/>
      <c r="G97" s="339"/>
    </row>
    <row r="98" spans="1:7" ht="13.2">
      <c r="A98" s="490"/>
      <c r="B98" s="337" t="s">
        <v>934</v>
      </c>
      <c r="C98" s="338" t="s">
        <v>714</v>
      </c>
      <c r="D98" s="338" t="s">
        <v>715</v>
      </c>
      <c r="E98" s="338" t="s">
        <v>723</v>
      </c>
      <c r="F98" s="339"/>
      <c r="G98" s="339"/>
    </row>
    <row r="99" spans="1:7" ht="13.2">
      <c r="A99" s="490"/>
      <c r="B99" s="337" t="s">
        <v>935</v>
      </c>
      <c r="C99" s="338" t="s">
        <v>714</v>
      </c>
      <c r="D99" s="338" t="s">
        <v>715</v>
      </c>
      <c r="E99" s="338" t="s">
        <v>723</v>
      </c>
      <c r="F99" s="339"/>
      <c r="G99" s="339"/>
    </row>
    <row r="100" spans="1:7" ht="13.2">
      <c r="A100" s="490"/>
      <c r="B100" s="337" t="s">
        <v>936</v>
      </c>
      <c r="C100" s="338" t="s">
        <v>714</v>
      </c>
      <c r="D100" s="338" t="s">
        <v>715</v>
      </c>
      <c r="E100" s="338" t="s">
        <v>723</v>
      </c>
      <c r="F100" s="339"/>
      <c r="G100" s="339"/>
    </row>
    <row r="101" spans="1:7" ht="13.2">
      <c r="A101" s="490"/>
      <c r="B101" s="337" t="s">
        <v>937</v>
      </c>
      <c r="C101" s="338" t="s">
        <v>714</v>
      </c>
      <c r="D101" s="338" t="s">
        <v>715</v>
      </c>
      <c r="E101" s="338" t="s">
        <v>723</v>
      </c>
      <c r="F101" s="339"/>
      <c r="G101" s="339"/>
    </row>
    <row r="102" spans="1:7" ht="13.2">
      <c r="A102" s="490"/>
      <c r="B102" s="337" t="s">
        <v>250</v>
      </c>
      <c r="C102" s="338" t="s">
        <v>730</v>
      </c>
      <c r="D102" s="338" t="s">
        <v>731</v>
      </c>
      <c r="E102" s="337" t="s">
        <v>938</v>
      </c>
      <c r="F102" s="339"/>
      <c r="G102" s="339"/>
    </row>
    <row r="103" spans="1:7" ht="26.4">
      <c r="A103" s="359"/>
      <c r="B103" s="337" t="s">
        <v>698</v>
      </c>
      <c r="C103" s="338" t="s">
        <v>730</v>
      </c>
      <c r="D103" s="338" t="s">
        <v>731</v>
      </c>
      <c r="E103" s="337" t="s">
        <v>939</v>
      </c>
      <c r="F103" s="339"/>
      <c r="G103" s="339"/>
    </row>
    <row r="104" spans="1:7" ht="39.6">
      <c r="A104" s="359"/>
      <c r="B104" s="337" t="s">
        <v>940</v>
      </c>
      <c r="C104" s="338" t="s">
        <v>730</v>
      </c>
      <c r="D104" s="338" t="s">
        <v>731</v>
      </c>
      <c r="E104" s="337" t="s">
        <v>941</v>
      </c>
      <c r="F104" s="339"/>
      <c r="G104" s="337" t="s">
        <v>942</v>
      </c>
    </row>
    <row r="105" spans="1:7" ht="39.6">
      <c r="A105" s="359"/>
      <c r="B105" s="337" t="s">
        <v>640</v>
      </c>
      <c r="C105" s="338" t="s">
        <v>730</v>
      </c>
      <c r="D105" s="338" t="s">
        <v>731</v>
      </c>
      <c r="E105" s="337" t="s">
        <v>944</v>
      </c>
      <c r="F105" s="339"/>
      <c r="G105" s="337" t="s">
        <v>945</v>
      </c>
    </row>
    <row r="106" spans="1:7" ht="52.8">
      <c r="A106" s="359"/>
      <c r="B106" s="337" t="s">
        <v>153</v>
      </c>
      <c r="C106" s="338" t="s">
        <v>730</v>
      </c>
      <c r="D106" s="338" t="s">
        <v>731</v>
      </c>
      <c r="E106" s="337" t="s">
        <v>768</v>
      </c>
      <c r="F106" s="339"/>
      <c r="G106" s="339"/>
    </row>
    <row r="107" spans="1:7" ht="26.4">
      <c r="A107" s="359"/>
      <c r="B107" s="337" t="s">
        <v>154</v>
      </c>
      <c r="C107" s="338" t="s">
        <v>730</v>
      </c>
      <c r="D107" s="338" t="s">
        <v>731</v>
      </c>
      <c r="E107" s="337" t="s">
        <v>1044</v>
      </c>
      <c r="F107" s="339"/>
      <c r="G107" s="339"/>
    </row>
    <row r="108" spans="1:7" ht="26.4">
      <c r="A108" s="359"/>
      <c r="B108" s="337" t="s">
        <v>642</v>
      </c>
      <c r="C108" s="338" t="s">
        <v>730</v>
      </c>
      <c r="D108" s="338" t="s">
        <v>731</v>
      </c>
      <c r="E108" s="338" t="s">
        <v>850</v>
      </c>
      <c r="F108" s="339"/>
      <c r="G108" s="339"/>
    </row>
    <row r="109" spans="1:7" ht="26.4">
      <c r="A109" s="359"/>
      <c r="B109" s="337" t="s">
        <v>643</v>
      </c>
      <c r="C109" s="338" t="s">
        <v>719</v>
      </c>
      <c r="D109" s="338" t="s">
        <v>720</v>
      </c>
      <c r="E109" s="338" t="s">
        <v>850</v>
      </c>
      <c r="F109" s="339"/>
      <c r="G109" s="339"/>
    </row>
    <row r="110" spans="1:7" ht="26.4">
      <c r="A110" s="359"/>
      <c r="B110" s="337" t="s">
        <v>558</v>
      </c>
      <c r="C110" s="338" t="s">
        <v>730</v>
      </c>
      <c r="D110" s="338" t="s">
        <v>731</v>
      </c>
      <c r="E110" s="337" t="s">
        <v>959</v>
      </c>
      <c r="F110" s="339"/>
      <c r="G110" s="339"/>
    </row>
    <row r="111" spans="1:7" ht="13.2">
      <c r="A111" s="359"/>
      <c r="B111" s="337" t="s">
        <v>559</v>
      </c>
      <c r="C111" s="338" t="s">
        <v>730</v>
      </c>
      <c r="D111" s="338" t="s">
        <v>731</v>
      </c>
      <c r="E111" s="337" t="s">
        <v>960</v>
      </c>
      <c r="F111" s="339"/>
      <c r="G111" s="339"/>
    </row>
    <row r="112" spans="1:7" ht="26.4">
      <c r="A112" s="359"/>
      <c r="B112" s="337" t="s">
        <v>336</v>
      </c>
      <c r="C112" s="338" t="s">
        <v>730</v>
      </c>
      <c r="D112" s="338" t="s">
        <v>731</v>
      </c>
      <c r="E112" s="337" t="s">
        <v>766</v>
      </c>
      <c r="F112" s="339"/>
      <c r="G112" s="339"/>
    </row>
    <row r="113" spans="1:7" ht="26.4">
      <c r="A113" s="359"/>
      <c r="B113" s="337" t="s">
        <v>337</v>
      </c>
      <c r="C113" s="338" t="s">
        <v>730</v>
      </c>
      <c r="D113" s="338" t="s">
        <v>731</v>
      </c>
      <c r="E113" s="337" t="s">
        <v>766</v>
      </c>
      <c r="F113" s="339"/>
      <c r="G113" s="339"/>
    </row>
    <row r="114" spans="1:7" ht="26.4">
      <c r="A114" s="359"/>
      <c r="B114" s="337" t="s">
        <v>338</v>
      </c>
      <c r="C114" s="338" t="s">
        <v>730</v>
      </c>
      <c r="D114" s="338" t="s">
        <v>731</v>
      </c>
      <c r="E114" s="338" t="s">
        <v>716</v>
      </c>
      <c r="F114" s="339"/>
      <c r="G114" s="337" t="s">
        <v>961</v>
      </c>
    </row>
    <row r="115" spans="1:7" ht="26.4">
      <c r="A115" s="359"/>
      <c r="B115" s="371" t="s">
        <v>1012</v>
      </c>
      <c r="C115" s="338" t="s">
        <v>738</v>
      </c>
      <c r="D115" s="338" t="s">
        <v>739</v>
      </c>
      <c r="E115" s="338" t="s">
        <v>873</v>
      </c>
      <c r="F115" s="339"/>
      <c r="G115" s="339"/>
    </row>
    <row r="116" spans="1:7" ht="26.4">
      <c r="A116" s="359"/>
      <c r="B116" s="337" t="s">
        <v>1013</v>
      </c>
      <c r="C116" s="338" t="s">
        <v>738</v>
      </c>
      <c r="D116" s="338" t="s">
        <v>739</v>
      </c>
      <c r="E116" s="338" t="s">
        <v>873</v>
      </c>
      <c r="F116" s="339"/>
      <c r="G116" s="339"/>
    </row>
    <row r="117" spans="1:7" ht="26.4">
      <c r="A117" s="359"/>
      <c r="B117" s="337" t="s">
        <v>1014</v>
      </c>
      <c r="C117" s="338" t="s">
        <v>738</v>
      </c>
      <c r="D117" s="338" t="s">
        <v>739</v>
      </c>
      <c r="E117" s="338" t="s">
        <v>873</v>
      </c>
      <c r="F117" s="339"/>
      <c r="G117" s="339"/>
    </row>
    <row r="118" spans="1:7" ht="26.4">
      <c r="A118" s="359"/>
      <c r="B118" s="337" t="s">
        <v>1015</v>
      </c>
      <c r="C118" s="338" t="s">
        <v>738</v>
      </c>
      <c r="D118" s="338" t="s">
        <v>739</v>
      </c>
      <c r="E118" s="338" t="s">
        <v>873</v>
      </c>
      <c r="F118" s="339"/>
      <c r="G118" s="339"/>
    </row>
    <row r="119" spans="1:7" ht="26.4">
      <c r="A119" s="359"/>
      <c r="B119" s="337" t="s">
        <v>1016</v>
      </c>
      <c r="C119" s="338" t="s">
        <v>738</v>
      </c>
      <c r="D119" s="338" t="s">
        <v>739</v>
      </c>
      <c r="E119" s="338" t="s">
        <v>873</v>
      </c>
      <c r="F119" s="339"/>
      <c r="G119" s="339"/>
    </row>
    <row r="120" spans="1:7" ht="26.4">
      <c r="A120" s="359"/>
      <c r="B120" s="337" t="s">
        <v>1045</v>
      </c>
      <c r="C120" s="338" t="s">
        <v>738</v>
      </c>
      <c r="D120" s="338" t="s">
        <v>739</v>
      </c>
      <c r="E120" s="338" t="s">
        <v>873</v>
      </c>
      <c r="F120" s="339"/>
      <c r="G120" s="339"/>
    </row>
    <row r="121" spans="1:7" ht="39.6">
      <c r="A121" s="359"/>
      <c r="B121" s="337" t="s">
        <v>162</v>
      </c>
      <c r="C121" s="337" t="s">
        <v>762</v>
      </c>
      <c r="D121" s="337" t="s">
        <v>763</v>
      </c>
      <c r="E121" s="339"/>
      <c r="F121" s="339"/>
      <c r="G121" s="337" t="s">
        <v>775</v>
      </c>
    </row>
  </sheetData>
  <mergeCells count="3">
    <mergeCell ref="A46:A49"/>
    <mergeCell ref="A4:A13"/>
    <mergeCell ref="A88:A102"/>
  </mergeCells>
  <hyperlinks>
    <hyperlink ref="B1" location="HLAVNY!A1" display="&lt;-------------- späť na HLAVNY" xr:uid="{10EC3997-50F0-4178-A200-99FDFC227206}"/>
    <hyperlink ref="E39" r:id="rId1" xr:uid="{DC47A3E3-AC38-4334-BF62-7339B65E0F4C}"/>
    <hyperlink ref="E80" r:id="rId2" xr:uid="{05FB0633-FD31-46FA-AB27-21F6C7574EEF}"/>
    <hyperlink ref="E81" r:id="rId3" xr:uid="{FB6354CA-309A-4552-A51A-579A5FE6188D}"/>
  </hyperlink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4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F45"/>
  <sheetViews>
    <sheetView workbookViewId="0"/>
  </sheetViews>
  <sheetFormatPr defaultColWidth="12.6640625" defaultRowHeight="15.75" customHeight="1"/>
  <cols>
    <col min="1" max="1" width="31.77734375" customWidth="1"/>
    <col min="2" max="2" width="16.21875" customWidth="1"/>
    <col min="3" max="3" width="22.109375" customWidth="1"/>
    <col min="4" max="4" width="121.44140625" customWidth="1"/>
  </cols>
  <sheetData>
    <row r="1" spans="1:6" ht="13.2">
      <c r="A1" s="13" t="s">
        <v>111</v>
      </c>
      <c r="B1" s="66" t="s">
        <v>705</v>
      </c>
      <c r="C1" s="65" t="s">
        <v>1063</v>
      </c>
    </row>
    <row r="2" spans="1:6" ht="13.2">
      <c r="A2" s="12"/>
      <c r="B2" s="74" t="s">
        <v>707</v>
      </c>
      <c r="C2" s="12" t="s">
        <v>1064</v>
      </c>
    </row>
    <row r="3" spans="1:6" ht="13.8">
      <c r="A3" s="366" t="s">
        <v>708</v>
      </c>
      <c r="B3" s="75" t="s">
        <v>709</v>
      </c>
      <c r="C3" s="75" t="s">
        <v>710</v>
      </c>
      <c r="D3" s="75" t="s">
        <v>711</v>
      </c>
      <c r="E3" s="75" t="s">
        <v>712</v>
      </c>
      <c r="F3" s="75" t="s">
        <v>713</v>
      </c>
    </row>
    <row r="4" spans="1:6" ht="15.75" customHeight="1">
      <c r="A4" s="71" t="s">
        <v>249</v>
      </c>
      <c r="B4" s="12" t="s">
        <v>714</v>
      </c>
      <c r="C4" s="12" t="s">
        <v>715</v>
      </c>
      <c r="D4" s="12" t="s">
        <v>716</v>
      </c>
      <c r="F4" s="12" t="s">
        <v>826</v>
      </c>
    </row>
    <row r="5" spans="1:6" ht="15.75" customHeight="1">
      <c r="A5" s="71" t="s">
        <v>718</v>
      </c>
      <c r="B5" s="12" t="s">
        <v>719</v>
      </c>
      <c r="C5" s="12" t="s">
        <v>720</v>
      </c>
      <c r="D5" s="12" t="s">
        <v>721</v>
      </c>
      <c r="F5" s="12" t="s">
        <v>722</v>
      </c>
    </row>
    <row r="6" spans="1:6" ht="15.75" customHeight="1">
      <c r="A6" s="71" t="s">
        <v>1065</v>
      </c>
      <c r="B6" s="12" t="s">
        <v>714</v>
      </c>
      <c r="C6" s="12" t="s">
        <v>715</v>
      </c>
      <c r="D6" s="12" t="s">
        <v>716</v>
      </c>
      <c r="F6" s="12" t="s">
        <v>779</v>
      </c>
    </row>
    <row r="7" spans="1:6" ht="15.75" customHeight="1">
      <c r="A7" s="71" t="s">
        <v>601</v>
      </c>
      <c r="B7" s="12" t="s">
        <v>719</v>
      </c>
      <c r="C7" s="12" t="s">
        <v>720</v>
      </c>
      <c r="D7" s="12" t="s">
        <v>721</v>
      </c>
      <c r="F7" s="12" t="s">
        <v>828</v>
      </c>
    </row>
    <row r="8" spans="1:6" ht="15.75" customHeight="1">
      <c r="A8" s="71" t="s">
        <v>519</v>
      </c>
      <c r="B8" s="12" t="s">
        <v>714</v>
      </c>
      <c r="C8" s="12" t="s">
        <v>715</v>
      </c>
      <c r="D8" s="12" t="s">
        <v>723</v>
      </c>
      <c r="F8" s="12" t="s">
        <v>999</v>
      </c>
    </row>
    <row r="9" spans="1:6" ht="15.75" customHeight="1">
      <c r="A9" s="71" t="s">
        <v>125</v>
      </c>
      <c r="B9" s="12" t="s">
        <v>727</v>
      </c>
      <c r="C9" s="12" t="s">
        <v>728</v>
      </c>
      <c r="D9" s="12" t="s">
        <v>723</v>
      </c>
      <c r="F9" s="12" t="s">
        <v>729</v>
      </c>
    </row>
    <row r="10" spans="1:6" ht="15.75" customHeight="1">
      <c r="A10" s="71" t="s">
        <v>1066</v>
      </c>
      <c r="B10" s="12" t="s">
        <v>730</v>
      </c>
      <c r="C10" s="12" t="s">
        <v>731</v>
      </c>
      <c r="D10" s="12" t="s">
        <v>723</v>
      </c>
      <c r="F10" s="12"/>
    </row>
    <row r="11" spans="1:6" ht="15.75" customHeight="1">
      <c r="A11" s="71" t="s">
        <v>1067</v>
      </c>
      <c r="B11" s="12" t="s">
        <v>730</v>
      </c>
      <c r="C11" s="12" t="s">
        <v>731</v>
      </c>
      <c r="D11" s="12" t="s">
        <v>723</v>
      </c>
      <c r="F11" s="12"/>
    </row>
    <row r="12" spans="1:6" ht="15.75" customHeight="1">
      <c r="A12" s="71" t="s">
        <v>1068</v>
      </c>
      <c r="B12" s="12" t="s">
        <v>714</v>
      </c>
      <c r="C12" s="12" t="s">
        <v>715</v>
      </c>
      <c r="D12" s="12" t="s">
        <v>723</v>
      </c>
      <c r="F12" s="12" t="s">
        <v>782</v>
      </c>
    </row>
    <row r="13" spans="1:6" ht="15.75" customHeight="1">
      <c r="A13" s="71" t="s">
        <v>1069</v>
      </c>
      <c r="B13" s="12" t="s">
        <v>714</v>
      </c>
      <c r="C13" s="12" t="s">
        <v>715</v>
      </c>
      <c r="D13" s="12" t="s">
        <v>723</v>
      </c>
      <c r="F13" s="12" t="s">
        <v>1001</v>
      </c>
    </row>
    <row r="14" spans="1:6" ht="15.75" customHeight="1">
      <c r="A14" s="71" t="s">
        <v>1070</v>
      </c>
      <c r="B14" s="12" t="s">
        <v>730</v>
      </c>
      <c r="C14" s="12" t="s">
        <v>731</v>
      </c>
      <c r="D14" s="12" t="s">
        <v>1071</v>
      </c>
      <c r="E14" s="64"/>
      <c r="F14" s="64"/>
    </row>
    <row r="15" spans="1:6" ht="15.75" customHeight="1">
      <c r="A15" s="71" t="s">
        <v>1072</v>
      </c>
      <c r="B15" s="64" t="s">
        <v>730</v>
      </c>
      <c r="C15" s="64" t="s">
        <v>731</v>
      </c>
      <c r="D15" s="12" t="s">
        <v>1073</v>
      </c>
      <c r="E15" s="64"/>
      <c r="F15" s="64"/>
    </row>
    <row r="16" spans="1:6" ht="15.75" customHeight="1">
      <c r="A16" s="71" t="s">
        <v>611</v>
      </c>
      <c r="B16" s="12" t="s">
        <v>730</v>
      </c>
      <c r="C16" s="12" t="s">
        <v>731</v>
      </c>
      <c r="D16" s="12" t="s">
        <v>790</v>
      </c>
      <c r="F16" s="12" t="s">
        <v>791</v>
      </c>
    </row>
    <row r="17" spans="1:6" ht="15.75" customHeight="1">
      <c r="A17" s="71" t="s">
        <v>531</v>
      </c>
      <c r="B17" s="12" t="s">
        <v>719</v>
      </c>
      <c r="C17" s="12" t="s">
        <v>720</v>
      </c>
      <c r="D17" s="12" t="s">
        <v>760</v>
      </c>
      <c r="F17" s="12" t="s">
        <v>761</v>
      </c>
    </row>
    <row r="18" spans="1:6" ht="15.75" customHeight="1">
      <c r="A18" s="71" t="s">
        <v>532</v>
      </c>
      <c r="B18" s="12" t="s">
        <v>719</v>
      </c>
      <c r="C18" s="12" t="s">
        <v>720</v>
      </c>
      <c r="D18" s="12" t="s">
        <v>760</v>
      </c>
      <c r="F18" s="12" t="s">
        <v>761</v>
      </c>
    </row>
    <row r="19" spans="1:6" ht="15.75" customHeight="1">
      <c r="A19" s="71" t="s">
        <v>533</v>
      </c>
      <c r="B19" s="12" t="s">
        <v>762</v>
      </c>
      <c r="C19" s="12" t="s">
        <v>763</v>
      </c>
      <c r="D19" s="12" t="s">
        <v>764</v>
      </c>
      <c r="F19" s="77" t="s">
        <v>765</v>
      </c>
    </row>
    <row r="20" spans="1:6" ht="15.75" customHeight="1">
      <c r="A20" s="71" t="s">
        <v>1074</v>
      </c>
      <c r="B20" s="12" t="s">
        <v>730</v>
      </c>
      <c r="C20" s="12" t="s">
        <v>731</v>
      </c>
      <c r="D20" s="12" t="s">
        <v>766</v>
      </c>
      <c r="F20" s="12" t="s">
        <v>792</v>
      </c>
    </row>
    <row r="21" spans="1:6" ht="15.75" customHeight="1">
      <c r="A21" s="71" t="s">
        <v>1075</v>
      </c>
      <c r="B21" s="12" t="s">
        <v>730</v>
      </c>
      <c r="C21" s="12" t="s">
        <v>731</v>
      </c>
      <c r="D21" s="12" t="s">
        <v>766</v>
      </c>
      <c r="F21" s="12" t="s">
        <v>792</v>
      </c>
    </row>
    <row r="22" spans="1:6" ht="15.75" customHeight="1">
      <c r="A22" s="71" t="s">
        <v>268</v>
      </c>
      <c r="B22" s="12" t="s">
        <v>730</v>
      </c>
      <c r="C22" s="12" t="s">
        <v>731</v>
      </c>
      <c r="D22" s="12" t="s">
        <v>793</v>
      </c>
      <c r="F22" s="12" t="s">
        <v>794</v>
      </c>
    </row>
    <row r="23" spans="1:6" ht="15.75" customHeight="1">
      <c r="A23" s="71" t="s">
        <v>269</v>
      </c>
      <c r="B23" s="12" t="s">
        <v>727</v>
      </c>
      <c r="C23" s="12" t="s">
        <v>728</v>
      </c>
      <c r="D23" s="12" t="s">
        <v>723</v>
      </c>
      <c r="F23" s="12" t="s">
        <v>797</v>
      </c>
    </row>
    <row r="24" spans="1:6" ht="15.75" customHeight="1">
      <c r="A24" s="71" t="s">
        <v>795</v>
      </c>
      <c r="B24" s="12" t="s">
        <v>730</v>
      </c>
      <c r="C24" s="12" t="s">
        <v>731</v>
      </c>
      <c r="D24" s="12" t="s">
        <v>766</v>
      </c>
      <c r="F24" s="12" t="s">
        <v>1076</v>
      </c>
    </row>
    <row r="25" spans="1:6" ht="15.75" customHeight="1">
      <c r="A25" s="71" t="s">
        <v>1077</v>
      </c>
      <c r="B25" s="12" t="s">
        <v>730</v>
      </c>
      <c r="C25" s="12" t="s">
        <v>731</v>
      </c>
      <c r="D25" s="12" t="s">
        <v>802</v>
      </c>
      <c r="F25" s="12" t="s">
        <v>803</v>
      </c>
    </row>
    <row r="26" spans="1:6" ht="15.75" customHeight="1">
      <c r="A26" s="71" t="s">
        <v>1078</v>
      </c>
      <c r="B26" s="12" t="s">
        <v>730</v>
      </c>
      <c r="C26" s="12" t="s">
        <v>731</v>
      </c>
      <c r="D26" s="12" t="s">
        <v>1079</v>
      </c>
    </row>
    <row r="27" spans="1:6" ht="15.75" customHeight="1">
      <c r="A27" s="71" t="s">
        <v>1080</v>
      </c>
      <c r="B27" s="12" t="s">
        <v>730</v>
      </c>
      <c r="C27" s="12" t="s">
        <v>731</v>
      </c>
      <c r="D27" s="12" t="s">
        <v>802</v>
      </c>
      <c r="F27" s="12" t="s">
        <v>1007</v>
      </c>
    </row>
    <row r="28" spans="1:6" ht="14.4">
      <c r="A28" s="71" t="s">
        <v>1081</v>
      </c>
      <c r="B28" s="12" t="s">
        <v>730</v>
      </c>
      <c r="C28" s="12" t="s">
        <v>731</v>
      </c>
      <c r="D28" s="12" t="s">
        <v>809</v>
      </c>
      <c r="F28" s="12" t="s">
        <v>1007</v>
      </c>
    </row>
    <row r="29" spans="1:6" ht="14.4">
      <c r="A29" s="71" t="s">
        <v>422</v>
      </c>
      <c r="B29" s="12" t="s">
        <v>730</v>
      </c>
      <c r="C29" s="12" t="s">
        <v>731</v>
      </c>
      <c r="D29" s="12" t="s">
        <v>1082</v>
      </c>
    </row>
    <row r="30" spans="1:6" ht="14.4">
      <c r="A30" s="71" t="s">
        <v>423</v>
      </c>
      <c r="B30" s="12" t="s">
        <v>730</v>
      </c>
      <c r="C30" s="12" t="s">
        <v>731</v>
      </c>
      <c r="D30" s="12" t="s">
        <v>1009</v>
      </c>
    </row>
    <row r="31" spans="1:6" ht="14.4">
      <c r="A31" s="71" t="s">
        <v>1083</v>
      </c>
      <c r="B31" s="12" t="s">
        <v>730</v>
      </c>
      <c r="C31" s="12" t="s">
        <v>731</v>
      </c>
      <c r="D31" s="12" t="s">
        <v>766</v>
      </c>
      <c r="F31" s="12"/>
    </row>
    <row r="32" spans="1:6" ht="14.4">
      <c r="A32" s="71" t="s">
        <v>1084</v>
      </c>
      <c r="B32" s="12" t="s">
        <v>730</v>
      </c>
      <c r="C32" s="12" t="s">
        <v>731</v>
      </c>
      <c r="D32" s="12" t="s">
        <v>766</v>
      </c>
    </row>
    <row r="33" spans="1:6" ht="14.4">
      <c r="A33" s="71" t="s">
        <v>1085</v>
      </c>
      <c r="B33" s="12" t="s">
        <v>719</v>
      </c>
      <c r="C33" s="12" t="s">
        <v>720</v>
      </c>
      <c r="D33" s="12" t="s">
        <v>760</v>
      </c>
    </row>
    <row r="34" spans="1:6" ht="14.4">
      <c r="A34" s="71" t="s">
        <v>1086</v>
      </c>
      <c r="B34" s="12" t="s">
        <v>719</v>
      </c>
      <c r="C34" s="12" t="s">
        <v>720</v>
      </c>
      <c r="D34" s="12" t="s">
        <v>760</v>
      </c>
    </row>
    <row r="35" spans="1:6" ht="14.4">
      <c r="A35" s="71" t="s">
        <v>1087</v>
      </c>
      <c r="B35" s="12" t="s">
        <v>762</v>
      </c>
      <c r="C35" s="12" t="s">
        <v>763</v>
      </c>
      <c r="D35" s="12" t="s">
        <v>764</v>
      </c>
    </row>
    <row r="36" spans="1:6" ht="14.4">
      <c r="A36" s="71" t="s">
        <v>815</v>
      </c>
      <c r="B36" s="12" t="s">
        <v>714</v>
      </c>
      <c r="C36" s="12" t="s">
        <v>715</v>
      </c>
      <c r="D36" s="12" t="s">
        <v>723</v>
      </c>
    </row>
    <row r="37" spans="1:6" ht="14.4">
      <c r="A37" s="71" t="s">
        <v>271</v>
      </c>
      <c r="B37" s="12" t="s">
        <v>714</v>
      </c>
      <c r="C37" s="12" t="s">
        <v>715</v>
      </c>
      <c r="D37" s="12" t="s">
        <v>723</v>
      </c>
    </row>
    <row r="38" spans="1:6" ht="14.4">
      <c r="A38" s="71" t="s">
        <v>157</v>
      </c>
      <c r="B38" s="12" t="s">
        <v>730</v>
      </c>
      <c r="C38" s="12" t="s">
        <v>731</v>
      </c>
      <c r="D38" s="12" t="s">
        <v>816</v>
      </c>
    </row>
    <row r="39" spans="1:6" ht="14.4">
      <c r="A39" s="71" t="s">
        <v>159</v>
      </c>
      <c r="B39" s="12" t="s">
        <v>772</v>
      </c>
      <c r="C39" s="12" t="s">
        <v>773</v>
      </c>
      <c r="D39" s="13" t="s">
        <v>1088</v>
      </c>
    </row>
    <row r="40" spans="1:6" ht="14.4">
      <c r="A40" s="71" t="s">
        <v>1012</v>
      </c>
      <c r="B40" s="12" t="s">
        <v>738</v>
      </c>
      <c r="C40" s="12" t="s">
        <v>739</v>
      </c>
    </row>
    <row r="41" spans="1:6" ht="13.2">
      <c r="A41" s="12" t="s">
        <v>1013</v>
      </c>
      <c r="B41" s="12" t="s">
        <v>738</v>
      </c>
      <c r="C41" s="12" t="s">
        <v>739</v>
      </c>
    </row>
    <row r="42" spans="1:6" ht="13.2">
      <c r="A42" s="12" t="s">
        <v>1014</v>
      </c>
      <c r="B42" s="12" t="s">
        <v>738</v>
      </c>
      <c r="C42" s="12" t="s">
        <v>739</v>
      </c>
      <c r="F42" s="12"/>
    </row>
    <row r="43" spans="1:6" ht="13.2">
      <c r="A43" s="12" t="s">
        <v>1015</v>
      </c>
      <c r="B43" s="12" t="s">
        <v>738</v>
      </c>
      <c r="C43" s="12" t="s">
        <v>739</v>
      </c>
      <c r="F43" s="12"/>
    </row>
    <row r="44" spans="1:6" ht="13.2">
      <c r="A44" s="12" t="s">
        <v>1016</v>
      </c>
      <c r="B44" s="12" t="s">
        <v>738</v>
      </c>
      <c r="C44" s="12" t="s">
        <v>739</v>
      </c>
      <c r="F44" s="12"/>
    </row>
    <row r="45" spans="1:6" ht="13.2">
      <c r="A45" s="12" t="s">
        <v>162</v>
      </c>
      <c r="B45" s="12" t="s">
        <v>762</v>
      </c>
      <c r="C45" s="12" t="s">
        <v>763</v>
      </c>
      <c r="F45" s="12" t="s">
        <v>775</v>
      </c>
    </row>
  </sheetData>
  <hyperlinks>
    <hyperlink ref="A1" location="HLAVNY!A1" display="&lt;-------------- späť na HLAVNY" xr:uid="{00000000-0004-0000-1500-000000000000}"/>
    <hyperlink ref="D39" r:id="rId1" xr:uid="{00000000-0004-0000-1500-000001000000}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Z45"/>
  <sheetViews>
    <sheetView workbookViewId="0">
      <selection activeCell="C13" sqref="C13"/>
    </sheetView>
  </sheetViews>
  <sheetFormatPr defaultColWidth="12.6640625" defaultRowHeight="15.75" customHeight="1"/>
  <cols>
    <col min="1" max="1" width="40.21875" customWidth="1"/>
    <col min="2" max="2" width="16.21875" customWidth="1"/>
    <col min="3" max="3" width="33.88671875" customWidth="1"/>
    <col min="4" max="4" width="34.6640625" customWidth="1"/>
    <col min="5" max="5" width="0" hidden="1" customWidth="1"/>
    <col min="6" max="6" width="49" customWidth="1"/>
  </cols>
  <sheetData>
    <row r="1" spans="1:6" ht="13.2">
      <c r="A1" s="13" t="s">
        <v>111</v>
      </c>
      <c r="B1" s="66" t="s">
        <v>705</v>
      </c>
      <c r="C1" s="65" t="s">
        <v>5128</v>
      </c>
    </row>
    <row r="2" spans="1:6" ht="13.2">
      <c r="A2" s="12"/>
      <c r="B2" s="74" t="s">
        <v>707</v>
      </c>
      <c r="C2" s="248" t="s">
        <v>5129</v>
      </c>
    </row>
    <row r="3" spans="1:6" ht="13.8">
      <c r="A3" s="367" t="s">
        <v>708</v>
      </c>
      <c r="B3" s="75" t="s">
        <v>709</v>
      </c>
      <c r="C3" s="75" t="s">
        <v>710</v>
      </c>
      <c r="D3" s="75" t="s">
        <v>711</v>
      </c>
      <c r="E3" s="75" t="s">
        <v>712</v>
      </c>
      <c r="F3" s="75" t="s">
        <v>713</v>
      </c>
    </row>
    <row r="4" spans="1:6" ht="15.75" customHeight="1">
      <c r="A4" s="71" t="s">
        <v>249</v>
      </c>
      <c r="B4" s="12" t="s">
        <v>714</v>
      </c>
      <c r="C4" s="12" t="s">
        <v>715</v>
      </c>
      <c r="D4" s="12" t="s">
        <v>716</v>
      </c>
      <c r="F4" s="12" t="s">
        <v>826</v>
      </c>
    </row>
    <row r="5" spans="1:6" ht="15.75" customHeight="1">
      <c r="A5" s="71" t="s">
        <v>718</v>
      </c>
      <c r="B5" s="64" t="s">
        <v>719</v>
      </c>
      <c r="C5" s="64" t="s">
        <v>720</v>
      </c>
      <c r="D5" s="12" t="s">
        <v>721</v>
      </c>
      <c r="F5" s="12" t="s">
        <v>722</v>
      </c>
    </row>
    <row r="6" spans="1:6" ht="15.75" customHeight="1">
      <c r="A6" s="71" t="s">
        <v>1089</v>
      </c>
      <c r="B6" s="64" t="s">
        <v>714</v>
      </c>
      <c r="C6" s="64" t="s">
        <v>715</v>
      </c>
      <c r="D6" s="12" t="s">
        <v>716</v>
      </c>
      <c r="F6" s="12" t="s">
        <v>779</v>
      </c>
    </row>
    <row r="7" spans="1:6" ht="15.75" customHeight="1">
      <c r="A7" s="71" t="s">
        <v>601</v>
      </c>
      <c r="B7" s="12" t="s">
        <v>719</v>
      </c>
      <c r="C7" s="12" t="s">
        <v>720</v>
      </c>
      <c r="D7" s="12" t="s">
        <v>721</v>
      </c>
      <c r="F7" s="12" t="s">
        <v>828</v>
      </c>
    </row>
    <row r="8" spans="1:6" ht="15.75" customHeight="1">
      <c r="A8" s="71" t="s">
        <v>255</v>
      </c>
      <c r="B8" s="64" t="s">
        <v>714</v>
      </c>
      <c r="C8" s="64" t="s">
        <v>715</v>
      </c>
      <c r="D8" s="64" t="s">
        <v>716</v>
      </c>
    </row>
    <row r="9" spans="1:6" ht="15.75" customHeight="1">
      <c r="A9" s="71" t="s">
        <v>160</v>
      </c>
      <c r="B9" s="64" t="s">
        <v>730</v>
      </c>
      <c r="C9" s="64" t="s">
        <v>731</v>
      </c>
      <c r="D9" s="12" t="s">
        <v>829</v>
      </c>
    </row>
    <row r="10" spans="1:6" ht="15.75" customHeight="1">
      <c r="A10" s="71" t="s">
        <v>1066</v>
      </c>
      <c r="B10" s="64" t="s">
        <v>714</v>
      </c>
      <c r="C10" s="64" t="s">
        <v>715</v>
      </c>
      <c r="D10" s="12" t="s">
        <v>723</v>
      </c>
      <c r="E10" s="64"/>
      <c r="F10" s="64" t="s">
        <v>782</v>
      </c>
    </row>
    <row r="11" spans="1:6" ht="15.75" customHeight="1">
      <c r="A11" s="71" t="s">
        <v>831</v>
      </c>
      <c r="B11" s="64" t="s">
        <v>730</v>
      </c>
      <c r="C11" s="64" t="s">
        <v>731</v>
      </c>
      <c r="D11" s="12" t="s">
        <v>723</v>
      </c>
      <c r="F11" s="64" t="s">
        <v>832</v>
      </c>
    </row>
    <row r="12" spans="1:6" ht="15.75" customHeight="1">
      <c r="A12" s="71" t="s">
        <v>833</v>
      </c>
      <c r="B12" s="64" t="s">
        <v>714</v>
      </c>
      <c r="C12" s="64" t="s">
        <v>715</v>
      </c>
      <c r="D12" s="12" t="s">
        <v>723</v>
      </c>
      <c r="F12" s="12" t="s">
        <v>834</v>
      </c>
    </row>
    <row r="13" spans="1:6" ht="15.75" customHeight="1">
      <c r="A13" s="71" t="s">
        <v>119</v>
      </c>
      <c r="B13" s="64" t="s">
        <v>714</v>
      </c>
      <c r="C13" s="64" t="s">
        <v>715</v>
      </c>
      <c r="D13" s="12" t="s">
        <v>723</v>
      </c>
      <c r="F13" s="12" t="s">
        <v>835</v>
      </c>
    </row>
    <row r="14" spans="1:6" ht="15.75" customHeight="1">
      <c r="A14" s="71" t="s">
        <v>836</v>
      </c>
      <c r="B14" s="64" t="s">
        <v>714</v>
      </c>
      <c r="C14" s="64" t="s">
        <v>715</v>
      </c>
      <c r="D14" s="12" t="s">
        <v>723</v>
      </c>
    </row>
    <row r="15" spans="1:6" ht="15.75" customHeight="1">
      <c r="A15" s="71" t="s">
        <v>121</v>
      </c>
      <c r="B15" s="64" t="s">
        <v>714</v>
      </c>
      <c r="C15" s="64" t="s">
        <v>715</v>
      </c>
      <c r="D15" s="12" t="s">
        <v>723</v>
      </c>
      <c r="F15" s="12"/>
    </row>
    <row r="16" spans="1:6" ht="15.75" customHeight="1">
      <c r="A16" s="71" t="s">
        <v>122</v>
      </c>
      <c r="B16" s="64" t="s">
        <v>714</v>
      </c>
      <c r="C16" s="64" t="s">
        <v>715</v>
      </c>
      <c r="D16" s="12" t="s">
        <v>723</v>
      </c>
      <c r="F16" s="12"/>
    </row>
    <row r="17" spans="1:6" ht="15.75" customHeight="1">
      <c r="A17" s="71" t="s">
        <v>406</v>
      </c>
      <c r="B17" s="64" t="s">
        <v>727</v>
      </c>
      <c r="C17" s="64" t="s">
        <v>728</v>
      </c>
      <c r="D17" s="12" t="s">
        <v>723</v>
      </c>
      <c r="F17" s="12" t="s">
        <v>837</v>
      </c>
    </row>
    <row r="18" spans="1:6" ht="15.75" customHeight="1">
      <c r="A18" s="71" t="s">
        <v>1090</v>
      </c>
      <c r="B18" s="64" t="s">
        <v>714</v>
      </c>
      <c r="C18" s="64" t="s">
        <v>715</v>
      </c>
      <c r="D18" s="12" t="s">
        <v>723</v>
      </c>
      <c r="F18" s="12" t="s">
        <v>839</v>
      </c>
    </row>
    <row r="19" spans="1:6" ht="15.75" customHeight="1">
      <c r="A19" s="71" t="s">
        <v>1020</v>
      </c>
      <c r="B19" s="12" t="s">
        <v>730</v>
      </c>
      <c r="C19" s="12" t="s">
        <v>731</v>
      </c>
      <c r="D19" s="12" t="s">
        <v>766</v>
      </c>
    </row>
    <row r="20" spans="1:6" ht="15.75" customHeight="1">
      <c r="A20" s="71" t="s">
        <v>1021</v>
      </c>
      <c r="B20" s="12" t="s">
        <v>730</v>
      </c>
      <c r="C20" s="12" t="s">
        <v>731</v>
      </c>
      <c r="D20" s="12" t="s">
        <v>766</v>
      </c>
    </row>
    <row r="21" spans="1:6" ht="15.75" customHeight="1">
      <c r="A21" s="71" t="s">
        <v>842</v>
      </c>
      <c r="B21" s="12" t="s">
        <v>730</v>
      </c>
      <c r="C21" s="12" t="s">
        <v>731</v>
      </c>
      <c r="D21" s="12" t="s">
        <v>766</v>
      </c>
    </row>
    <row r="22" spans="1:6" ht="15.75" customHeight="1">
      <c r="A22" s="71" t="s">
        <v>276</v>
      </c>
      <c r="B22" s="64" t="s">
        <v>730</v>
      </c>
      <c r="C22" s="64" t="s">
        <v>731</v>
      </c>
      <c r="D22" s="12" t="s">
        <v>843</v>
      </c>
    </row>
    <row r="23" spans="1:6" ht="15.75" customHeight="1">
      <c r="A23" s="71" t="s">
        <v>531</v>
      </c>
      <c r="B23" s="64" t="s">
        <v>719</v>
      </c>
      <c r="C23" s="64" t="s">
        <v>720</v>
      </c>
      <c r="D23" s="64" t="s">
        <v>760</v>
      </c>
    </row>
    <row r="24" spans="1:6" ht="15.75" customHeight="1">
      <c r="A24" s="71" t="s">
        <v>532</v>
      </c>
      <c r="B24" s="64" t="s">
        <v>719</v>
      </c>
      <c r="C24" s="64" t="s">
        <v>720</v>
      </c>
      <c r="D24" s="64" t="s">
        <v>760</v>
      </c>
    </row>
    <row r="25" spans="1:6" ht="15.75" customHeight="1">
      <c r="A25" s="71" t="s">
        <v>704</v>
      </c>
      <c r="B25" s="64" t="s">
        <v>762</v>
      </c>
      <c r="C25" s="64" t="s">
        <v>763</v>
      </c>
      <c r="D25" s="64" t="s">
        <v>764</v>
      </c>
    </row>
    <row r="26" spans="1:6" ht="15.75" customHeight="1">
      <c r="A26" s="71" t="s">
        <v>1091</v>
      </c>
      <c r="B26" s="64" t="s">
        <v>730</v>
      </c>
      <c r="C26" s="64" t="s">
        <v>731</v>
      </c>
      <c r="D26" s="12" t="s">
        <v>844</v>
      </c>
    </row>
    <row r="27" spans="1:6" ht="15.75" customHeight="1">
      <c r="A27" s="71" t="s">
        <v>1092</v>
      </c>
      <c r="B27" s="64" t="s">
        <v>727</v>
      </c>
      <c r="C27" s="64" t="s">
        <v>728</v>
      </c>
      <c r="D27" s="12" t="s">
        <v>723</v>
      </c>
      <c r="F27" s="12"/>
    </row>
    <row r="28" spans="1:6" ht="14.4">
      <c r="A28" s="71" t="s">
        <v>617</v>
      </c>
      <c r="B28" s="64" t="s">
        <v>719</v>
      </c>
      <c r="C28" s="64" t="s">
        <v>720</v>
      </c>
      <c r="D28" s="12" t="s">
        <v>850</v>
      </c>
      <c r="F28" s="12" t="s">
        <v>851</v>
      </c>
    </row>
    <row r="29" spans="1:6" ht="14.4">
      <c r="A29" s="71" t="s">
        <v>1023</v>
      </c>
      <c r="B29" s="64" t="s">
        <v>730</v>
      </c>
      <c r="C29" s="64" t="s">
        <v>731</v>
      </c>
      <c r="D29" s="12"/>
      <c r="F29" s="12" t="s">
        <v>853</v>
      </c>
    </row>
    <row r="30" spans="1:6" ht="14.4">
      <c r="A30" s="71" t="s">
        <v>1093</v>
      </c>
      <c r="B30" s="64" t="s">
        <v>730</v>
      </c>
      <c r="C30" s="64" t="s">
        <v>731</v>
      </c>
      <c r="D30" s="12" t="s">
        <v>855</v>
      </c>
    </row>
    <row r="31" spans="1:6" ht="14.4">
      <c r="A31" s="71" t="s">
        <v>1094</v>
      </c>
      <c r="B31" s="12" t="s">
        <v>719</v>
      </c>
      <c r="C31" s="12" t="s">
        <v>720</v>
      </c>
      <c r="D31" s="12" t="s">
        <v>760</v>
      </c>
      <c r="F31" s="12"/>
    </row>
    <row r="32" spans="1:6" ht="14.4">
      <c r="A32" s="71" t="s">
        <v>1095</v>
      </c>
      <c r="B32" s="12" t="s">
        <v>719</v>
      </c>
      <c r="C32" s="12" t="s">
        <v>720</v>
      </c>
      <c r="D32" s="12" t="s">
        <v>760</v>
      </c>
      <c r="F32" s="12"/>
    </row>
    <row r="33" spans="1:26" ht="14.4">
      <c r="A33" s="71" t="s">
        <v>1096</v>
      </c>
      <c r="B33" s="12" t="s">
        <v>762</v>
      </c>
      <c r="C33" s="12" t="s">
        <v>763</v>
      </c>
      <c r="D33" s="12" t="s">
        <v>764</v>
      </c>
      <c r="F33" s="12"/>
    </row>
    <row r="34" spans="1:26" ht="14.4">
      <c r="A34" s="81" t="s">
        <v>864</v>
      </c>
      <c r="B34" s="79" t="s">
        <v>719</v>
      </c>
      <c r="C34" s="79" t="s">
        <v>720</v>
      </c>
      <c r="D34" s="80"/>
      <c r="E34" s="79"/>
      <c r="F34" s="7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</row>
    <row r="35" spans="1:26" ht="14.4">
      <c r="A35" s="71" t="s">
        <v>1097</v>
      </c>
      <c r="B35" s="64" t="s">
        <v>714</v>
      </c>
      <c r="C35" s="64" t="s">
        <v>715</v>
      </c>
      <c r="D35" s="12" t="s">
        <v>723</v>
      </c>
      <c r="E35" s="64"/>
      <c r="F35" s="64" t="s">
        <v>782</v>
      </c>
    </row>
    <row r="36" spans="1:26" ht="14.4">
      <c r="A36" s="71" t="s">
        <v>1098</v>
      </c>
      <c r="B36" s="64" t="s">
        <v>714</v>
      </c>
      <c r="C36" s="64" t="s">
        <v>715</v>
      </c>
      <c r="D36" s="12" t="s">
        <v>723</v>
      </c>
    </row>
    <row r="37" spans="1:26" ht="14.4">
      <c r="A37" s="71" t="s">
        <v>292</v>
      </c>
      <c r="B37" s="64" t="s">
        <v>730</v>
      </c>
      <c r="C37" s="64" t="s">
        <v>731</v>
      </c>
      <c r="D37" s="12" t="s">
        <v>867</v>
      </c>
    </row>
    <row r="38" spans="1:26" ht="14.4">
      <c r="A38" s="71" t="s">
        <v>159</v>
      </c>
      <c r="B38" s="12" t="s">
        <v>772</v>
      </c>
      <c r="C38" s="12" t="s">
        <v>773</v>
      </c>
      <c r="D38" s="13" t="s">
        <v>1099</v>
      </c>
    </row>
    <row r="39" spans="1:26" ht="14.4">
      <c r="A39" s="71" t="s">
        <v>869</v>
      </c>
      <c r="B39" s="12" t="s">
        <v>772</v>
      </c>
      <c r="C39" s="12" t="s">
        <v>773</v>
      </c>
      <c r="D39" s="13" t="s">
        <v>1100</v>
      </c>
    </row>
    <row r="40" spans="1:26" ht="14.4">
      <c r="A40" s="71" t="s">
        <v>157</v>
      </c>
      <c r="B40" s="64" t="s">
        <v>730</v>
      </c>
      <c r="C40" s="64" t="s">
        <v>731</v>
      </c>
      <c r="D40" s="12" t="s">
        <v>871</v>
      </c>
    </row>
    <row r="41" spans="1:26" ht="14.4">
      <c r="A41" s="71" t="s">
        <v>1028</v>
      </c>
      <c r="B41" s="12" t="s">
        <v>738</v>
      </c>
      <c r="C41" s="12" t="s">
        <v>739</v>
      </c>
      <c r="D41" s="64" t="s">
        <v>873</v>
      </c>
    </row>
    <row r="42" spans="1:26" ht="13.2">
      <c r="A42" s="12" t="s">
        <v>1013</v>
      </c>
      <c r="B42" s="12" t="s">
        <v>738</v>
      </c>
      <c r="C42" s="12" t="s">
        <v>739</v>
      </c>
      <c r="D42" s="64" t="s">
        <v>873</v>
      </c>
    </row>
    <row r="43" spans="1:26" ht="13.2">
      <c r="A43" s="12" t="s">
        <v>1014</v>
      </c>
      <c r="B43" s="12" t="s">
        <v>738</v>
      </c>
      <c r="C43" s="12" t="s">
        <v>739</v>
      </c>
    </row>
    <row r="44" spans="1:26" ht="13.2">
      <c r="A44" s="12" t="s">
        <v>1015</v>
      </c>
      <c r="B44" s="12" t="s">
        <v>738</v>
      </c>
      <c r="C44" s="12" t="s">
        <v>739</v>
      </c>
    </row>
    <row r="45" spans="1:26" ht="13.2">
      <c r="A45" s="12" t="s">
        <v>162</v>
      </c>
    </row>
  </sheetData>
  <hyperlinks>
    <hyperlink ref="A1" location="HLAVNY!A1" display="&lt;-------------- späť na HLAVNY" xr:uid="{00000000-0004-0000-1600-000000000000}"/>
    <hyperlink ref="D38" r:id="rId1" xr:uid="{00000000-0004-0000-1600-000001000000}"/>
    <hyperlink ref="D39" r:id="rId2" xr:uid="{00000000-0004-0000-1600-000002000000}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F36"/>
  <sheetViews>
    <sheetView workbookViewId="0"/>
  </sheetViews>
  <sheetFormatPr defaultColWidth="12.6640625" defaultRowHeight="15.75" customHeight="1"/>
  <cols>
    <col min="1" max="1" width="36.44140625" customWidth="1"/>
    <col min="2" max="2" width="16.21875" customWidth="1"/>
    <col min="3" max="3" width="23" customWidth="1"/>
    <col min="5" max="5" width="0" hidden="1" customWidth="1"/>
  </cols>
  <sheetData>
    <row r="1" spans="1:6" ht="13.2">
      <c r="A1" s="82" t="s">
        <v>111</v>
      </c>
      <c r="B1" s="83" t="s">
        <v>705</v>
      </c>
      <c r="C1" s="84" t="s">
        <v>5130</v>
      </c>
      <c r="D1" s="64"/>
      <c r="E1" s="64"/>
      <c r="F1" s="64"/>
    </row>
    <row r="2" spans="1:6" ht="13.8">
      <c r="A2" s="327" t="s">
        <v>708</v>
      </c>
      <c r="B2" s="86" t="s">
        <v>709</v>
      </c>
      <c r="C2" s="86" t="s">
        <v>710</v>
      </c>
      <c r="D2" s="86" t="s">
        <v>711</v>
      </c>
      <c r="E2" s="86" t="s">
        <v>712</v>
      </c>
      <c r="F2" s="86" t="s">
        <v>713</v>
      </c>
    </row>
    <row r="3" spans="1:6" ht="15.75" customHeight="1">
      <c r="A3" s="71" t="s">
        <v>249</v>
      </c>
      <c r="B3" s="12" t="s">
        <v>714</v>
      </c>
      <c r="C3" s="12" t="s">
        <v>715</v>
      </c>
      <c r="D3" s="64" t="s">
        <v>716</v>
      </c>
      <c r="F3" s="12"/>
    </row>
    <row r="4" spans="1:6" ht="15.75" customHeight="1">
      <c r="A4" s="71" t="s">
        <v>718</v>
      </c>
      <c r="B4" s="64" t="s">
        <v>719</v>
      </c>
      <c r="C4" s="64" t="s">
        <v>720</v>
      </c>
      <c r="D4" s="64" t="s">
        <v>721</v>
      </c>
      <c r="F4" s="12" t="s">
        <v>928</v>
      </c>
    </row>
    <row r="5" spans="1:6" ht="15.75" customHeight="1">
      <c r="A5" s="71" t="s">
        <v>778</v>
      </c>
      <c r="B5" s="64" t="s">
        <v>714</v>
      </c>
      <c r="C5" s="64" t="s">
        <v>715</v>
      </c>
      <c r="D5" s="64" t="s">
        <v>716</v>
      </c>
      <c r="F5" s="12" t="s">
        <v>929</v>
      </c>
    </row>
    <row r="6" spans="1:6" ht="15.75" customHeight="1">
      <c r="A6" s="71" t="s">
        <v>601</v>
      </c>
      <c r="B6" s="64" t="s">
        <v>714</v>
      </c>
      <c r="C6" s="64" t="s">
        <v>715</v>
      </c>
      <c r="D6" s="12" t="s">
        <v>1042</v>
      </c>
      <c r="F6" s="12" t="s">
        <v>1043</v>
      </c>
    </row>
    <row r="7" spans="1:6" ht="13.2">
      <c r="A7" s="12" t="s">
        <v>930</v>
      </c>
      <c r="B7" s="64" t="s">
        <v>714</v>
      </c>
      <c r="C7" s="64" t="s">
        <v>715</v>
      </c>
      <c r="D7" s="64" t="s">
        <v>723</v>
      </c>
    </row>
    <row r="8" spans="1:6" ht="13.2">
      <c r="A8" s="12" t="s">
        <v>125</v>
      </c>
      <c r="B8" s="64" t="s">
        <v>727</v>
      </c>
      <c r="C8" s="64" t="s">
        <v>728</v>
      </c>
      <c r="D8" s="64" t="s">
        <v>723</v>
      </c>
    </row>
    <row r="9" spans="1:6" ht="15.75" customHeight="1">
      <c r="A9" s="71" t="s">
        <v>406</v>
      </c>
      <c r="B9" s="64" t="s">
        <v>727</v>
      </c>
      <c r="C9" s="64" t="s">
        <v>728</v>
      </c>
      <c r="D9" s="64" t="s">
        <v>723</v>
      </c>
    </row>
    <row r="10" spans="1:6" ht="13.2">
      <c r="A10" s="12" t="s">
        <v>931</v>
      </c>
      <c r="B10" s="64" t="s">
        <v>727</v>
      </c>
      <c r="C10" s="64" t="s">
        <v>728</v>
      </c>
      <c r="D10" s="64" t="s">
        <v>723</v>
      </c>
    </row>
    <row r="11" spans="1:6" ht="13.2">
      <c r="A11" s="12" t="s">
        <v>932</v>
      </c>
      <c r="B11" s="64" t="s">
        <v>714</v>
      </c>
      <c r="C11" s="64" t="s">
        <v>715</v>
      </c>
      <c r="D11" s="64" t="s">
        <v>723</v>
      </c>
    </row>
    <row r="12" spans="1:6" ht="13.2">
      <c r="A12" s="12" t="s">
        <v>273</v>
      </c>
      <c r="B12" s="64" t="s">
        <v>730</v>
      </c>
      <c r="C12" s="64" t="s">
        <v>731</v>
      </c>
      <c r="D12" s="12" t="s">
        <v>933</v>
      </c>
    </row>
    <row r="13" spans="1:6" ht="13.2">
      <c r="A13" s="12" t="s">
        <v>934</v>
      </c>
      <c r="B13" s="64" t="s">
        <v>714</v>
      </c>
      <c r="C13" s="64" t="s">
        <v>715</v>
      </c>
      <c r="D13" s="64" t="s">
        <v>723</v>
      </c>
    </row>
    <row r="14" spans="1:6" ht="13.2">
      <c r="A14" s="12" t="s">
        <v>935</v>
      </c>
      <c r="B14" s="64" t="s">
        <v>714</v>
      </c>
      <c r="C14" s="64" t="s">
        <v>715</v>
      </c>
      <c r="D14" s="64" t="s">
        <v>723</v>
      </c>
    </row>
    <row r="15" spans="1:6" ht="13.2">
      <c r="A15" s="12" t="s">
        <v>936</v>
      </c>
      <c r="B15" s="64" t="s">
        <v>714</v>
      </c>
      <c r="C15" s="64" t="s">
        <v>715</v>
      </c>
      <c r="D15" s="64" t="s">
        <v>723</v>
      </c>
    </row>
    <row r="16" spans="1:6" ht="13.2">
      <c r="A16" s="12" t="s">
        <v>937</v>
      </c>
      <c r="B16" s="64" t="s">
        <v>714</v>
      </c>
      <c r="C16" s="64" t="s">
        <v>715</v>
      </c>
      <c r="D16" s="64" t="s">
        <v>723</v>
      </c>
    </row>
    <row r="17" spans="1:6" ht="13.2">
      <c r="A17" s="12" t="s">
        <v>250</v>
      </c>
      <c r="B17" s="64" t="s">
        <v>730</v>
      </c>
      <c r="C17" s="64" t="s">
        <v>731</v>
      </c>
      <c r="D17" s="12" t="s">
        <v>938</v>
      </c>
    </row>
    <row r="18" spans="1:6" ht="13.2">
      <c r="A18" s="12" t="s">
        <v>698</v>
      </c>
      <c r="B18" s="64" t="s">
        <v>730</v>
      </c>
      <c r="C18" s="64" t="s">
        <v>731</v>
      </c>
      <c r="D18" s="12" t="s">
        <v>939</v>
      </c>
    </row>
    <row r="19" spans="1:6" ht="13.2">
      <c r="A19" s="12" t="s">
        <v>940</v>
      </c>
      <c r="B19" s="64" t="s">
        <v>730</v>
      </c>
      <c r="C19" s="64" t="s">
        <v>731</v>
      </c>
      <c r="D19" s="12" t="s">
        <v>941</v>
      </c>
      <c r="F19" s="12" t="s">
        <v>942</v>
      </c>
    </row>
    <row r="20" spans="1:6" ht="13.2">
      <c r="A20" s="12" t="s">
        <v>640</v>
      </c>
      <c r="B20" s="64" t="s">
        <v>730</v>
      </c>
      <c r="C20" s="64" t="s">
        <v>731</v>
      </c>
      <c r="D20" s="12" t="s">
        <v>944</v>
      </c>
      <c r="F20" s="12" t="s">
        <v>945</v>
      </c>
    </row>
    <row r="21" spans="1:6" ht="13.2">
      <c r="A21" s="12" t="s">
        <v>153</v>
      </c>
      <c r="B21" s="64" t="s">
        <v>730</v>
      </c>
      <c r="C21" s="64" t="s">
        <v>731</v>
      </c>
      <c r="D21" s="12" t="s">
        <v>768</v>
      </c>
    </row>
    <row r="22" spans="1:6" ht="13.2">
      <c r="A22" s="12" t="s">
        <v>154</v>
      </c>
      <c r="B22" s="64" t="s">
        <v>730</v>
      </c>
      <c r="C22" s="64" t="s">
        <v>731</v>
      </c>
      <c r="D22" s="12" t="s">
        <v>1044</v>
      </c>
    </row>
    <row r="23" spans="1:6" ht="13.2">
      <c r="A23" s="12" t="s">
        <v>642</v>
      </c>
      <c r="B23" s="64" t="s">
        <v>730</v>
      </c>
      <c r="C23" s="64" t="s">
        <v>731</v>
      </c>
      <c r="D23" s="64" t="s">
        <v>850</v>
      </c>
    </row>
    <row r="24" spans="1:6" ht="13.2">
      <c r="A24" s="12" t="s">
        <v>643</v>
      </c>
      <c r="B24" s="64" t="s">
        <v>719</v>
      </c>
      <c r="C24" s="64" t="s">
        <v>720</v>
      </c>
      <c r="D24" s="64" t="s">
        <v>850</v>
      </c>
    </row>
    <row r="25" spans="1:6" ht="13.2">
      <c r="A25" s="12" t="s">
        <v>558</v>
      </c>
      <c r="B25" s="64" t="s">
        <v>730</v>
      </c>
      <c r="C25" s="64" t="s">
        <v>731</v>
      </c>
      <c r="D25" s="12" t="s">
        <v>959</v>
      </c>
    </row>
    <row r="26" spans="1:6" ht="13.2">
      <c r="A26" s="12" t="s">
        <v>559</v>
      </c>
      <c r="B26" s="64" t="s">
        <v>730</v>
      </c>
      <c r="C26" s="64" t="s">
        <v>731</v>
      </c>
      <c r="D26" s="12" t="s">
        <v>960</v>
      </c>
    </row>
    <row r="27" spans="1:6" ht="13.2">
      <c r="A27" s="12" t="s">
        <v>336</v>
      </c>
      <c r="B27" s="64" t="s">
        <v>730</v>
      </c>
      <c r="C27" s="64" t="s">
        <v>731</v>
      </c>
      <c r="D27" s="12" t="s">
        <v>766</v>
      </c>
    </row>
    <row r="28" spans="1:6" ht="13.2">
      <c r="A28" s="12" t="s">
        <v>337</v>
      </c>
      <c r="B28" s="64" t="s">
        <v>730</v>
      </c>
      <c r="C28" s="64" t="s">
        <v>731</v>
      </c>
      <c r="D28" s="12" t="s">
        <v>766</v>
      </c>
    </row>
    <row r="29" spans="1:6" ht="13.2">
      <c r="A29" s="12" t="s">
        <v>338</v>
      </c>
      <c r="B29" s="64" t="s">
        <v>730</v>
      </c>
      <c r="C29" s="64" t="s">
        <v>731</v>
      </c>
      <c r="D29" s="64" t="s">
        <v>716</v>
      </c>
      <c r="F29" s="12" t="s">
        <v>961</v>
      </c>
    </row>
    <row r="30" spans="1:6" ht="14.4">
      <c r="A30" s="71" t="s">
        <v>1012</v>
      </c>
      <c r="B30" s="64" t="s">
        <v>738</v>
      </c>
      <c r="C30" s="64" t="s">
        <v>739</v>
      </c>
      <c r="D30" s="64" t="s">
        <v>873</v>
      </c>
    </row>
    <row r="31" spans="1:6" ht="13.2">
      <c r="A31" s="12" t="s">
        <v>1013</v>
      </c>
      <c r="B31" s="64" t="s">
        <v>738</v>
      </c>
      <c r="C31" s="64" t="s">
        <v>739</v>
      </c>
      <c r="D31" s="64" t="s">
        <v>873</v>
      </c>
    </row>
    <row r="32" spans="1:6" ht="13.2">
      <c r="A32" s="12" t="s">
        <v>1014</v>
      </c>
      <c r="B32" s="64" t="s">
        <v>738</v>
      </c>
      <c r="C32" s="64" t="s">
        <v>739</v>
      </c>
      <c r="D32" s="64" t="s">
        <v>873</v>
      </c>
    </row>
    <row r="33" spans="1:6" ht="13.2">
      <c r="A33" s="12" t="s">
        <v>1015</v>
      </c>
      <c r="B33" s="64" t="s">
        <v>738</v>
      </c>
      <c r="C33" s="64" t="s">
        <v>739</v>
      </c>
      <c r="D33" s="64" t="s">
        <v>873</v>
      </c>
    </row>
    <row r="34" spans="1:6" ht="13.2">
      <c r="A34" s="12" t="s">
        <v>1016</v>
      </c>
      <c r="B34" s="64" t="s">
        <v>738</v>
      </c>
      <c r="C34" s="64" t="s">
        <v>739</v>
      </c>
      <c r="D34" s="64" t="s">
        <v>873</v>
      </c>
    </row>
    <row r="35" spans="1:6" ht="13.2">
      <c r="A35" s="12" t="s">
        <v>1045</v>
      </c>
      <c r="B35" s="64" t="s">
        <v>738</v>
      </c>
      <c r="C35" s="64" t="s">
        <v>739</v>
      </c>
      <c r="D35" s="64" t="s">
        <v>873</v>
      </c>
    </row>
    <row r="36" spans="1:6" ht="13.2">
      <c r="A36" s="12" t="s">
        <v>162</v>
      </c>
      <c r="B36" s="12" t="s">
        <v>762</v>
      </c>
      <c r="C36" s="12" t="s">
        <v>763</v>
      </c>
      <c r="F36" s="12" t="s">
        <v>775</v>
      </c>
    </row>
  </sheetData>
  <hyperlinks>
    <hyperlink ref="A1" location="HLAVNY!A1" display="&lt;-------------- späť na HLAVNY" xr:uid="{00000000-0004-0000-1700-000000000000}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7024F0-B867-4CEE-B6D4-492BE7F5ED4A}">
  <sheetPr>
    <tabColor rgb="FFFFD966"/>
    <outlinePr summaryBelow="0" summaryRight="0"/>
  </sheetPr>
  <dimension ref="A1:G96"/>
  <sheetViews>
    <sheetView topLeftCell="A8" workbookViewId="0"/>
  </sheetViews>
  <sheetFormatPr defaultColWidth="12.6640625" defaultRowHeight="15.75" customHeight="1"/>
  <cols>
    <col min="1" max="1" width="21.33203125" customWidth="1"/>
    <col min="2" max="2" width="16.77734375" customWidth="1"/>
    <col min="3" max="3" width="15.88671875" bestFit="1" customWidth="1"/>
    <col min="4" max="4" width="14.21875" customWidth="1"/>
    <col min="5" max="5" width="20.33203125" customWidth="1"/>
    <col min="6" max="6" width="19.77734375" customWidth="1"/>
    <col min="7" max="7" width="15.44140625" customWidth="1"/>
  </cols>
  <sheetData>
    <row r="1" spans="1:7" ht="13.2">
      <c r="A1" s="82" t="s">
        <v>111</v>
      </c>
      <c r="B1" s="85"/>
      <c r="C1" s="85"/>
      <c r="D1" s="64"/>
      <c r="E1" s="64"/>
    </row>
    <row r="2" spans="1:7" ht="13.2">
      <c r="A2" s="92" t="s">
        <v>705</v>
      </c>
      <c r="B2" s="85"/>
      <c r="C2" s="85"/>
      <c r="D2" s="64"/>
      <c r="E2" s="64"/>
    </row>
    <row r="3" spans="1:7" ht="13.2">
      <c r="A3" s="94" t="s">
        <v>8</v>
      </c>
      <c r="B3" s="85"/>
      <c r="C3" s="85"/>
      <c r="D3" s="64"/>
      <c r="E3" s="64"/>
    </row>
    <row r="4" spans="1:7" ht="13.2">
      <c r="A4" s="92" t="s">
        <v>968</v>
      </c>
      <c r="B4" s="85"/>
      <c r="C4" s="85"/>
      <c r="D4" s="64"/>
      <c r="E4" s="64"/>
    </row>
    <row r="5" spans="1:7" ht="13.2">
      <c r="A5" s="94" t="s">
        <v>1107</v>
      </c>
      <c r="B5" s="85"/>
      <c r="C5" s="85"/>
      <c r="D5" s="64"/>
      <c r="E5" s="64"/>
    </row>
    <row r="6" spans="1:7" ht="50.25" customHeight="1">
      <c r="A6" s="398" t="s">
        <v>990</v>
      </c>
      <c r="B6" s="398" t="s">
        <v>991</v>
      </c>
      <c r="C6" s="398" t="s">
        <v>992</v>
      </c>
      <c r="D6" s="406" t="s">
        <v>1102</v>
      </c>
      <c r="E6" s="406" t="s">
        <v>1108</v>
      </c>
      <c r="F6" s="399" t="s">
        <v>1109</v>
      </c>
      <c r="G6" s="406" t="s">
        <v>1105</v>
      </c>
    </row>
    <row r="7" spans="1:7" ht="14.4">
      <c r="A7" s="349" t="s">
        <v>644</v>
      </c>
      <c r="B7" s="344" t="s">
        <v>1106</v>
      </c>
      <c r="C7" s="400">
        <v>45171</v>
      </c>
      <c r="D7" s="402">
        <f>VODNE!D7</f>
        <v>7472</v>
      </c>
      <c r="E7" s="403"/>
      <c r="F7" s="348"/>
      <c r="G7" s="404"/>
    </row>
    <row r="8" spans="1:7" ht="14.4">
      <c r="A8" s="349" t="s">
        <v>644</v>
      </c>
      <c r="B8" s="344" t="s">
        <v>1106</v>
      </c>
      <c r="C8" s="400">
        <v>45178</v>
      </c>
      <c r="D8" s="402">
        <f>VODNE!D8</f>
        <v>7533</v>
      </c>
      <c r="E8" s="402">
        <f t="shared" ref="E8:E9" si="0">D8-D7</f>
        <v>61</v>
      </c>
      <c r="F8" s="344">
        <v>1.1352</v>
      </c>
      <c r="G8" s="405">
        <f t="shared" ref="G8:G9" si="1">ROUND(((E8*F8)*1.2),2)</f>
        <v>83.1</v>
      </c>
    </row>
    <row r="9" spans="1:7" ht="14.4">
      <c r="A9" s="349" t="s">
        <v>644</v>
      </c>
      <c r="B9" s="344" t="s">
        <v>1106</v>
      </c>
      <c r="C9" s="400">
        <v>45201</v>
      </c>
      <c r="D9" s="402">
        <f>VODNE!D9</f>
        <v>7701</v>
      </c>
      <c r="E9" s="402">
        <f t="shared" si="0"/>
        <v>168</v>
      </c>
      <c r="F9" s="344">
        <v>1.1352</v>
      </c>
      <c r="G9" s="405">
        <f t="shared" si="1"/>
        <v>228.86</v>
      </c>
    </row>
    <row r="10" spans="1:7" ht="13.2">
      <c r="A10" s="348"/>
      <c r="B10" s="348"/>
      <c r="C10" s="348"/>
      <c r="D10" s="403"/>
      <c r="E10" s="403"/>
      <c r="F10" s="348"/>
      <c r="G10" s="404"/>
    </row>
    <row r="11" spans="1:7" ht="13.2">
      <c r="A11" s="348"/>
      <c r="B11" s="348"/>
      <c r="C11" s="348"/>
      <c r="D11" s="403"/>
      <c r="E11" s="403"/>
      <c r="F11" s="348"/>
      <c r="G11" s="404"/>
    </row>
    <row r="12" spans="1:7" ht="13.2">
      <c r="A12" s="348"/>
      <c r="B12" s="348"/>
      <c r="C12" s="348"/>
      <c r="D12" s="403"/>
      <c r="E12" s="403"/>
      <c r="F12" s="348"/>
      <c r="G12" s="404"/>
    </row>
    <row r="13" spans="1:7" ht="13.2">
      <c r="A13" s="348"/>
      <c r="B13" s="348"/>
      <c r="C13" s="348"/>
      <c r="D13" s="403"/>
      <c r="E13" s="403"/>
      <c r="F13" s="348"/>
      <c r="G13" s="404"/>
    </row>
    <row r="14" spans="1:7" ht="13.2">
      <c r="A14" s="348"/>
      <c r="B14" s="348"/>
      <c r="C14" s="348"/>
      <c r="D14" s="403"/>
      <c r="E14" s="403"/>
      <c r="F14" s="348"/>
      <c r="G14" s="404"/>
    </row>
    <row r="15" spans="1:7" ht="13.2">
      <c r="A15" s="348"/>
      <c r="B15" s="348"/>
      <c r="C15" s="348"/>
      <c r="D15" s="403"/>
      <c r="E15" s="403"/>
      <c r="F15" s="348"/>
      <c r="G15" s="404"/>
    </row>
    <row r="16" spans="1:7" ht="13.2">
      <c r="D16" s="12"/>
      <c r="E16" s="12"/>
      <c r="G16" s="12"/>
    </row>
    <row r="17" spans="1:7" ht="13.2">
      <c r="D17" s="12"/>
      <c r="E17" s="12"/>
      <c r="G17" s="12"/>
    </row>
    <row r="18" spans="1:7" ht="13.2">
      <c r="D18" s="12"/>
      <c r="E18" s="12"/>
      <c r="G18" s="12"/>
    </row>
    <row r="19" spans="1:7" ht="13.2">
      <c r="A19" s="92" t="s">
        <v>705</v>
      </c>
      <c r="B19" s="85"/>
      <c r="C19" s="85"/>
      <c r="D19" s="64"/>
      <c r="E19" s="64"/>
    </row>
    <row r="20" spans="1:7" ht="13.2">
      <c r="A20" s="94" t="s">
        <v>6</v>
      </c>
      <c r="B20" s="85"/>
      <c r="C20" s="85"/>
      <c r="D20" s="64"/>
      <c r="E20" s="64"/>
    </row>
    <row r="21" spans="1:7" ht="13.2">
      <c r="A21" s="92" t="s">
        <v>968</v>
      </c>
      <c r="B21" s="85"/>
      <c r="C21" s="85"/>
      <c r="D21" s="64"/>
      <c r="E21" s="64"/>
    </row>
    <row r="22" spans="1:7" ht="13.2">
      <c r="A22" s="94" t="s">
        <v>1101</v>
      </c>
      <c r="B22" s="85"/>
      <c r="C22" s="85"/>
      <c r="D22" s="64"/>
      <c r="E22" s="64"/>
    </row>
    <row r="23" spans="1:7" ht="41.4">
      <c r="A23" s="398" t="s">
        <v>990</v>
      </c>
      <c r="B23" s="398" t="s">
        <v>991</v>
      </c>
      <c r="C23" s="398" t="s">
        <v>992</v>
      </c>
      <c r="D23" s="399" t="s">
        <v>1102</v>
      </c>
      <c r="E23" s="399" t="s">
        <v>1103</v>
      </c>
      <c r="F23" s="399" t="s">
        <v>1104</v>
      </c>
      <c r="G23" s="399" t="s">
        <v>1105</v>
      </c>
    </row>
    <row r="24" spans="1:7" ht="14.4">
      <c r="A24" s="349" t="s">
        <v>644</v>
      </c>
      <c r="B24" s="344" t="s">
        <v>1106</v>
      </c>
      <c r="C24" s="400">
        <v>45171</v>
      </c>
      <c r="D24" s="344">
        <v>7472</v>
      </c>
      <c r="E24" s="348"/>
      <c r="F24" s="344">
        <v>1.0343</v>
      </c>
      <c r="G24" s="348"/>
    </row>
    <row r="25" spans="1:7" ht="14.4">
      <c r="A25" s="349" t="s">
        <v>644</v>
      </c>
      <c r="B25" s="344" t="s">
        <v>1106</v>
      </c>
      <c r="C25" s="400">
        <v>45178</v>
      </c>
      <c r="D25" s="344">
        <v>7533</v>
      </c>
      <c r="E25" s="344">
        <f t="shared" ref="E25:E26" si="2">D25-D24</f>
        <v>61</v>
      </c>
      <c r="F25" s="344">
        <v>1.0343</v>
      </c>
      <c r="G25" s="414">
        <f t="shared" ref="G25:G26" si="3">ROUND(((E25*F25)*1.2),2)</f>
        <v>75.709999999999994</v>
      </c>
    </row>
    <row r="26" spans="1:7" ht="14.4">
      <c r="A26" s="349" t="s">
        <v>644</v>
      </c>
      <c r="B26" s="344" t="s">
        <v>1106</v>
      </c>
      <c r="C26" s="400">
        <v>45201</v>
      </c>
      <c r="D26" s="344">
        <v>7701</v>
      </c>
      <c r="E26" s="344">
        <f t="shared" si="2"/>
        <v>168</v>
      </c>
      <c r="F26" s="344">
        <v>1.0343</v>
      </c>
      <c r="G26" s="414">
        <f t="shared" si="3"/>
        <v>208.51</v>
      </c>
    </row>
    <row r="27" spans="1:7" ht="13.2">
      <c r="A27" s="348"/>
      <c r="B27" s="348"/>
      <c r="C27" s="348"/>
      <c r="D27" s="348"/>
      <c r="E27" s="348"/>
      <c r="F27" s="348"/>
      <c r="G27" s="348"/>
    </row>
    <row r="28" spans="1:7" ht="13.2">
      <c r="A28" s="348"/>
      <c r="B28" s="348"/>
      <c r="C28" s="348"/>
      <c r="D28" s="401"/>
      <c r="E28" s="401"/>
      <c r="F28" s="348"/>
      <c r="G28" s="401"/>
    </row>
    <row r="29" spans="1:7" ht="13.2">
      <c r="A29" s="348"/>
      <c r="B29" s="348"/>
      <c r="C29" s="348"/>
      <c r="D29" s="401"/>
      <c r="E29" s="401"/>
      <c r="F29" s="348"/>
      <c r="G29" s="401"/>
    </row>
    <row r="30" spans="1:7" ht="13.2">
      <c r="A30" s="348"/>
      <c r="B30" s="348"/>
      <c r="C30" s="348"/>
      <c r="D30" s="401"/>
      <c r="E30" s="401"/>
      <c r="F30" s="348"/>
      <c r="G30" s="401"/>
    </row>
    <row r="31" spans="1:7" ht="13.2">
      <c r="A31" s="348"/>
      <c r="B31" s="348"/>
      <c r="C31" s="348"/>
      <c r="D31" s="401"/>
      <c r="E31" s="401"/>
      <c r="F31" s="348"/>
      <c r="G31" s="401"/>
    </row>
    <row r="32" spans="1:7" ht="13.2">
      <c r="D32" s="12"/>
      <c r="E32" s="12"/>
      <c r="G32" s="12"/>
    </row>
    <row r="33" spans="4:7" ht="13.2">
      <c r="D33" s="12"/>
      <c r="E33" s="12"/>
      <c r="G33" s="12"/>
    </row>
    <row r="34" spans="4:7" ht="13.2">
      <c r="D34" s="12"/>
      <c r="E34" s="12"/>
      <c r="G34" s="12"/>
    </row>
    <row r="35" spans="4:7" ht="13.2">
      <c r="D35" s="12"/>
      <c r="E35" s="12"/>
      <c r="G35" s="12"/>
    </row>
    <row r="36" spans="4:7" ht="13.2">
      <c r="D36" s="12"/>
      <c r="E36" s="12"/>
      <c r="G36" s="12"/>
    </row>
    <row r="37" spans="4:7" ht="13.2">
      <c r="D37" s="12"/>
      <c r="E37" s="12"/>
      <c r="G37" s="12"/>
    </row>
    <row r="38" spans="4:7" ht="13.2">
      <c r="D38" s="12"/>
      <c r="E38" s="12"/>
      <c r="G38" s="12"/>
    </row>
    <row r="39" spans="4:7" ht="13.2">
      <c r="D39" s="12"/>
      <c r="E39" s="12"/>
      <c r="G39" s="12"/>
    </row>
    <row r="40" spans="4:7" ht="13.2">
      <c r="D40" s="12"/>
      <c r="E40" s="12"/>
      <c r="G40" s="12"/>
    </row>
    <row r="41" spans="4:7" ht="13.2">
      <c r="D41" s="12"/>
      <c r="E41" s="12"/>
      <c r="G41" s="12"/>
    </row>
    <row r="42" spans="4:7" ht="13.2">
      <c r="D42" s="12"/>
      <c r="E42" s="12"/>
      <c r="G42" s="12"/>
    </row>
    <row r="43" spans="4:7" ht="13.2">
      <c r="D43" s="12"/>
      <c r="E43" s="12"/>
      <c r="G43" s="12"/>
    </row>
    <row r="44" spans="4:7" ht="13.2">
      <c r="D44" s="12"/>
      <c r="E44" s="12"/>
      <c r="G44" s="12"/>
    </row>
    <row r="45" spans="4:7" ht="13.2">
      <c r="D45" s="12"/>
      <c r="E45" s="12"/>
      <c r="G45" s="12"/>
    </row>
    <row r="46" spans="4:7" ht="13.2">
      <c r="D46" s="12"/>
      <c r="E46" s="12"/>
      <c r="G46" s="12"/>
    </row>
    <row r="47" spans="4:7" ht="13.2">
      <c r="D47" s="12"/>
      <c r="E47" s="12"/>
      <c r="G47" s="12"/>
    </row>
    <row r="48" spans="4:7" ht="13.2">
      <c r="D48" s="12"/>
      <c r="E48" s="12"/>
      <c r="G48" s="12"/>
    </row>
    <row r="49" spans="4:7" ht="13.2">
      <c r="D49" s="12"/>
      <c r="E49" s="12"/>
      <c r="G49" s="12"/>
    </row>
    <row r="50" spans="4:7" ht="13.2">
      <c r="D50" s="12"/>
      <c r="E50" s="12"/>
      <c r="G50" s="12"/>
    </row>
    <row r="51" spans="4:7" ht="13.2">
      <c r="D51" s="12"/>
      <c r="E51" s="12"/>
      <c r="G51" s="12"/>
    </row>
    <row r="52" spans="4:7" ht="13.2">
      <c r="D52" s="12"/>
      <c r="E52" s="12"/>
      <c r="G52" s="12"/>
    </row>
    <row r="53" spans="4:7" ht="13.2">
      <c r="D53" s="12"/>
      <c r="E53" s="12"/>
      <c r="G53" s="12"/>
    </row>
    <row r="54" spans="4:7" ht="13.2">
      <c r="D54" s="12"/>
      <c r="E54" s="12"/>
      <c r="G54" s="12"/>
    </row>
    <row r="55" spans="4:7" ht="13.2">
      <c r="D55" s="12"/>
      <c r="E55" s="12"/>
      <c r="G55" s="12"/>
    </row>
    <row r="56" spans="4:7" ht="13.2">
      <c r="D56" s="12"/>
      <c r="E56" s="12"/>
      <c r="G56" s="12"/>
    </row>
    <row r="57" spans="4:7" ht="13.2">
      <c r="D57" s="12"/>
      <c r="E57" s="12"/>
      <c r="G57" s="12"/>
    </row>
    <row r="58" spans="4:7" ht="13.2">
      <c r="D58" s="12"/>
      <c r="E58" s="12"/>
      <c r="G58" s="12"/>
    </row>
    <row r="59" spans="4:7" ht="13.2">
      <c r="D59" s="12"/>
      <c r="E59" s="12"/>
      <c r="G59" s="12"/>
    </row>
    <row r="60" spans="4:7" ht="13.2">
      <c r="D60" s="12"/>
      <c r="E60" s="12"/>
      <c r="G60" s="12"/>
    </row>
    <row r="61" spans="4:7" ht="13.2">
      <c r="D61" s="12"/>
      <c r="E61" s="12"/>
      <c r="G61" s="12"/>
    </row>
    <row r="62" spans="4:7" ht="13.2">
      <c r="D62" s="12"/>
      <c r="E62" s="12"/>
      <c r="G62" s="12"/>
    </row>
    <row r="63" spans="4:7" ht="13.2">
      <c r="D63" s="12"/>
      <c r="E63" s="12"/>
      <c r="G63" s="12"/>
    </row>
    <row r="64" spans="4:7" ht="13.2">
      <c r="D64" s="12"/>
      <c r="E64" s="12"/>
      <c r="G64" s="12"/>
    </row>
    <row r="65" spans="4:7" ht="13.2">
      <c r="D65" s="12"/>
      <c r="E65" s="12"/>
      <c r="G65" s="12"/>
    </row>
    <row r="66" spans="4:7" ht="13.2">
      <c r="D66" s="12"/>
      <c r="E66" s="12"/>
      <c r="G66" s="12"/>
    </row>
    <row r="67" spans="4:7" ht="13.2">
      <c r="D67" s="12"/>
      <c r="E67" s="12"/>
      <c r="G67" s="12"/>
    </row>
    <row r="68" spans="4:7" ht="13.2">
      <c r="D68" s="12"/>
      <c r="E68" s="12"/>
      <c r="G68" s="12"/>
    </row>
    <row r="69" spans="4:7" ht="13.2">
      <c r="D69" s="12"/>
      <c r="E69" s="12"/>
      <c r="G69" s="12"/>
    </row>
    <row r="70" spans="4:7" ht="13.2">
      <c r="D70" s="12"/>
      <c r="E70" s="12"/>
      <c r="G70" s="12"/>
    </row>
    <row r="71" spans="4:7" ht="13.2">
      <c r="D71" s="12"/>
      <c r="E71" s="12"/>
      <c r="G71" s="12"/>
    </row>
    <row r="72" spans="4:7" ht="13.2">
      <c r="D72" s="12"/>
      <c r="E72" s="12"/>
      <c r="G72" s="12"/>
    </row>
    <row r="73" spans="4:7" ht="13.2">
      <c r="D73" s="12"/>
      <c r="E73" s="12"/>
      <c r="G73" s="12"/>
    </row>
    <row r="74" spans="4:7" ht="13.2">
      <c r="D74" s="12"/>
      <c r="E74" s="12"/>
      <c r="G74" s="12"/>
    </row>
    <row r="75" spans="4:7" ht="13.2">
      <c r="D75" s="12"/>
      <c r="E75" s="12"/>
      <c r="G75" s="12"/>
    </row>
    <row r="76" spans="4:7" ht="13.2">
      <c r="D76" s="12"/>
      <c r="E76" s="12"/>
      <c r="G76" s="12"/>
    </row>
    <row r="77" spans="4:7" ht="13.2">
      <c r="D77" s="12"/>
      <c r="E77" s="12"/>
      <c r="G77" s="12"/>
    </row>
    <row r="78" spans="4:7" ht="13.2">
      <c r="D78" s="12"/>
      <c r="E78" s="12"/>
      <c r="G78" s="12"/>
    </row>
    <row r="79" spans="4:7" ht="13.2">
      <c r="D79" s="12"/>
      <c r="E79" s="12"/>
      <c r="G79" s="12"/>
    </row>
    <row r="80" spans="4:7" ht="13.2">
      <c r="D80" s="12"/>
      <c r="E80" s="12"/>
      <c r="G80" s="12"/>
    </row>
    <row r="81" spans="4:7" ht="13.2">
      <c r="D81" s="12"/>
      <c r="E81" s="12"/>
      <c r="G81" s="12"/>
    </row>
    <row r="82" spans="4:7" ht="13.2">
      <c r="D82" s="12"/>
      <c r="E82" s="12"/>
      <c r="G82" s="12"/>
    </row>
    <row r="83" spans="4:7" ht="13.2">
      <c r="D83" s="12"/>
      <c r="E83" s="12"/>
      <c r="G83" s="12"/>
    </row>
    <row r="84" spans="4:7" ht="13.2">
      <c r="D84" s="12"/>
      <c r="E84" s="12"/>
      <c r="G84" s="12"/>
    </row>
    <row r="85" spans="4:7" ht="13.2">
      <c r="D85" s="12"/>
      <c r="E85" s="12"/>
      <c r="G85" s="12"/>
    </row>
    <row r="86" spans="4:7" ht="13.2">
      <c r="D86" s="12"/>
      <c r="E86" s="12"/>
      <c r="G86" s="12"/>
    </row>
    <row r="87" spans="4:7" ht="13.2">
      <c r="D87" s="12"/>
      <c r="E87" s="12"/>
      <c r="G87" s="12"/>
    </row>
    <row r="88" spans="4:7" ht="13.2">
      <c r="D88" s="12"/>
      <c r="E88" s="12"/>
      <c r="G88" s="12"/>
    </row>
    <row r="89" spans="4:7" ht="13.2">
      <c r="D89" s="12"/>
      <c r="E89" s="12"/>
      <c r="G89" s="12"/>
    </row>
    <row r="90" spans="4:7" ht="13.2">
      <c r="D90" s="12"/>
      <c r="E90" s="12"/>
      <c r="G90" s="12"/>
    </row>
    <row r="91" spans="4:7" ht="13.2">
      <c r="D91" s="12"/>
      <c r="E91" s="12"/>
      <c r="G91" s="12"/>
    </row>
    <row r="92" spans="4:7" ht="13.2">
      <c r="D92" s="12"/>
      <c r="E92" s="12"/>
      <c r="G92" s="12"/>
    </row>
    <row r="93" spans="4:7" ht="13.2">
      <c r="D93" s="12"/>
      <c r="E93" s="12"/>
      <c r="G93" s="12"/>
    </row>
    <row r="94" spans="4:7" ht="13.2">
      <c r="D94" s="12"/>
      <c r="E94" s="12"/>
      <c r="G94" s="12"/>
    </row>
    <row r="95" spans="4:7" ht="13.2">
      <c r="D95" s="12"/>
      <c r="E95" s="12"/>
      <c r="G95" s="12"/>
    </row>
    <row r="96" spans="4:7" ht="13.2">
      <c r="D96" s="12"/>
      <c r="E96" s="12"/>
      <c r="G96" s="12"/>
    </row>
  </sheetData>
  <hyperlinks>
    <hyperlink ref="A1" location="HLAVNY!A1" display="&lt;-------------- späť na HLAVNY" xr:uid="{FCEA88F1-EC81-4BE3-A338-CF476E41BDDE}"/>
  </hyperlinks>
  <pageMargins left="0.7" right="0.7" top="0.75" bottom="0.75" header="0.3" footer="0.3"/>
  <pageSetup paperSize="9" orientation="landscape" horizontalDpi="360" verticalDpi="36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00FF"/>
    <outlinePr summaryBelow="0" summaryRight="0"/>
  </sheetPr>
  <dimension ref="A1:DF100"/>
  <sheetViews>
    <sheetView workbookViewId="0"/>
  </sheetViews>
  <sheetFormatPr defaultColWidth="12.6640625" defaultRowHeight="15.75" customHeight="1"/>
  <cols>
    <col min="1" max="1" width="18.109375" customWidth="1"/>
    <col min="2" max="2" width="10.109375" customWidth="1"/>
    <col min="3" max="3" width="11.109375" customWidth="1"/>
    <col min="4" max="4" width="17.109375" customWidth="1"/>
    <col min="6" max="6" width="11.88671875" customWidth="1"/>
    <col min="7" max="7" width="18.5546875" customWidth="1"/>
    <col min="8" max="8" width="15.6640625" customWidth="1"/>
    <col min="11" max="11" width="7.6640625" customWidth="1"/>
    <col min="12" max="12" width="11.88671875" customWidth="1"/>
    <col min="13" max="13" width="12.109375" customWidth="1"/>
    <col min="14" max="14" width="14.33203125" customWidth="1"/>
    <col min="20" max="20" width="15.33203125" customWidth="1"/>
    <col min="21" max="21" width="17.88671875" customWidth="1"/>
    <col min="24" max="24" width="16.6640625" customWidth="1"/>
    <col min="35" max="35" width="15.88671875" customWidth="1"/>
    <col min="39" max="39" width="17.33203125" customWidth="1"/>
    <col min="41" max="41" width="16.5546875" customWidth="1"/>
    <col min="42" max="42" width="17.88671875" customWidth="1"/>
    <col min="43" max="43" width="16.5546875" customWidth="1"/>
    <col min="44" max="44" width="17" customWidth="1"/>
    <col min="47" max="47" width="18.77734375" customWidth="1"/>
    <col min="48" max="48" width="20.5546875" customWidth="1"/>
    <col min="49" max="49" width="22.6640625" customWidth="1"/>
    <col min="50" max="50" width="22.33203125" customWidth="1"/>
    <col min="51" max="51" width="19.109375" customWidth="1"/>
    <col min="56" max="56" width="20.33203125" customWidth="1"/>
    <col min="58" max="58" width="15.33203125" customWidth="1"/>
    <col min="59" max="59" width="20" customWidth="1"/>
    <col min="61" max="61" width="19.44140625" customWidth="1"/>
    <col min="62" max="62" width="18.44140625" customWidth="1"/>
    <col min="63" max="63" width="18.109375" customWidth="1"/>
    <col min="67" max="67" width="13.88671875" customWidth="1"/>
    <col min="68" max="68" width="15.88671875" customWidth="1"/>
    <col min="70" max="70" width="14.21875" customWidth="1"/>
    <col min="73" max="73" width="16.88671875" customWidth="1"/>
    <col min="74" max="74" width="17.88671875" customWidth="1"/>
    <col min="75" max="75" width="16.77734375" customWidth="1"/>
    <col min="82" max="82" width="25.44140625" bestFit="1" customWidth="1"/>
    <col min="83" max="83" width="15.44140625" bestFit="1" customWidth="1"/>
    <col min="84" max="84" width="18.21875" bestFit="1" customWidth="1"/>
    <col min="85" max="85" width="15.44140625" bestFit="1" customWidth="1"/>
    <col min="86" max="86" width="14.77734375" bestFit="1" customWidth="1"/>
    <col min="87" max="87" width="28.77734375" bestFit="1" customWidth="1"/>
    <col min="88" max="88" width="20" bestFit="1" customWidth="1"/>
    <col min="89" max="89" width="18.44140625" bestFit="1" customWidth="1"/>
    <col min="90" max="90" width="28.88671875" bestFit="1" customWidth="1"/>
    <col min="91" max="91" width="19.44140625" bestFit="1" customWidth="1"/>
    <col min="92" max="92" width="27.21875" bestFit="1" customWidth="1"/>
    <col min="93" max="93" width="19.44140625" bestFit="1" customWidth="1"/>
    <col min="94" max="94" width="16.109375" bestFit="1" customWidth="1"/>
    <col min="95" max="95" width="20.6640625" bestFit="1" customWidth="1"/>
    <col min="96" max="96" width="12" bestFit="1" customWidth="1"/>
    <col min="97" max="97" width="13.88671875" bestFit="1" customWidth="1"/>
    <col min="98" max="98" width="16.33203125" bestFit="1" customWidth="1"/>
    <col min="99" max="99" width="16.77734375" bestFit="1" customWidth="1"/>
    <col min="100" max="100" width="19.33203125" bestFit="1" customWidth="1"/>
    <col min="101" max="101" width="17.44140625" bestFit="1" customWidth="1"/>
    <col min="102" max="102" width="23.44140625" customWidth="1"/>
    <col min="103" max="103" width="25.44140625" bestFit="1" customWidth="1"/>
    <col min="104" max="104" width="24.109375" customWidth="1"/>
    <col min="105" max="105" width="17" bestFit="1" customWidth="1"/>
    <col min="108" max="109" width="16.33203125" bestFit="1" customWidth="1"/>
    <col min="110" max="110" width="16.88671875" customWidth="1"/>
  </cols>
  <sheetData>
    <row r="1" spans="1:110">
      <c r="A1" s="13" t="s">
        <v>111</v>
      </c>
      <c r="B1" s="12"/>
      <c r="C1" s="12"/>
      <c r="D1" s="41" t="s">
        <v>112</v>
      </c>
      <c r="E1" s="41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9" t="s">
        <v>243</v>
      </c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1" t="s">
        <v>244</v>
      </c>
      <c r="AN1" s="52"/>
      <c r="AO1" s="52"/>
      <c r="AP1" s="52"/>
      <c r="AQ1" s="51"/>
      <c r="AR1" s="51"/>
      <c r="AS1" s="51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3" t="s">
        <v>245</v>
      </c>
      <c r="BM1" s="54"/>
      <c r="BN1" s="54"/>
      <c r="BO1" s="54"/>
      <c r="BP1" s="54"/>
      <c r="BQ1" s="54"/>
      <c r="BR1" s="54"/>
      <c r="BS1" s="54"/>
      <c r="BT1" s="54"/>
      <c r="BU1" s="54"/>
      <c r="BV1" s="53"/>
      <c r="BW1" s="53"/>
      <c r="BX1" s="53"/>
      <c r="BY1" s="54"/>
      <c r="BZ1" s="54"/>
      <c r="CA1" s="54"/>
      <c r="CB1" s="54"/>
      <c r="CC1" s="54"/>
      <c r="CD1" s="54"/>
      <c r="CE1" s="54"/>
      <c r="CF1" s="54"/>
      <c r="CG1" s="54"/>
      <c r="CH1" s="55"/>
      <c r="CI1" s="55"/>
      <c r="CJ1" s="55"/>
      <c r="CK1" s="55"/>
      <c r="CL1" s="43" t="s">
        <v>246</v>
      </c>
      <c r="CM1" s="43"/>
      <c r="CN1" s="43"/>
      <c r="CO1" s="43"/>
      <c r="CP1" s="43"/>
      <c r="CQ1" s="44"/>
      <c r="CR1" s="44"/>
      <c r="CS1" s="45"/>
      <c r="CT1" s="56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57"/>
    </row>
    <row r="2" spans="1:110" s="348" customFormat="1" ht="46.2" customHeight="1">
      <c r="A2" s="452" t="s">
        <v>247</v>
      </c>
      <c r="B2" s="452" t="s">
        <v>248</v>
      </c>
      <c r="C2" s="452" t="s">
        <v>249</v>
      </c>
      <c r="D2" s="452" t="s">
        <v>250</v>
      </c>
      <c r="E2" s="452" t="s">
        <v>116</v>
      </c>
      <c r="F2" s="452" t="s">
        <v>117</v>
      </c>
      <c r="G2" s="452" t="s">
        <v>251</v>
      </c>
      <c r="H2" s="452" t="s">
        <v>118</v>
      </c>
      <c r="I2" s="452" t="s">
        <v>119</v>
      </c>
      <c r="J2" s="452" t="s">
        <v>120</v>
      </c>
      <c r="K2" s="452" t="s">
        <v>121</v>
      </c>
      <c r="L2" s="452" t="s">
        <v>122</v>
      </c>
      <c r="M2" s="452" t="s">
        <v>123</v>
      </c>
      <c r="N2" s="452" t="s">
        <v>252</v>
      </c>
      <c r="O2" s="452" t="s">
        <v>253</v>
      </c>
      <c r="P2" s="452" t="s">
        <v>254</v>
      </c>
      <c r="Q2" s="452" t="s">
        <v>255</v>
      </c>
      <c r="R2" s="452" t="s">
        <v>125</v>
      </c>
      <c r="S2" s="452" t="s">
        <v>256</v>
      </c>
      <c r="T2" s="452" t="s">
        <v>257</v>
      </c>
      <c r="U2" s="452" t="s">
        <v>258</v>
      </c>
      <c r="V2" s="452" t="s">
        <v>259</v>
      </c>
      <c r="W2" s="452" t="s">
        <v>260</v>
      </c>
      <c r="X2" s="452" t="s">
        <v>261</v>
      </c>
      <c r="Y2" s="452" t="s">
        <v>262</v>
      </c>
      <c r="Z2" s="452" t="s">
        <v>263</v>
      </c>
      <c r="AA2" s="452" t="s">
        <v>264</v>
      </c>
      <c r="AB2" s="452" t="s">
        <v>265</v>
      </c>
      <c r="AC2" s="452" t="s">
        <v>266</v>
      </c>
      <c r="AD2" s="452" t="s">
        <v>267</v>
      </c>
      <c r="AE2" s="452" t="s">
        <v>268</v>
      </c>
      <c r="AF2" s="452" t="s">
        <v>269</v>
      </c>
      <c r="AG2" s="452" t="s">
        <v>270</v>
      </c>
      <c r="AH2" s="452" t="s">
        <v>271</v>
      </c>
      <c r="AI2" s="452" t="s">
        <v>272</v>
      </c>
      <c r="AJ2" s="452" t="s">
        <v>157</v>
      </c>
      <c r="AK2" s="452" t="s">
        <v>159</v>
      </c>
      <c r="AL2" s="452" t="s">
        <v>160</v>
      </c>
      <c r="AM2" s="439" t="s">
        <v>273</v>
      </c>
      <c r="AN2" s="439" t="s">
        <v>274</v>
      </c>
      <c r="AO2" s="439" t="s">
        <v>275</v>
      </c>
      <c r="AP2" s="439" t="s">
        <v>276</v>
      </c>
      <c r="AQ2" s="439" t="s">
        <v>277</v>
      </c>
      <c r="AR2" s="439" t="s">
        <v>278</v>
      </c>
      <c r="AS2" s="439" t="s">
        <v>279</v>
      </c>
      <c r="AT2" s="439" t="s">
        <v>280</v>
      </c>
      <c r="AU2" s="439" t="s">
        <v>281</v>
      </c>
      <c r="AV2" s="439" t="s">
        <v>282</v>
      </c>
      <c r="AW2" s="439" t="s">
        <v>283</v>
      </c>
      <c r="AX2" s="439" t="s">
        <v>284</v>
      </c>
      <c r="AY2" s="439" t="s">
        <v>285</v>
      </c>
      <c r="AZ2" s="439" t="s">
        <v>286</v>
      </c>
      <c r="BA2" s="439" t="s">
        <v>287</v>
      </c>
      <c r="BB2" s="439" t="s">
        <v>288</v>
      </c>
      <c r="BC2" s="439" t="s">
        <v>289</v>
      </c>
      <c r="BD2" s="439" t="s">
        <v>290</v>
      </c>
      <c r="BE2" s="439" t="s">
        <v>291</v>
      </c>
      <c r="BF2" s="439" t="s">
        <v>292</v>
      </c>
      <c r="BG2" s="439" t="s">
        <v>293</v>
      </c>
      <c r="BH2" s="439" t="s">
        <v>294</v>
      </c>
      <c r="BI2" s="439" t="s">
        <v>295</v>
      </c>
      <c r="BJ2" s="439" t="s">
        <v>295</v>
      </c>
      <c r="BK2" s="439" t="s">
        <v>296</v>
      </c>
      <c r="BL2" s="440" t="s">
        <v>297</v>
      </c>
      <c r="BM2" s="440" t="s">
        <v>298</v>
      </c>
      <c r="BN2" s="440" t="s">
        <v>299</v>
      </c>
      <c r="BO2" s="440" t="s">
        <v>300</v>
      </c>
      <c r="BP2" s="440" t="s">
        <v>301</v>
      </c>
      <c r="BQ2" s="440" t="s">
        <v>302</v>
      </c>
      <c r="BR2" s="440" t="s">
        <v>303</v>
      </c>
      <c r="BS2" s="440" t="s">
        <v>304</v>
      </c>
      <c r="BT2" s="440" t="s">
        <v>305</v>
      </c>
      <c r="BU2" s="440" t="s">
        <v>306</v>
      </c>
      <c r="BV2" s="440" t="s">
        <v>307</v>
      </c>
      <c r="BW2" s="440" t="s">
        <v>308</v>
      </c>
      <c r="BX2" s="440" t="s">
        <v>309</v>
      </c>
      <c r="BY2" s="440" t="s">
        <v>310</v>
      </c>
      <c r="BZ2" s="440" t="s">
        <v>311</v>
      </c>
      <c r="CA2" s="440" t="s">
        <v>312</v>
      </c>
      <c r="CB2" s="440" t="s">
        <v>313</v>
      </c>
      <c r="CC2" s="440" t="s">
        <v>314</v>
      </c>
      <c r="CD2" s="440" t="s">
        <v>315</v>
      </c>
      <c r="CE2" s="440" t="s">
        <v>316</v>
      </c>
      <c r="CF2" s="440" t="s">
        <v>317</v>
      </c>
      <c r="CG2" s="440" t="s">
        <v>318</v>
      </c>
      <c r="CH2" s="440" t="s">
        <v>319</v>
      </c>
      <c r="CI2" s="440" t="s">
        <v>320</v>
      </c>
      <c r="CJ2" s="440" t="s">
        <v>321</v>
      </c>
      <c r="CK2" s="440" t="s">
        <v>322</v>
      </c>
      <c r="CL2" s="441" t="s">
        <v>323</v>
      </c>
      <c r="CM2" s="441" t="s">
        <v>324</v>
      </c>
      <c r="CN2" s="441" t="s">
        <v>325</v>
      </c>
      <c r="CO2" s="441" t="s">
        <v>326</v>
      </c>
      <c r="CP2" s="441" t="s">
        <v>327</v>
      </c>
      <c r="CQ2" s="441" t="s">
        <v>153</v>
      </c>
      <c r="CR2" s="441" t="s">
        <v>328</v>
      </c>
      <c r="CS2" s="441" t="s">
        <v>329</v>
      </c>
      <c r="CT2" s="441" t="s">
        <v>330</v>
      </c>
      <c r="CU2" s="441" t="s">
        <v>331</v>
      </c>
      <c r="CV2" s="441" t="s">
        <v>332</v>
      </c>
      <c r="CW2" s="441" t="s">
        <v>333</v>
      </c>
      <c r="CX2" s="441" t="s">
        <v>334</v>
      </c>
      <c r="CY2" s="441" t="s">
        <v>315</v>
      </c>
      <c r="CZ2" s="441" t="s">
        <v>335</v>
      </c>
      <c r="DA2" s="441" t="s">
        <v>336</v>
      </c>
      <c r="DB2" s="441" t="s">
        <v>337</v>
      </c>
      <c r="DC2" s="441" t="s">
        <v>338</v>
      </c>
      <c r="DD2" s="441" t="s">
        <v>339</v>
      </c>
      <c r="DE2" s="441" t="s">
        <v>340</v>
      </c>
      <c r="DF2" s="515" t="s">
        <v>163</v>
      </c>
    </row>
    <row r="3" spans="1:110">
      <c r="A3" s="5" t="s">
        <v>341</v>
      </c>
      <c r="B3" s="5" t="b">
        <f>AND((LEN(A3)=16),(LEFT(A3,2)="24"))</f>
        <v>1</v>
      </c>
      <c r="C3" s="5">
        <v>9794501</v>
      </c>
      <c r="D3" s="5" t="s">
        <v>165</v>
      </c>
      <c r="E3" s="58" t="s">
        <v>201</v>
      </c>
      <c r="F3" s="5" t="str">
        <f>"37808427"</f>
        <v>37808427</v>
      </c>
      <c r="G3" s="5" t="s">
        <v>342</v>
      </c>
      <c r="H3" s="5" t="s">
        <v>343</v>
      </c>
      <c r="I3" s="5" t="s">
        <v>344</v>
      </c>
      <c r="J3" s="5" t="s">
        <v>345</v>
      </c>
      <c r="K3" s="5" t="s">
        <v>345</v>
      </c>
      <c r="L3" s="5" t="s">
        <v>346</v>
      </c>
      <c r="M3" s="12" t="s">
        <v>171</v>
      </c>
      <c r="N3" s="5" t="s">
        <v>347</v>
      </c>
      <c r="O3" s="5" t="s">
        <v>348</v>
      </c>
      <c r="P3" s="5">
        <v>0</v>
      </c>
      <c r="Q3" s="58" t="s">
        <v>349</v>
      </c>
      <c r="R3" s="5" t="s">
        <v>350</v>
      </c>
      <c r="S3" s="58" t="s">
        <v>201</v>
      </c>
      <c r="T3" s="12" t="s">
        <v>351</v>
      </c>
      <c r="U3" s="12" t="s">
        <v>351</v>
      </c>
      <c r="V3" s="12" t="s">
        <v>352</v>
      </c>
      <c r="W3" s="5" t="s">
        <v>165</v>
      </c>
      <c r="X3" s="12" t="s">
        <v>353</v>
      </c>
      <c r="Y3" s="12" t="s">
        <v>354</v>
      </c>
      <c r="Z3" s="12" t="s">
        <v>355</v>
      </c>
      <c r="AA3" s="47" t="s">
        <v>356</v>
      </c>
      <c r="AB3" s="12" t="s">
        <v>357</v>
      </c>
      <c r="AC3" s="12" t="s">
        <v>357</v>
      </c>
      <c r="AD3" s="12" t="s">
        <v>358</v>
      </c>
      <c r="AE3" s="12" t="s">
        <v>359</v>
      </c>
      <c r="AF3" s="59" t="s">
        <v>360</v>
      </c>
      <c r="AG3" s="12" t="s">
        <v>201</v>
      </c>
      <c r="AH3" s="12" t="s">
        <v>201</v>
      </c>
      <c r="AI3" s="12" t="s">
        <v>361</v>
      </c>
      <c r="AJ3" s="12" t="s">
        <v>362</v>
      </c>
      <c r="AK3" s="48">
        <v>31562</v>
      </c>
      <c r="AL3" s="12" t="s">
        <v>204</v>
      </c>
      <c r="AM3" s="12" t="s">
        <v>363</v>
      </c>
      <c r="AN3" s="12" t="s">
        <v>364</v>
      </c>
      <c r="AO3" s="5"/>
      <c r="AP3" s="12" t="s">
        <v>365</v>
      </c>
      <c r="AQ3" s="5" t="s">
        <v>366</v>
      </c>
      <c r="AR3" s="5" t="s">
        <v>367</v>
      </c>
      <c r="AS3" s="5">
        <v>50</v>
      </c>
      <c r="AT3" s="12" t="s">
        <v>368</v>
      </c>
      <c r="AU3" s="12" t="s">
        <v>369</v>
      </c>
      <c r="AV3" s="5">
        <v>1</v>
      </c>
      <c r="AW3" s="5"/>
      <c r="AX3" s="5">
        <v>67840</v>
      </c>
      <c r="AY3" s="5" t="s">
        <v>370</v>
      </c>
      <c r="AZ3" s="5">
        <v>160</v>
      </c>
      <c r="BA3" s="5">
        <v>130</v>
      </c>
      <c r="BB3" s="5">
        <v>168</v>
      </c>
      <c r="BC3" s="5" t="s">
        <v>371</v>
      </c>
      <c r="BD3" s="5"/>
      <c r="BE3" s="5" t="s">
        <v>372</v>
      </c>
      <c r="BF3" s="12" t="s">
        <v>4332</v>
      </c>
      <c r="BG3" s="12"/>
      <c r="BH3" s="12" t="s">
        <v>373</v>
      </c>
      <c r="BI3" s="48">
        <v>44633</v>
      </c>
      <c r="BJ3" s="48">
        <v>41090</v>
      </c>
      <c r="BK3" s="12" t="s">
        <v>369</v>
      </c>
      <c r="BL3" s="12" t="s">
        <v>374</v>
      </c>
      <c r="BM3" s="12" t="str">
        <f t="shared" ref="BM3:BM4" si="0">D3</f>
        <v>Hlavné s refakturáciou</v>
      </c>
      <c r="BN3" s="12" t="s">
        <v>375</v>
      </c>
      <c r="BO3" s="12" t="s">
        <v>376</v>
      </c>
      <c r="BP3" s="12" t="str">
        <f>"0000077952015079"</f>
        <v>0000077952015079</v>
      </c>
      <c r="BQ3" s="5" t="s">
        <v>377</v>
      </c>
      <c r="BR3" s="5" t="s">
        <v>378</v>
      </c>
      <c r="BS3" s="60">
        <v>0</v>
      </c>
      <c r="BT3" s="60">
        <v>0.99930555555555556</v>
      </c>
      <c r="BU3" s="5">
        <v>0</v>
      </c>
      <c r="BV3" s="5">
        <v>0</v>
      </c>
      <c r="BW3" s="5"/>
      <c r="BX3" s="5"/>
      <c r="BY3" s="12" t="s">
        <v>379</v>
      </c>
      <c r="BZ3" s="12" t="s">
        <v>380</v>
      </c>
      <c r="CA3" s="12" t="s">
        <v>381</v>
      </c>
      <c r="CB3" s="47" t="s">
        <v>382</v>
      </c>
      <c r="CC3" s="12" t="s">
        <v>383</v>
      </c>
      <c r="CD3" s="12" t="s">
        <v>384</v>
      </c>
      <c r="CE3" s="12" t="s">
        <v>385</v>
      </c>
      <c r="CF3" s="12" t="s">
        <v>386</v>
      </c>
      <c r="CG3" s="48">
        <v>43666</v>
      </c>
      <c r="CH3" s="5">
        <v>60</v>
      </c>
      <c r="CI3" s="5" t="s">
        <v>387</v>
      </c>
      <c r="CJ3" s="5" t="s">
        <v>388</v>
      </c>
      <c r="CK3" s="5" t="s">
        <v>386</v>
      </c>
      <c r="CL3" s="12" t="s">
        <v>353</v>
      </c>
      <c r="CM3" s="5">
        <v>85</v>
      </c>
      <c r="CN3" s="5">
        <v>89</v>
      </c>
      <c r="CO3" s="5" t="s">
        <v>389</v>
      </c>
      <c r="CP3" s="5" t="str">
        <f>BL3</f>
        <v>Meraný odber</v>
      </c>
      <c r="CQ3" s="12" t="s">
        <v>198</v>
      </c>
      <c r="CR3" s="12" t="s">
        <v>390</v>
      </c>
      <c r="CS3" s="61">
        <v>123840</v>
      </c>
      <c r="CT3" s="5" t="s">
        <v>391</v>
      </c>
      <c r="CU3" s="5" t="s">
        <v>392</v>
      </c>
      <c r="CV3" s="5" t="s">
        <v>197</v>
      </c>
      <c r="CW3" s="5" t="s">
        <v>393</v>
      </c>
      <c r="CX3" s="59" t="s">
        <v>394</v>
      </c>
      <c r="CY3" s="12" t="s">
        <v>384</v>
      </c>
      <c r="CZ3" s="59" t="s">
        <v>395</v>
      </c>
      <c r="DA3" s="5" t="s">
        <v>197</v>
      </c>
      <c r="DB3" s="5" t="s">
        <v>197</v>
      </c>
      <c r="DC3" s="5" t="s">
        <v>396</v>
      </c>
      <c r="DD3" s="5">
        <v>0</v>
      </c>
      <c r="DE3" s="5">
        <v>4</v>
      </c>
      <c r="DF3" s="62" t="s">
        <v>397</v>
      </c>
    </row>
    <row r="4" spans="1:110">
      <c r="D4" s="12"/>
      <c r="M4" s="12"/>
      <c r="T4" s="12"/>
      <c r="U4" s="12"/>
      <c r="V4" s="12"/>
      <c r="W4" s="12"/>
      <c r="X4" s="12"/>
      <c r="AB4" s="12"/>
      <c r="AC4" s="12"/>
      <c r="AD4" s="12"/>
      <c r="AE4" s="12"/>
      <c r="AJ4" s="12"/>
      <c r="AL4" s="12"/>
      <c r="AM4" s="12"/>
      <c r="AN4" s="12"/>
      <c r="AP4" s="12"/>
      <c r="AQ4" s="12"/>
      <c r="AT4" s="12"/>
      <c r="AU4" s="12"/>
      <c r="AV4" s="12"/>
      <c r="AY4" s="12"/>
      <c r="BC4" s="12"/>
      <c r="BE4" s="12"/>
      <c r="BF4" s="12"/>
      <c r="BH4" s="12"/>
      <c r="BI4" s="12"/>
      <c r="BK4" s="12"/>
      <c r="BL4" s="12"/>
      <c r="BM4" s="12">
        <f t="shared" si="0"/>
        <v>0</v>
      </c>
      <c r="BR4" s="12"/>
      <c r="BY4" s="12"/>
      <c r="CC4" s="12"/>
      <c r="CD4" s="12"/>
      <c r="CH4" s="5"/>
      <c r="CI4" s="5"/>
      <c r="CJ4" s="5"/>
      <c r="CK4" s="5"/>
      <c r="CL4" s="5"/>
      <c r="CM4" s="5"/>
      <c r="CN4" s="5"/>
      <c r="CO4" s="5"/>
      <c r="CP4" s="5"/>
      <c r="CQ4" s="12"/>
      <c r="CR4" s="12"/>
      <c r="CS4" s="5"/>
      <c r="CT4" s="5" t="s">
        <v>398</v>
      </c>
      <c r="CU4" s="5"/>
      <c r="CV4" s="5"/>
      <c r="CW4" s="5"/>
      <c r="CX4" s="5"/>
      <c r="CY4" s="12">
        <f t="shared" ref="CY4:CY5" si="1">CD4</f>
        <v>0</v>
      </c>
      <c r="CZ4" s="5"/>
      <c r="DA4" s="5"/>
      <c r="DB4" s="5"/>
      <c r="DC4" s="5"/>
      <c r="DD4" s="5"/>
      <c r="DE4" s="5"/>
      <c r="DF4" s="5"/>
    </row>
    <row r="5" spans="1:110">
      <c r="D5" s="12"/>
      <c r="M5" s="12"/>
      <c r="T5" s="12"/>
      <c r="U5" s="12"/>
      <c r="V5" s="12"/>
      <c r="W5" s="12"/>
      <c r="X5" s="12"/>
      <c r="AB5" s="12"/>
      <c r="AC5" s="12"/>
      <c r="AD5" s="12"/>
      <c r="AE5" s="12"/>
      <c r="AJ5" s="12"/>
      <c r="AL5" s="12"/>
      <c r="AM5" s="12"/>
      <c r="AN5" s="12"/>
      <c r="AP5" s="12"/>
      <c r="AQ5" s="12"/>
      <c r="AT5" s="12"/>
      <c r="AU5" s="12"/>
      <c r="AV5" s="12"/>
      <c r="AY5" s="12"/>
      <c r="BC5" s="12"/>
      <c r="BE5" s="12"/>
      <c r="BF5" s="12"/>
      <c r="BH5" s="12"/>
      <c r="BI5" s="12"/>
      <c r="BK5" s="12"/>
      <c r="BL5" s="12"/>
      <c r="BM5" s="12"/>
      <c r="BR5" s="12"/>
      <c r="BY5" s="12"/>
      <c r="CC5" s="12"/>
      <c r="CD5" s="12"/>
      <c r="CH5" s="12"/>
      <c r="CL5" s="12"/>
      <c r="CP5" s="12"/>
      <c r="CQ5" s="12"/>
      <c r="CR5" s="12"/>
      <c r="CT5" s="12"/>
      <c r="CU5" s="12"/>
      <c r="CV5" s="12"/>
      <c r="CW5" s="12"/>
      <c r="CY5" s="12">
        <f t="shared" si="1"/>
        <v>0</v>
      </c>
      <c r="DA5" s="12"/>
      <c r="DB5" s="12"/>
    </row>
    <row r="6" spans="1:110">
      <c r="D6" s="12"/>
      <c r="M6" s="12"/>
      <c r="T6" s="12"/>
      <c r="U6" s="12"/>
      <c r="V6" s="12"/>
      <c r="W6" s="12"/>
      <c r="X6" s="12"/>
      <c r="AB6" s="12"/>
      <c r="AC6" s="12"/>
      <c r="AD6" s="12"/>
      <c r="AE6" s="12"/>
      <c r="AJ6" s="12"/>
      <c r="AL6" s="12"/>
      <c r="AM6" s="12"/>
      <c r="AN6" s="12"/>
      <c r="AP6" s="12"/>
      <c r="AQ6" s="12"/>
      <c r="AT6" s="12"/>
      <c r="AU6" s="12"/>
      <c r="AV6" s="12"/>
      <c r="AY6" s="12"/>
      <c r="BC6" s="12"/>
      <c r="BE6" s="12"/>
      <c r="BF6" s="12"/>
      <c r="BH6" s="12"/>
      <c r="BI6" s="12"/>
      <c r="BK6" s="12"/>
      <c r="BL6" s="12"/>
      <c r="BM6" s="12"/>
      <c r="BR6" s="12"/>
      <c r="BY6" s="12"/>
      <c r="CC6" s="12"/>
      <c r="CD6" s="12"/>
      <c r="CH6" s="12"/>
      <c r="CL6" s="12"/>
      <c r="CP6" s="12"/>
      <c r="CQ6" s="12"/>
      <c r="CR6" s="12"/>
      <c r="CT6" s="12"/>
      <c r="CU6" s="12"/>
      <c r="CV6" s="12"/>
      <c r="CW6" s="12"/>
      <c r="CY6" s="12"/>
      <c r="DA6" s="12"/>
      <c r="DB6" s="12"/>
    </row>
    <row r="7" spans="1:110">
      <c r="D7" s="12"/>
      <c r="F7" s="5"/>
      <c r="M7" s="12"/>
      <c r="T7" s="12"/>
      <c r="U7" s="12"/>
      <c r="V7" s="12"/>
      <c r="W7" s="12"/>
      <c r="X7" s="12"/>
      <c r="AB7" s="12"/>
      <c r="AC7" s="12"/>
      <c r="AD7" s="12"/>
      <c r="AE7" s="12"/>
      <c r="AJ7" s="12"/>
      <c r="AL7" s="12"/>
      <c r="AM7" s="12"/>
      <c r="AN7" s="12"/>
      <c r="AP7" s="12"/>
      <c r="AQ7" s="12"/>
      <c r="AT7" s="12"/>
      <c r="AU7" s="12"/>
      <c r="AV7" s="12"/>
      <c r="AY7" s="12"/>
      <c r="BC7" s="12"/>
      <c r="BE7" s="12"/>
      <c r="BF7" s="12"/>
      <c r="BH7" s="12"/>
      <c r="BI7" s="12"/>
      <c r="BK7" s="12"/>
      <c r="BL7" s="12"/>
      <c r="BM7" s="12"/>
      <c r="BR7" s="12"/>
      <c r="BY7" s="12"/>
      <c r="CC7" s="12"/>
      <c r="CD7" s="12"/>
      <c r="CH7" s="12"/>
      <c r="CL7" s="12"/>
      <c r="CP7" s="12"/>
      <c r="CQ7" s="12"/>
      <c r="CR7" s="12"/>
      <c r="CT7" s="12"/>
      <c r="CU7" s="12"/>
      <c r="CV7" s="12"/>
      <c r="CW7" s="12"/>
      <c r="CY7" s="12"/>
      <c r="DA7" s="12"/>
      <c r="DB7" s="12"/>
    </row>
    <row r="8" spans="1:110">
      <c r="D8" s="12"/>
      <c r="M8" s="12"/>
      <c r="T8" s="12"/>
      <c r="U8" s="12"/>
      <c r="V8" s="12"/>
      <c r="W8" s="12"/>
      <c r="X8" s="12"/>
      <c r="AB8" s="12"/>
      <c r="AC8" s="12"/>
      <c r="AD8" s="12"/>
      <c r="AE8" s="12"/>
      <c r="AJ8" s="12"/>
      <c r="AL8" s="12"/>
      <c r="AM8" s="12"/>
      <c r="AN8" s="12"/>
      <c r="AP8" s="12"/>
      <c r="AQ8" s="12"/>
      <c r="AT8" s="12"/>
      <c r="AU8" s="12"/>
      <c r="AV8" s="12"/>
      <c r="AY8" s="12"/>
      <c r="BC8" s="12"/>
      <c r="BE8" s="12"/>
      <c r="BF8" s="12"/>
      <c r="BH8" s="12"/>
      <c r="BI8" s="12"/>
      <c r="BK8" s="12"/>
      <c r="BL8" s="12"/>
      <c r="BM8" s="12"/>
      <c r="BR8" s="12"/>
      <c r="BY8" s="12"/>
      <c r="CC8" s="12"/>
      <c r="CD8" s="12"/>
      <c r="CH8" s="12"/>
      <c r="CL8" s="12"/>
      <c r="CP8" s="12"/>
      <c r="CQ8" s="12"/>
      <c r="CR8" s="12"/>
      <c r="CT8" s="12"/>
      <c r="CU8" s="12"/>
      <c r="CV8" s="12"/>
      <c r="CW8" s="12"/>
      <c r="CY8" s="12"/>
      <c r="DA8" s="12"/>
      <c r="DB8" s="12"/>
    </row>
    <row r="9" spans="1:110">
      <c r="D9" s="12"/>
      <c r="M9" s="12"/>
      <c r="T9" s="12"/>
      <c r="U9" s="12"/>
      <c r="V9" s="12"/>
      <c r="W9" s="12"/>
      <c r="X9" s="12"/>
      <c r="AB9" s="12"/>
      <c r="AC9" s="12"/>
      <c r="AD9" s="12"/>
      <c r="AE9" s="12"/>
      <c r="AJ9" s="12"/>
      <c r="AL9" s="12"/>
      <c r="AM9" s="12"/>
      <c r="AN9" s="12"/>
      <c r="AP9" s="12"/>
      <c r="AQ9" s="12"/>
      <c r="AT9" s="12"/>
      <c r="AU9" s="12"/>
      <c r="AV9" s="12"/>
      <c r="AY9" s="12"/>
      <c r="BC9" s="12"/>
      <c r="BE9" s="12"/>
      <c r="BF9" s="12"/>
      <c r="BH9" s="12"/>
      <c r="BI9" s="12"/>
      <c r="BK9" s="12"/>
      <c r="BL9" s="12"/>
      <c r="BM9" s="12"/>
      <c r="BR9" s="12"/>
      <c r="BY9" s="12"/>
      <c r="CC9" s="12"/>
      <c r="CD9" s="12"/>
      <c r="CH9" s="12"/>
      <c r="CL9" s="12"/>
      <c r="CP9" s="12"/>
      <c r="CQ9" s="12"/>
      <c r="CR9" s="12"/>
      <c r="CT9" s="12"/>
      <c r="CU9" s="12"/>
      <c r="CV9" s="12"/>
      <c r="CW9" s="12"/>
      <c r="CY9" s="12"/>
      <c r="DA9" s="12"/>
      <c r="DB9" s="12"/>
    </row>
    <row r="10" spans="1:110">
      <c r="D10" s="12"/>
      <c r="M10" s="12"/>
      <c r="T10" s="12"/>
      <c r="U10" s="12"/>
      <c r="V10" s="12"/>
      <c r="W10" s="12"/>
      <c r="X10" s="12"/>
      <c r="AB10" s="12"/>
      <c r="AC10" s="12"/>
      <c r="AD10" s="12"/>
      <c r="AE10" s="12"/>
      <c r="AJ10" s="12"/>
      <c r="AL10" s="12"/>
      <c r="AM10" s="12"/>
      <c r="AN10" s="12"/>
      <c r="AP10" s="12"/>
      <c r="AQ10" s="12"/>
      <c r="AT10" s="12"/>
      <c r="AU10" s="12"/>
      <c r="AV10" s="12"/>
      <c r="AY10" s="12"/>
      <c r="BC10" s="12"/>
      <c r="BE10" s="12"/>
      <c r="BF10" s="12"/>
      <c r="BH10" s="12"/>
      <c r="BI10" s="12"/>
      <c r="BK10" s="12"/>
      <c r="BL10" s="12"/>
      <c r="BM10" s="12"/>
      <c r="BR10" s="12"/>
      <c r="BY10" s="12"/>
      <c r="CC10" s="12"/>
      <c r="CD10" s="12"/>
      <c r="CH10" s="12"/>
      <c r="CL10" s="12"/>
      <c r="CP10" s="12"/>
      <c r="CQ10" s="12"/>
      <c r="CR10" s="12"/>
      <c r="CT10" s="12"/>
      <c r="CU10" s="12"/>
      <c r="CV10" s="12"/>
      <c r="CW10" s="12"/>
      <c r="CY10" s="12"/>
      <c r="DA10" s="12"/>
      <c r="DB10" s="12"/>
    </row>
    <row r="11" spans="1:110">
      <c r="D11" s="12"/>
      <c r="M11" s="12"/>
      <c r="T11" s="12"/>
      <c r="U11" s="12"/>
      <c r="V11" s="12"/>
      <c r="W11" s="12"/>
      <c r="X11" s="12"/>
      <c r="AB11" s="12"/>
      <c r="AC11" s="12"/>
      <c r="AD11" s="12"/>
      <c r="AE11" s="12"/>
      <c r="AJ11" s="12"/>
      <c r="AL11" s="12"/>
      <c r="AM11" s="12"/>
      <c r="AN11" s="12"/>
      <c r="AP11" s="12"/>
      <c r="AQ11" s="12"/>
      <c r="AT11" s="12"/>
      <c r="AU11" s="12"/>
      <c r="AV11" s="12"/>
      <c r="AY11" s="12"/>
      <c r="BC11" s="12"/>
      <c r="BE11" s="12"/>
      <c r="BF11" s="12"/>
      <c r="BH11" s="12"/>
      <c r="BI11" s="12"/>
      <c r="BK11" s="12"/>
      <c r="BL11" s="12"/>
      <c r="BM11" s="12"/>
      <c r="BR11" s="12"/>
      <c r="BY11" s="12"/>
      <c r="CC11" s="12"/>
      <c r="CD11" s="12"/>
      <c r="CH11" s="12"/>
      <c r="CL11" s="12"/>
      <c r="CP11" s="12"/>
      <c r="CQ11" s="12"/>
      <c r="CR11" s="12"/>
      <c r="CT11" s="12"/>
      <c r="CU11" s="12"/>
      <c r="CV11" s="12"/>
      <c r="CW11" s="12"/>
      <c r="CY11" s="12"/>
      <c r="DA11" s="12"/>
      <c r="DB11" s="12"/>
    </row>
    <row r="12" spans="1:110">
      <c r="D12" s="12"/>
      <c r="F12" s="5"/>
      <c r="M12" s="12"/>
      <c r="T12" s="12"/>
      <c r="U12" s="12"/>
      <c r="V12" s="12"/>
      <c r="W12" s="12"/>
      <c r="X12" s="12"/>
      <c r="AB12" s="12"/>
      <c r="AC12" s="12"/>
      <c r="AD12" s="12"/>
      <c r="AE12" s="12"/>
      <c r="AJ12" s="12"/>
      <c r="AL12" s="12"/>
      <c r="AM12" s="12"/>
      <c r="AN12" s="12"/>
      <c r="AP12" s="12"/>
      <c r="AQ12" s="12"/>
      <c r="AT12" s="12"/>
      <c r="AU12" s="12"/>
      <c r="AV12" s="12"/>
      <c r="AY12" s="12"/>
      <c r="BC12" s="12"/>
      <c r="BE12" s="12"/>
      <c r="BF12" s="12"/>
      <c r="BH12" s="12"/>
      <c r="BI12" s="12"/>
      <c r="BK12" s="12"/>
      <c r="BL12" s="12"/>
      <c r="BM12" s="12"/>
      <c r="BR12" s="12"/>
      <c r="BY12" s="12"/>
      <c r="CC12" s="12"/>
      <c r="CD12" s="12"/>
      <c r="CH12" s="12"/>
      <c r="CL12" s="12"/>
      <c r="CP12" s="12"/>
      <c r="CQ12" s="12"/>
      <c r="CR12" s="12"/>
      <c r="CT12" s="12"/>
      <c r="CU12" s="12"/>
      <c r="CV12" s="12"/>
      <c r="CW12" s="12"/>
      <c r="CY12" s="12"/>
      <c r="DA12" s="12"/>
      <c r="DB12" s="12"/>
    </row>
    <row r="13" spans="1:110">
      <c r="D13" s="12"/>
      <c r="M13" s="12"/>
      <c r="T13" s="12"/>
      <c r="U13" s="12"/>
      <c r="V13" s="12"/>
      <c r="W13" s="12"/>
      <c r="X13" s="12"/>
      <c r="AB13" s="12"/>
      <c r="AC13" s="12"/>
      <c r="AD13" s="12"/>
      <c r="AE13" s="12"/>
      <c r="AJ13" s="12"/>
      <c r="AL13" s="12"/>
      <c r="AM13" s="12"/>
      <c r="AN13" s="12"/>
      <c r="AP13" s="12"/>
      <c r="AQ13" s="12"/>
      <c r="AT13" s="12"/>
      <c r="AU13" s="12"/>
      <c r="AV13" s="12"/>
      <c r="AY13" s="12"/>
      <c r="BC13" s="12"/>
      <c r="BE13" s="12"/>
      <c r="BF13" s="12"/>
      <c r="BH13" s="12"/>
      <c r="BI13" s="12"/>
      <c r="BK13" s="12"/>
      <c r="BL13" s="12"/>
      <c r="BM13" s="12"/>
      <c r="BR13" s="12"/>
      <c r="BY13" s="12"/>
      <c r="CC13" s="12"/>
      <c r="CD13" s="12"/>
      <c r="CH13" s="12"/>
      <c r="CL13" s="12"/>
      <c r="CP13" s="12"/>
      <c r="CQ13" s="12"/>
      <c r="CR13" s="12"/>
      <c r="CT13" s="12"/>
      <c r="CU13" s="12"/>
      <c r="CV13" s="12"/>
      <c r="CW13" s="12"/>
      <c r="CY13" s="12"/>
      <c r="DA13" s="12"/>
      <c r="DB13" s="12"/>
    </row>
    <row r="14" spans="1:110">
      <c r="D14" s="12"/>
      <c r="M14" s="12"/>
      <c r="T14" s="12"/>
      <c r="U14" s="12"/>
      <c r="V14" s="12"/>
      <c r="W14" s="12"/>
      <c r="X14" s="12"/>
      <c r="AB14" s="12"/>
      <c r="AC14" s="12"/>
      <c r="AD14" s="12"/>
      <c r="AE14" s="12"/>
      <c r="AJ14" s="12"/>
      <c r="AL14" s="12"/>
      <c r="AM14" s="12"/>
      <c r="AN14" s="12"/>
      <c r="AP14" s="12"/>
      <c r="AQ14" s="12"/>
      <c r="AT14" s="12"/>
      <c r="AU14" s="12"/>
      <c r="AV14" s="12"/>
      <c r="AY14" s="12"/>
      <c r="BC14" s="12"/>
      <c r="BE14" s="12"/>
      <c r="BF14" s="12"/>
      <c r="BH14" s="12"/>
      <c r="BI14" s="12"/>
      <c r="BK14" s="12"/>
      <c r="BL14" s="12"/>
      <c r="BM14" s="12"/>
      <c r="BR14" s="12"/>
      <c r="BY14" s="12"/>
      <c r="CC14" s="12"/>
      <c r="CD14" s="12"/>
      <c r="CH14" s="12"/>
      <c r="CL14" s="12"/>
      <c r="CP14" s="12"/>
      <c r="CQ14" s="12"/>
      <c r="CR14" s="12"/>
      <c r="CT14" s="12"/>
      <c r="CU14" s="12"/>
      <c r="CV14" s="12"/>
      <c r="CW14" s="12"/>
      <c r="CY14" s="12"/>
      <c r="DA14" s="12"/>
      <c r="DB14" s="12"/>
    </row>
    <row r="15" spans="1:110">
      <c r="D15" s="12"/>
      <c r="M15" s="12"/>
      <c r="T15" s="12"/>
      <c r="U15" s="12"/>
      <c r="V15" s="12"/>
      <c r="W15" s="12"/>
      <c r="X15" s="12"/>
      <c r="AB15" s="12"/>
      <c r="AC15" s="12"/>
      <c r="AD15" s="12"/>
      <c r="AE15" s="12"/>
      <c r="AJ15" s="12"/>
      <c r="AL15" s="12"/>
      <c r="AM15" s="12"/>
      <c r="AN15" s="12"/>
      <c r="AP15" s="12"/>
      <c r="AQ15" s="12"/>
      <c r="AT15" s="12"/>
      <c r="AU15" s="12"/>
      <c r="AV15" s="12"/>
      <c r="AY15" s="12"/>
      <c r="BC15" s="12"/>
      <c r="BE15" s="12"/>
      <c r="BF15" s="12"/>
      <c r="BH15" s="12"/>
      <c r="BI15" s="12"/>
      <c r="BK15" s="12"/>
      <c r="BL15" s="12"/>
      <c r="BM15" s="12"/>
      <c r="BR15" s="12"/>
      <c r="BY15" s="12"/>
      <c r="CC15" s="12"/>
      <c r="CD15" s="12"/>
      <c r="CH15" s="12"/>
      <c r="CL15" s="12"/>
      <c r="CP15" s="12"/>
      <c r="CQ15" s="12"/>
      <c r="CR15" s="12"/>
      <c r="CT15" s="12"/>
      <c r="CU15" s="12"/>
      <c r="CV15" s="12"/>
      <c r="CW15" s="12"/>
      <c r="CY15" s="12"/>
      <c r="DA15" s="12"/>
      <c r="DB15" s="12"/>
    </row>
    <row r="16" spans="1:110">
      <c r="D16" s="12"/>
      <c r="M16" s="12"/>
      <c r="T16" s="12"/>
      <c r="U16" s="12"/>
      <c r="V16" s="12"/>
      <c r="W16" s="12"/>
      <c r="X16" s="12"/>
      <c r="AB16" s="12"/>
      <c r="AC16" s="12"/>
      <c r="AD16" s="12"/>
      <c r="AE16" s="12"/>
      <c r="AJ16" s="12"/>
      <c r="AL16" s="12"/>
      <c r="AM16" s="12"/>
      <c r="AN16" s="12"/>
      <c r="AP16" s="12"/>
      <c r="AQ16" s="12"/>
      <c r="AT16" s="12"/>
      <c r="AU16" s="12"/>
      <c r="AV16" s="12"/>
      <c r="AY16" s="12"/>
      <c r="BC16" s="12"/>
      <c r="BE16" s="12"/>
      <c r="BF16" s="12"/>
      <c r="BH16" s="12"/>
      <c r="BI16" s="12"/>
      <c r="BK16" s="12"/>
      <c r="BL16" s="12"/>
      <c r="BM16" s="12"/>
      <c r="BR16" s="12"/>
      <c r="BY16" s="12"/>
      <c r="CC16" s="12"/>
      <c r="CD16" s="12"/>
      <c r="CH16" s="12"/>
      <c r="CL16" s="12"/>
      <c r="CP16" s="12"/>
      <c r="CQ16" s="12"/>
      <c r="CR16" s="12"/>
      <c r="CT16" s="12"/>
      <c r="CU16" s="12"/>
      <c r="CV16" s="12"/>
      <c r="CW16" s="12"/>
      <c r="CY16" s="12"/>
      <c r="DA16" s="12"/>
      <c r="DB16" s="12"/>
    </row>
    <row r="17" spans="4:106">
      <c r="D17" s="12"/>
      <c r="M17" s="12"/>
      <c r="T17" s="12"/>
      <c r="U17" s="12"/>
      <c r="V17" s="12"/>
      <c r="W17" s="12"/>
      <c r="X17" s="12"/>
      <c r="AB17" s="12"/>
      <c r="AC17" s="12"/>
      <c r="AD17" s="12"/>
      <c r="AE17" s="12"/>
      <c r="AJ17" s="12"/>
      <c r="AL17" s="12"/>
      <c r="AM17" s="12"/>
      <c r="AN17" s="12"/>
      <c r="AP17" s="12"/>
      <c r="AQ17" s="12"/>
      <c r="AT17" s="12"/>
      <c r="AU17" s="12"/>
      <c r="AV17" s="12"/>
      <c r="AY17" s="12"/>
      <c r="BC17" s="12"/>
      <c r="BE17" s="12"/>
      <c r="BF17" s="12"/>
      <c r="BH17" s="12"/>
      <c r="BI17" s="12"/>
      <c r="BK17" s="12"/>
      <c r="BL17" s="12"/>
      <c r="BM17" s="12"/>
      <c r="BR17" s="12"/>
      <c r="BY17" s="12"/>
      <c r="CC17" s="12"/>
      <c r="CD17" s="12"/>
      <c r="CH17" s="12"/>
      <c r="CL17" s="12"/>
      <c r="CP17" s="12"/>
      <c r="CQ17" s="12"/>
      <c r="CR17" s="12"/>
      <c r="CT17" s="12"/>
      <c r="CU17" s="12"/>
      <c r="CV17" s="12"/>
      <c r="CW17" s="12"/>
      <c r="CY17" s="12"/>
      <c r="DA17" s="12"/>
      <c r="DB17" s="12"/>
    </row>
    <row r="18" spans="4:106">
      <c r="D18" s="12"/>
      <c r="F18" s="5"/>
      <c r="M18" s="12"/>
      <c r="T18" s="12"/>
      <c r="U18" s="12"/>
      <c r="V18" s="12"/>
      <c r="W18" s="12"/>
      <c r="X18" s="12"/>
      <c r="AB18" s="12"/>
      <c r="AC18" s="12"/>
      <c r="AD18" s="12"/>
      <c r="AE18" s="12"/>
      <c r="AJ18" s="12"/>
      <c r="AL18" s="12"/>
      <c r="AM18" s="12"/>
      <c r="AN18" s="12"/>
      <c r="AP18" s="12"/>
      <c r="AQ18" s="12"/>
      <c r="AT18" s="12"/>
      <c r="AU18" s="12"/>
      <c r="AV18" s="12"/>
      <c r="AY18" s="12"/>
      <c r="BC18" s="12"/>
      <c r="BE18" s="12"/>
      <c r="BF18" s="12"/>
      <c r="BH18" s="12"/>
      <c r="BI18" s="12"/>
      <c r="BK18" s="12"/>
      <c r="BL18" s="12"/>
      <c r="BM18" s="12"/>
      <c r="BR18" s="12"/>
      <c r="BY18" s="12"/>
      <c r="CC18" s="12"/>
      <c r="CD18" s="12"/>
      <c r="CH18" s="12"/>
      <c r="CL18" s="12"/>
      <c r="CP18" s="12"/>
      <c r="CQ18" s="12"/>
      <c r="CR18" s="12"/>
      <c r="CT18" s="12"/>
      <c r="CU18" s="12"/>
      <c r="CV18" s="12"/>
      <c r="CW18" s="12"/>
      <c r="CY18" s="12"/>
      <c r="DA18" s="12"/>
      <c r="DB18" s="12"/>
    </row>
    <row r="19" spans="4:106">
      <c r="D19" s="12"/>
      <c r="M19" s="12"/>
      <c r="T19" s="12"/>
      <c r="U19" s="12"/>
      <c r="V19" s="12"/>
      <c r="W19" s="12"/>
      <c r="X19" s="12"/>
      <c r="AB19" s="12"/>
      <c r="AC19" s="12"/>
      <c r="AD19" s="12"/>
      <c r="AE19" s="12"/>
      <c r="AJ19" s="12"/>
      <c r="AL19" s="12"/>
      <c r="AM19" s="12"/>
      <c r="AN19" s="12"/>
      <c r="AP19" s="12"/>
      <c r="AQ19" s="12"/>
      <c r="AT19" s="12"/>
      <c r="AU19" s="12"/>
      <c r="AV19" s="12"/>
      <c r="AY19" s="12"/>
      <c r="BC19" s="12"/>
      <c r="BE19" s="12"/>
      <c r="BF19" s="12"/>
      <c r="BH19" s="12"/>
      <c r="BI19" s="12"/>
      <c r="BK19" s="12"/>
      <c r="BL19" s="12"/>
      <c r="BM19" s="12"/>
      <c r="BR19" s="12"/>
      <c r="BY19" s="12"/>
      <c r="CC19" s="12"/>
      <c r="CD19" s="12"/>
      <c r="CH19" s="12"/>
      <c r="CL19" s="12"/>
      <c r="CP19" s="12"/>
      <c r="CQ19" s="12"/>
      <c r="CR19" s="12"/>
      <c r="CT19" s="12"/>
      <c r="CU19" s="12"/>
      <c r="CV19" s="12"/>
      <c r="CW19" s="12"/>
      <c r="CY19" s="12"/>
      <c r="DA19" s="12"/>
      <c r="DB19" s="12"/>
    </row>
    <row r="20" spans="4:106">
      <c r="D20" s="12"/>
      <c r="M20" s="12"/>
      <c r="T20" s="12"/>
      <c r="U20" s="12"/>
      <c r="V20" s="12"/>
      <c r="W20" s="12"/>
      <c r="X20" s="12"/>
      <c r="AB20" s="12"/>
      <c r="AC20" s="12"/>
      <c r="AD20" s="12"/>
      <c r="AE20" s="12"/>
      <c r="AJ20" s="12"/>
      <c r="AL20" s="12"/>
      <c r="AM20" s="12"/>
      <c r="AN20" s="12"/>
      <c r="AP20" s="12"/>
      <c r="AQ20" s="12"/>
      <c r="AT20" s="12"/>
      <c r="AU20" s="12"/>
      <c r="AV20" s="12"/>
      <c r="AY20" s="12"/>
      <c r="BC20" s="12"/>
      <c r="BE20" s="12"/>
      <c r="BF20" s="12"/>
      <c r="BH20" s="12"/>
      <c r="BI20" s="12"/>
      <c r="BK20" s="12"/>
      <c r="BL20" s="12"/>
      <c r="BM20" s="12"/>
      <c r="BR20" s="12"/>
      <c r="BY20" s="12"/>
      <c r="CC20" s="12"/>
      <c r="CD20" s="12"/>
      <c r="CH20" s="12"/>
      <c r="CL20" s="12"/>
      <c r="CP20" s="12"/>
      <c r="CQ20" s="12"/>
      <c r="CR20" s="12"/>
      <c r="CT20" s="12"/>
      <c r="CU20" s="12"/>
      <c r="CV20" s="12"/>
      <c r="CW20" s="12"/>
      <c r="CY20" s="12"/>
      <c r="DA20" s="12"/>
      <c r="DB20" s="12"/>
    </row>
    <row r="21" spans="4:106">
      <c r="D21" s="12"/>
      <c r="M21" s="12"/>
      <c r="T21" s="12"/>
      <c r="U21" s="12"/>
      <c r="V21" s="12"/>
      <c r="W21" s="12"/>
      <c r="X21" s="12"/>
      <c r="AB21" s="12"/>
      <c r="AC21" s="12"/>
      <c r="AD21" s="12"/>
      <c r="AE21" s="12"/>
      <c r="AJ21" s="12"/>
      <c r="AL21" s="12"/>
      <c r="AM21" s="12"/>
      <c r="AN21" s="12"/>
      <c r="AP21" s="12"/>
      <c r="AQ21" s="12"/>
      <c r="AT21" s="12"/>
      <c r="AU21" s="12"/>
      <c r="AV21" s="12"/>
      <c r="AY21" s="12"/>
      <c r="BC21" s="12"/>
      <c r="BE21" s="12"/>
      <c r="BF21" s="12"/>
      <c r="BH21" s="12"/>
      <c r="BI21" s="12"/>
      <c r="BK21" s="12"/>
      <c r="BL21" s="12"/>
      <c r="BM21" s="12"/>
      <c r="BR21" s="12"/>
      <c r="BY21" s="12"/>
      <c r="CC21" s="12"/>
      <c r="CD21" s="12"/>
      <c r="CH21" s="12"/>
      <c r="CL21" s="12"/>
      <c r="CP21" s="12"/>
      <c r="CQ21" s="12"/>
      <c r="CR21" s="12"/>
      <c r="CT21" s="12"/>
      <c r="CU21" s="12"/>
      <c r="CV21" s="12"/>
      <c r="CW21" s="12"/>
      <c r="CY21" s="12"/>
      <c r="DA21" s="12"/>
      <c r="DB21" s="12"/>
    </row>
    <row r="22" spans="4:106">
      <c r="D22" s="12"/>
      <c r="M22" s="12"/>
      <c r="T22" s="12"/>
      <c r="U22" s="12"/>
      <c r="V22" s="12"/>
      <c r="W22" s="12"/>
      <c r="X22" s="12"/>
      <c r="AB22" s="12"/>
      <c r="AC22" s="12"/>
      <c r="AD22" s="12"/>
      <c r="AE22" s="12"/>
      <c r="AJ22" s="12"/>
      <c r="AL22" s="12"/>
      <c r="AM22" s="12"/>
      <c r="AN22" s="12"/>
      <c r="AP22" s="12"/>
      <c r="AQ22" s="12"/>
      <c r="AT22" s="12"/>
      <c r="AU22" s="12"/>
      <c r="AV22" s="12"/>
      <c r="AY22" s="12"/>
      <c r="BC22" s="12"/>
      <c r="BE22" s="12"/>
      <c r="BF22" s="12"/>
      <c r="BH22" s="12"/>
      <c r="BI22" s="12"/>
      <c r="BK22" s="12"/>
      <c r="BL22" s="12"/>
      <c r="BM22" s="12"/>
      <c r="BR22" s="12"/>
      <c r="BY22" s="12"/>
      <c r="CC22" s="12"/>
      <c r="CD22" s="12"/>
      <c r="CH22" s="12"/>
      <c r="CL22" s="12"/>
      <c r="CP22" s="12"/>
      <c r="CQ22" s="12"/>
      <c r="CR22" s="12"/>
      <c r="CT22" s="12"/>
      <c r="CU22" s="12"/>
      <c r="CV22" s="12"/>
      <c r="CW22" s="12"/>
      <c r="CY22" s="12"/>
      <c r="DA22" s="12"/>
      <c r="DB22" s="12"/>
    </row>
    <row r="23" spans="4:106">
      <c r="D23" s="12"/>
      <c r="M23" s="12"/>
      <c r="T23" s="12"/>
      <c r="U23" s="12"/>
      <c r="V23" s="12"/>
      <c r="W23" s="12"/>
      <c r="X23" s="12"/>
      <c r="AB23" s="12"/>
      <c r="AC23" s="12"/>
      <c r="AD23" s="12"/>
      <c r="AE23" s="12"/>
      <c r="AJ23" s="12"/>
      <c r="AL23" s="12"/>
      <c r="AM23" s="12"/>
      <c r="AN23" s="12"/>
      <c r="AP23" s="12"/>
      <c r="AQ23" s="12"/>
      <c r="AT23" s="12"/>
      <c r="AU23" s="12"/>
      <c r="AV23" s="12"/>
      <c r="AY23" s="12"/>
      <c r="BC23" s="12"/>
      <c r="BE23" s="12"/>
      <c r="BF23" s="12"/>
      <c r="BH23" s="12"/>
      <c r="BI23" s="12"/>
      <c r="BK23" s="12"/>
      <c r="BL23" s="12"/>
      <c r="BM23" s="12"/>
      <c r="BR23" s="12"/>
      <c r="BY23" s="12"/>
      <c r="CC23" s="12"/>
      <c r="CD23" s="12"/>
      <c r="CH23" s="12"/>
      <c r="CL23" s="12"/>
      <c r="CP23" s="12"/>
      <c r="CQ23" s="12"/>
      <c r="CR23" s="12"/>
      <c r="CT23" s="12"/>
      <c r="CU23" s="12"/>
      <c r="CV23" s="12"/>
      <c r="CW23" s="12"/>
      <c r="CY23" s="12"/>
      <c r="DA23" s="12"/>
      <c r="DB23" s="12"/>
    </row>
    <row r="24" spans="4:106">
      <c r="D24" s="12"/>
      <c r="M24" s="12"/>
      <c r="T24" s="12"/>
      <c r="U24" s="12"/>
      <c r="V24" s="12"/>
      <c r="W24" s="12"/>
      <c r="X24" s="12"/>
      <c r="AB24" s="12"/>
      <c r="AC24" s="12"/>
      <c r="AD24" s="12"/>
      <c r="AE24" s="12"/>
      <c r="AJ24" s="12"/>
      <c r="AL24" s="12"/>
      <c r="AM24" s="12"/>
      <c r="AN24" s="12"/>
      <c r="AP24" s="12"/>
      <c r="AQ24" s="12"/>
      <c r="AT24" s="12"/>
      <c r="AU24" s="12"/>
      <c r="AV24" s="12"/>
      <c r="AY24" s="12"/>
      <c r="BC24" s="12"/>
      <c r="BE24" s="12"/>
      <c r="BF24" s="12"/>
      <c r="BH24" s="12"/>
      <c r="BI24" s="12"/>
      <c r="BK24" s="12"/>
      <c r="BL24" s="12"/>
      <c r="BM24" s="12"/>
      <c r="BR24" s="12"/>
      <c r="BY24" s="12"/>
      <c r="CC24" s="12"/>
      <c r="CD24" s="12"/>
      <c r="CH24" s="12"/>
      <c r="CL24" s="12"/>
      <c r="CP24" s="12"/>
      <c r="CQ24" s="12"/>
      <c r="CR24" s="12"/>
      <c r="CT24" s="12"/>
      <c r="CU24" s="12"/>
      <c r="CV24" s="12"/>
      <c r="CW24" s="12"/>
      <c r="CY24" s="12"/>
      <c r="DA24" s="12"/>
      <c r="DB24" s="12"/>
    </row>
    <row r="25" spans="4:106">
      <c r="D25" s="12"/>
      <c r="M25" s="12"/>
      <c r="T25" s="12"/>
      <c r="U25" s="12"/>
      <c r="V25" s="12"/>
      <c r="W25" s="12"/>
      <c r="X25" s="12"/>
      <c r="AB25" s="12"/>
      <c r="AC25" s="12"/>
      <c r="AD25" s="12"/>
      <c r="AE25" s="12"/>
      <c r="AJ25" s="12"/>
      <c r="AL25" s="12"/>
      <c r="AM25" s="12"/>
      <c r="AN25" s="12"/>
      <c r="AP25" s="12"/>
      <c r="AQ25" s="12"/>
      <c r="AT25" s="12"/>
      <c r="AU25" s="12"/>
      <c r="AV25" s="12"/>
      <c r="AY25" s="12"/>
      <c r="BC25" s="12"/>
      <c r="BE25" s="12"/>
      <c r="BF25" s="12"/>
      <c r="BH25" s="12"/>
      <c r="BI25" s="12"/>
      <c r="BK25" s="12"/>
      <c r="BL25" s="12"/>
      <c r="BM25" s="12"/>
      <c r="BR25" s="12"/>
      <c r="BY25" s="12"/>
      <c r="CC25" s="12"/>
      <c r="CD25" s="12"/>
      <c r="CH25" s="12"/>
      <c r="CL25" s="12"/>
      <c r="CP25" s="12"/>
      <c r="CQ25" s="12"/>
      <c r="CR25" s="12"/>
      <c r="CT25" s="12"/>
      <c r="CU25" s="12"/>
      <c r="CV25" s="12"/>
      <c r="CW25" s="12"/>
      <c r="CY25" s="12"/>
      <c r="DA25" s="12"/>
      <c r="DB25" s="12"/>
    </row>
    <row r="26" spans="4:106">
      <c r="D26" s="12"/>
      <c r="M26" s="12"/>
      <c r="T26" s="12"/>
      <c r="U26" s="12"/>
      <c r="V26" s="12"/>
      <c r="W26" s="12"/>
      <c r="X26" s="12"/>
      <c r="AB26" s="12"/>
      <c r="AC26" s="12"/>
      <c r="AD26" s="12"/>
      <c r="AE26" s="12"/>
      <c r="AJ26" s="12"/>
      <c r="AL26" s="12"/>
      <c r="AM26" s="12"/>
      <c r="AN26" s="12"/>
      <c r="AP26" s="12"/>
      <c r="AQ26" s="12"/>
      <c r="AT26" s="12"/>
      <c r="AU26" s="12"/>
      <c r="AV26" s="12"/>
      <c r="AY26" s="12"/>
      <c r="BC26" s="12"/>
      <c r="BE26" s="12"/>
      <c r="BF26" s="12"/>
      <c r="BH26" s="12"/>
      <c r="BI26" s="12"/>
      <c r="BK26" s="12"/>
      <c r="BL26" s="12"/>
      <c r="BM26" s="12"/>
      <c r="BR26" s="12"/>
      <c r="BY26" s="12"/>
      <c r="CC26" s="12"/>
      <c r="CD26" s="12"/>
      <c r="CH26" s="12"/>
      <c r="CL26" s="12"/>
      <c r="CP26" s="12"/>
      <c r="CQ26" s="12"/>
      <c r="CR26" s="12"/>
      <c r="CT26" s="12"/>
      <c r="CU26" s="12"/>
      <c r="CV26" s="12"/>
      <c r="CW26" s="12"/>
      <c r="CY26" s="12"/>
      <c r="DA26" s="12"/>
      <c r="DB26" s="12"/>
    </row>
    <row r="27" spans="4:106">
      <c r="D27" s="12"/>
      <c r="M27" s="12"/>
      <c r="T27" s="12"/>
      <c r="U27" s="12"/>
      <c r="V27" s="12"/>
      <c r="W27" s="12"/>
      <c r="X27" s="12"/>
      <c r="AB27" s="12"/>
      <c r="AC27" s="12"/>
      <c r="AD27" s="12"/>
      <c r="AE27" s="12"/>
      <c r="AJ27" s="12"/>
      <c r="AL27" s="12"/>
      <c r="AM27" s="12"/>
      <c r="AN27" s="12"/>
      <c r="AP27" s="12"/>
      <c r="AQ27" s="12"/>
      <c r="AT27" s="12"/>
      <c r="AU27" s="12"/>
      <c r="AV27" s="12"/>
      <c r="AY27" s="12"/>
      <c r="BC27" s="12"/>
      <c r="BE27" s="12"/>
      <c r="BF27" s="12"/>
      <c r="BH27" s="12"/>
      <c r="BI27" s="12"/>
      <c r="BK27" s="12"/>
      <c r="BL27" s="12"/>
      <c r="BM27" s="12"/>
      <c r="BR27" s="12"/>
      <c r="BY27" s="12"/>
      <c r="CC27" s="12"/>
      <c r="CD27" s="12"/>
      <c r="CH27" s="12"/>
      <c r="CL27" s="12"/>
      <c r="CP27" s="12"/>
      <c r="CQ27" s="12"/>
      <c r="CR27" s="12"/>
      <c r="CT27" s="12"/>
      <c r="CU27" s="12"/>
      <c r="CV27" s="12"/>
      <c r="CW27" s="12"/>
      <c r="CY27" s="12"/>
      <c r="DA27" s="12"/>
      <c r="DB27" s="12"/>
    </row>
    <row r="28" spans="4:106">
      <c r="D28" s="12"/>
      <c r="M28" s="12"/>
      <c r="T28" s="12"/>
      <c r="U28" s="12"/>
      <c r="V28" s="12"/>
      <c r="W28" s="12"/>
      <c r="X28" s="12"/>
      <c r="AB28" s="12"/>
      <c r="AC28" s="12"/>
      <c r="AD28" s="12"/>
      <c r="AE28" s="12"/>
      <c r="AJ28" s="12"/>
      <c r="AL28" s="12"/>
      <c r="AM28" s="12"/>
      <c r="AN28" s="12"/>
      <c r="AP28" s="12"/>
      <c r="AQ28" s="12"/>
      <c r="AT28" s="12"/>
      <c r="AU28" s="12"/>
      <c r="AV28" s="12"/>
      <c r="AY28" s="12"/>
      <c r="BC28" s="12"/>
      <c r="BE28" s="12"/>
      <c r="BF28" s="12"/>
      <c r="BH28" s="12"/>
      <c r="BI28" s="12"/>
      <c r="BK28" s="12"/>
      <c r="BL28" s="12"/>
      <c r="BM28" s="12"/>
      <c r="BR28" s="12"/>
      <c r="BY28" s="12"/>
      <c r="CC28" s="12"/>
      <c r="CD28" s="12"/>
      <c r="CH28" s="12"/>
      <c r="CL28" s="12"/>
      <c r="CP28" s="12"/>
      <c r="CQ28" s="12"/>
      <c r="CR28" s="12"/>
      <c r="CT28" s="12"/>
      <c r="CU28" s="12"/>
      <c r="CV28" s="12"/>
      <c r="CW28" s="12"/>
      <c r="CY28" s="12"/>
      <c r="DA28" s="12"/>
      <c r="DB28" s="12"/>
    </row>
    <row r="29" spans="4:106">
      <c r="D29" s="12"/>
      <c r="M29" s="12"/>
      <c r="T29" s="12"/>
      <c r="U29" s="12"/>
      <c r="V29" s="12"/>
      <c r="W29" s="12"/>
      <c r="X29" s="12"/>
      <c r="AB29" s="12"/>
      <c r="AC29" s="12"/>
      <c r="AD29" s="12"/>
      <c r="AE29" s="12"/>
      <c r="AJ29" s="12"/>
      <c r="AL29" s="12"/>
      <c r="AM29" s="12"/>
      <c r="AN29" s="12"/>
      <c r="AP29" s="12"/>
      <c r="AQ29" s="12"/>
      <c r="AT29" s="12"/>
      <c r="AU29" s="12"/>
      <c r="AV29" s="12"/>
      <c r="AY29" s="12"/>
      <c r="BC29" s="12"/>
      <c r="BE29" s="12"/>
      <c r="BF29" s="12"/>
      <c r="BH29" s="12"/>
      <c r="BI29" s="12"/>
      <c r="BK29" s="12"/>
      <c r="BL29" s="12"/>
      <c r="BM29" s="12"/>
      <c r="BR29" s="12"/>
      <c r="BY29" s="12"/>
      <c r="CC29" s="12"/>
      <c r="CD29" s="12"/>
      <c r="CH29" s="12"/>
      <c r="CL29" s="12"/>
      <c r="CP29" s="12"/>
      <c r="CQ29" s="12"/>
      <c r="CR29" s="12"/>
      <c r="CT29" s="12"/>
      <c r="CU29" s="12"/>
      <c r="CV29" s="12"/>
      <c r="CW29" s="12"/>
      <c r="CY29" s="12"/>
      <c r="DA29" s="12"/>
      <c r="DB29" s="12"/>
    </row>
    <row r="30" spans="4:106">
      <c r="D30" s="12"/>
      <c r="M30" s="12"/>
      <c r="T30" s="12"/>
      <c r="U30" s="12"/>
      <c r="V30" s="12"/>
      <c r="W30" s="12"/>
      <c r="X30" s="12"/>
      <c r="AB30" s="12"/>
      <c r="AC30" s="12"/>
      <c r="AD30" s="12"/>
      <c r="AE30" s="12"/>
      <c r="AJ30" s="12"/>
      <c r="AL30" s="12"/>
      <c r="AM30" s="12"/>
      <c r="AN30" s="12"/>
      <c r="AP30" s="12"/>
      <c r="AQ30" s="12"/>
      <c r="AT30" s="12"/>
      <c r="AU30" s="12"/>
      <c r="AV30" s="12"/>
      <c r="AY30" s="12"/>
      <c r="BC30" s="12"/>
      <c r="BE30" s="12"/>
      <c r="BF30" s="12"/>
      <c r="BH30" s="12"/>
      <c r="BI30" s="12"/>
      <c r="BK30" s="12"/>
      <c r="BL30" s="12"/>
      <c r="BM30" s="12"/>
      <c r="BR30" s="12"/>
      <c r="BY30" s="12"/>
      <c r="CC30" s="12"/>
      <c r="CD30" s="12"/>
      <c r="CH30" s="12"/>
      <c r="CL30" s="12"/>
      <c r="CP30" s="12"/>
      <c r="CQ30" s="12"/>
      <c r="CR30" s="12"/>
      <c r="CT30" s="12"/>
      <c r="CU30" s="12"/>
      <c r="CV30" s="12"/>
      <c r="CW30" s="12"/>
      <c r="CY30" s="12"/>
      <c r="DA30" s="12"/>
      <c r="DB30" s="12"/>
    </row>
    <row r="31" spans="4:106">
      <c r="D31" s="12"/>
      <c r="M31" s="12"/>
      <c r="T31" s="12"/>
      <c r="U31" s="12"/>
      <c r="V31" s="12"/>
      <c r="W31" s="12"/>
      <c r="X31" s="12"/>
      <c r="AB31" s="12"/>
      <c r="AC31" s="12"/>
      <c r="AD31" s="12"/>
      <c r="AE31" s="12"/>
      <c r="AJ31" s="12"/>
      <c r="AL31" s="12"/>
      <c r="AM31" s="12"/>
      <c r="AN31" s="12"/>
      <c r="AP31" s="12"/>
      <c r="AQ31" s="12"/>
      <c r="AT31" s="12"/>
      <c r="AU31" s="12"/>
      <c r="AV31" s="12"/>
      <c r="AY31" s="12"/>
      <c r="BC31" s="12"/>
      <c r="BE31" s="12"/>
      <c r="BF31" s="12"/>
      <c r="BH31" s="12"/>
      <c r="BI31" s="12"/>
      <c r="BK31" s="12"/>
      <c r="BL31" s="12"/>
      <c r="BM31" s="12"/>
      <c r="BR31" s="12"/>
      <c r="BY31" s="12"/>
      <c r="CC31" s="12"/>
      <c r="CD31" s="12"/>
      <c r="CH31" s="12"/>
      <c r="CL31" s="12"/>
      <c r="CP31" s="12"/>
      <c r="CQ31" s="12"/>
      <c r="CR31" s="12"/>
      <c r="CT31" s="12"/>
      <c r="CU31" s="12"/>
      <c r="CV31" s="12"/>
      <c r="CW31" s="12"/>
      <c r="CY31" s="12"/>
      <c r="DA31" s="12"/>
      <c r="DB31" s="12"/>
    </row>
    <row r="32" spans="4:106">
      <c r="D32" s="12"/>
      <c r="M32" s="12"/>
      <c r="T32" s="12"/>
      <c r="U32" s="12"/>
      <c r="V32" s="12"/>
      <c r="W32" s="12"/>
      <c r="X32" s="12"/>
      <c r="AB32" s="12"/>
      <c r="AC32" s="12"/>
      <c r="AD32" s="12"/>
      <c r="AE32" s="12"/>
      <c r="AJ32" s="12"/>
      <c r="AL32" s="12"/>
      <c r="AM32" s="12"/>
      <c r="AN32" s="12"/>
      <c r="AP32" s="12"/>
      <c r="AQ32" s="12"/>
      <c r="AT32" s="12"/>
      <c r="AU32" s="12"/>
      <c r="AV32" s="12"/>
      <c r="AY32" s="12"/>
      <c r="BC32" s="12"/>
      <c r="BE32" s="12"/>
      <c r="BF32" s="12"/>
      <c r="BH32" s="12"/>
      <c r="BI32" s="12"/>
      <c r="BK32" s="12"/>
      <c r="BL32" s="12"/>
      <c r="BM32" s="12"/>
      <c r="BR32" s="12"/>
      <c r="BY32" s="12"/>
      <c r="CC32" s="12"/>
      <c r="CD32" s="12"/>
      <c r="CH32" s="12"/>
      <c r="CL32" s="12"/>
      <c r="CP32" s="12"/>
      <c r="CQ32" s="12"/>
      <c r="CR32" s="12"/>
      <c r="CT32" s="12"/>
      <c r="CU32" s="12"/>
      <c r="CV32" s="12"/>
      <c r="CW32" s="12"/>
      <c r="CY32" s="12"/>
      <c r="DA32" s="12"/>
      <c r="DB32" s="12"/>
    </row>
    <row r="33" spans="4:106">
      <c r="D33" s="12"/>
      <c r="M33" s="12"/>
      <c r="T33" s="12"/>
      <c r="U33" s="12"/>
      <c r="V33" s="12"/>
      <c r="W33" s="12"/>
      <c r="X33" s="12"/>
      <c r="AB33" s="12"/>
      <c r="AC33" s="12"/>
      <c r="AD33" s="12"/>
      <c r="AE33" s="12"/>
      <c r="AJ33" s="12"/>
      <c r="AL33" s="12"/>
      <c r="AM33" s="12"/>
      <c r="AN33" s="12"/>
      <c r="AP33" s="12"/>
      <c r="AQ33" s="12"/>
      <c r="AT33" s="12"/>
      <c r="AU33" s="12"/>
      <c r="AV33" s="12"/>
      <c r="AY33" s="12"/>
      <c r="BC33" s="12"/>
      <c r="BE33" s="12"/>
      <c r="BF33" s="12"/>
      <c r="BH33" s="12"/>
      <c r="BI33" s="12"/>
      <c r="BK33" s="12"/>
      <c r="BL33" s="12"/>
      <c r="BM33" s="12"/>
      <c r="BR33" s="12"/>
      <c r="BY33" s="12"/>
      <c r="CC33" s="12"/>
      <c r="CD33" s="12"/>
      <c r="CH33" s="12"/>
      <c r="CL33" s="12"/>
      <c r="CP33" s="12"/>
      <c r="CQ33" s="12"/>
      <c r="CR33" s="12"/>
      <c r="CT33" s="12"/>
      <c r="CU33" s="12"/>
      <c r="CV33" s="12"/>
      <c r="CW33" s="12"/>
      <c r="CY33" s="12"/>
      <c r="DA33" s="12"/>
      <c r="DB33" s="12"/>
    </row>
    <row r="34" spans="4:106">
      <c r="D34" s="12"/>
      <c r="M34" s="12"/>
      <c r="T34" s="12"/>
      <c r="U34" s="12"/>
      <c r="V34" s="12"/>
      <c r="W34" s="12"/>
      <c r="X34" s="12"/>
      <c r="AB34" s="12"/>
      <c r="AC34" s="12"/>
      <c r="AD34" s="12"/>
      <c r="AE34" s="12"/>
      <c r="AJ34" s="12"/>
      <c r="AL34" s="12"/>
      <c r="AM34" s="12"/>
      <c r="AN34" s="12"/>
      <c r="AP34" s="12"/>
      <c r="AQ34" s="12"/>
      <c r="AT34" s="12"/>
      <c r="AU34" s="12"/>
      <c r="AV34" s="12"/>
      <c r="AY34" s="12"/>
      <c r="BC34" s="12"/>
      <c r="BE34" s="12"/>
      <c r="BF34" s="12"/>
      <c r="BH34" s="12"/>
      <c r="BI34" s="12"/>
      <c r="BK34" s="12"/>
      <c r="BL34" s="12"/>
      <c r="BM34" s="12"/>
      <c r="BR34" s="12"/>
      <c r="BY34" s="12"/>
      <c r="CC34" s="12"/>
      <c r="CD34" s="12"/>
      <c r="CH34" s="12"/>
      <c r="CL34" s="12"/>
      <c r="CP34" s="12"/>
      <c r="CQ34" s="12"/>
      <c r="CR34" s="12"/>
      <c r="CT34" s="12"/>
      <c r="CU34" s="12"/>
      <c r="CV34" s="12"/>
      <c r="CW34" s="12"/>
      <c r="CY34" s="12"/>
      <c r="DA34" s="12"/>
      <c r="DB34" s="12"/>
    </row>
    <row r="35" spans="4:106">
      <c r="D35" s="12"/>
      <c r="M35" s="12"/>
      <c r="T35" s="12"/>
      <c r="U35" s="12"/>
      <c r="V35" s="12"/>
      <c r="W35" s="12"/>
      <c r="X35" s="12"/>
      <c r="AB35" s="12"/>
      <c r="AC35" s="12"/>
      <c r="AD35" s="12"/>
      <c r="AE35" s="12"/>
      <c r="AJ35" s="12"/>
      <c r="AL35" s="12"/>
      <c r="AM35" s="12"/>
      <c r="AN35" s="12"/>
      <c r="AP35" s="12"/>
      <c r="AQ35" s="12"/>
      <c r="AT35" s="12"/>
      <c r="AU35" s="12"/>
      <c r="AV35" s="12"/>
      <c r="AY35" s="12"/>
      <c r="BC35" s="12"/>
      <c r="BE35" s="12"/>
      <c r="BF35" s="12"/>
      <c r="BH35" s="12"/>
      <c r="BI35" s="12"/>
      <c r="BK35" s="12"/>
      <c r="BL35" s="12"/>
      <c r="BM35" s="12"/>
      <c r="BR35" s="12"/>
      <c r="BY35" s="12"/>
      <c r="CC35" s="12"/>
      <c r="CD35" s="12"/>
      <c r="CH35" s="12"/>
      <c r="CL35" s="12"/>
      <c r="CP35" s="12"/>
      <c r="CQ35" s="12"/>
      <c r="CR35" s="12"/>
      <c r="CT35" s="12"/>
      <c r="CU35" s="12"/>
      <c r="CV35" s="12"/>
      <c r="CW35" s="12"/>
      <c r="CY35" s="12"/>
      <c r="DA35" s="12"/>
      <c r="DB35" s="12"/>
    </row>
    <row r="36" spans="4:106">
      <c r="D36" s="12"/>
      <c r="M36" s="12"/>
      <c r="T36" s="12"/>
      <c r="U36" s="12"/>
      <c r="V36" s="12"/>
      <c r="W36" s="12"/>
      <c r="X36" s="12"/>
      <c r="AB36" s="12"/>
      <c r="AC36" s="12"/>
      <c r="AD36" s="12"/>
      <c r="AE36" s="12"/>
      <c r="AJ36" s="12"/>
      <c r="AL36" s="12"/>
      <c r="AM36" s="12"/>
      <c r="AN36" s="12"/>
      <c r="AP36" s="12"/>
      <c r="AQ36" s="12"/>
      <c r="AT36" s="12"/>
      <c r="AU36" s="12"/>
      <c r="AV36" s="12"/>
      <c r="AY36" s="12"/>
      <c r="BC36" s="12"/>
      <c r="BE36" s="12"/>
      <c r="BF36" s="12"/>
      <c r="BH36" s="12"/>
      <c r="BI36" s="12"/>
      <c r="BK36" s="12"/>
      <c r="BL36" s="12"/>
      <c r="BM36" s="12"/>
      <c r="BR36" s="12"/>
      <c r="BY36" s="12"/>
      <c r="CC36" s="12"/>
      <c r="CD36" s="12"/>
      <c r="CH36" s="12"/>
      <c r="CL36" s="12"/>
      <c r="CP36" s="12"/>
      <c r="CQ36" s="12"/>
      <c r="CR36" s="12"/>
      <c r="CT36" s="12"/>
      <c r="CU36" s="12"/>
      <c r="CV36" s="12"/>
      <c r="CW36" s="12"/>
      <c r="CY36" s="12"/>
      <c r="DA36" s="12"/>
      <c r="DB36" s="12"/>
    </row>
    <row r="37" spans="4:106">
      <c r="D37" s="12"/>
      <c r="M37" s="12"/>
      <c r="T37" s="12"/>
      <c r="U37" s="12"/>
      <c r="V37" s="12"/>
      <c r="W37" s="12"/>
      <c r="X37" s="12"/>
      <c r="AB37" s="12"/>
      <c r="AC37" s="12"/>
      <c r="AD37" s="12"/>
      <c r="AE37" s="12"/>
      <c r="AJ37" s="12"/>
      <c r="AL37" s="12"/>
      <c r="AM37" s="12"/>
      <c r="AN37" s="12"/>
      <c r="AP37" s="12"/>
      <c r="AQ37" s="12"/>
      <c r="AT37" s="12"/>
      <c r="AU37" s="12"/>
      <c r="AV37" s="12"/>
      <c r="AY37" s="12"/>
      <c r="BC37" s="12"/>
      <c r="BE37" s="12"/>
      <c r="BF37" s="12"/>
      <c r="BH37" s="12"/>
      <c r="BI37" s="12"/>
      <c r="BK37" s="12"/>
      <c r="BL37" s="12"/>
      <c r="BM37" s="12"/>
      <c r="BR37" s="12"/>
      <c r="BY37" s="12"/>
      <c r="CC37" s="12"/>
      <c r="CD37" s="12"/>
      <c r="CH37" s="12"/>
      <c r="CL37" s="12"/>
      <c r="CP37" s="12"/>
      <c r="CQ37" s="12"/>
      <c r="CR37" s="12"/>
      <c r="CT37" s="12"/>
      <c r="CU37" s="12"/>
      <c r="CV37" s="12"/>
      <c r="CW37" s="12"/>
      <c r="CY37" s="12"/>
      <c r="DA37" s="12"/>
      <c r="DB37" s="12"/>
    </row>
    <row r="38" spans="4:106">
      <c r="D38" s="12"/>
      <c r="M38" s="12"/>
      <c r="T38" s="12"/>
      <c r="U38" s="12"/>
      <c r="V38" s="12"/>
      <c r="W38" s="12"/>
      <c r="X38" s="12"/>
      <c r="AB38" s="12"/>
      <c r="AC38" s="12"/>
      <c r="AD38" s="12"/>
      <c r="AE38" s="12"/>
      <c r="AJ38" s="12"/>
      <c r="AL38" s="12"/>
      <c r="AM38" s="12"/>
      <c r="AN38" s="12"/>
      <c r="AP38" s="12"/>
      <c r="AQ38" s="12"/>
      <c r="AT38" s="12"/>
      <c r="AU38" s="12"/>
      <c r="AV38" s="12"/>
      <c r="AY38" s="12"/>
      <c r="BC38" s="12"/>
      <c r="BE38" s="12"/>
      <c r="BF38" s="12"/>
      <c r="BH38" s="12"/>
      <c r="BI38" s="12"/>
      <c r="BK38" s="12"/>
      <c r="BL38" s="12"/>
      <c r="BM38" s="12"/>
      <c r="BR38" s="12"/>
      <c r="BY38" s="12"/>
      <c r="CC38" s="12"/>
      <c r="CD38" s="12"/>
      <c r="CH38" s="12"/>
      <c r="CL38" s="12"/>
      <c r="CP38" s="12"/>
      <c r="CQ38" s="12"/>
      <c r="CR38" s="12"/>
      <c r="CT38" s="12"/>
      <c r="CU38" s="12"/>
      <c r="CV38" s="12"/>
      <c r="CW38" s="12"/>
      <c r="CY38" s="12"/>
      <c r="DA38" s="12"/>
      <c r="DB38" s="12"/>
    </row>
    <row r="39" spans="4:106">
      <c r="D39" s="12"/>
      <c r="M39" s="12"/>
      <c r="T39" s="12"/>
      <c r="U39" s="12"/>
      <c r="V39" s="12"/>
      <c r="W39" s="12"/>
      <c r="X39" s="12"/>
      <c r="AB39" s="12"/>
      <c r="AC39" s="12"/>
      <c r="AD39" s="12"/>
      <c r="AE39" s="12"/>
      <c r="AJ39" s="12"/>
      <c r="AL39" s="12"/>
      <c r="AM39" s="12"/>
      <c r="AN39" s="12"/>
      <c r="AP39" s="12"/>
      <c r="AQ39" s="12"/>
      <c r="AT39" s="12"/>
      <c r="AU39" s="12"/>
      <c r="AV39" s="12"/>
      <c r="AY39" s="12"/>
      <c r="BC39" s="12"/>
      <c r="BE39" s="12"/>
      <c r="BF39" s="12"/>
      <c r="BH39" s="12"/>
      <c r="BI39" s="12"/>
      <c r="BK39" s="12"/>
      <c r="BL39" s="12"/>
      <c r="BM39" s="12"/>
      <c r="BR39" s="12"/>
      <c r="BY39" s="12"/>
      <c r="CC39" s="12"/>
      <c r="CD39" s="12"/>
      <c r="CH39" s="12"/>
      <c r="CL39" s="12"/>
      <c r="CP39" s="12"/>
      <c r="CQ39" s="12"/>
      <c r="CR39" s="12"/>
      <c r="CT39" s="12"/>
      <c r="CU39" s="12"/>
      <c r="CV39" s="12"/>
      <c r="CW39" s="12"/>
      <c r="CY39" s="12"/>
      <c r="DA39" s="12"/>
      <c r="DB39" s="12"/>
    </row>
    <row r="40" spans="4:106">
      <c r="D40" s="12"/>
      <c r="M40" s="12"/>
      <c r="T40" s="12"/>
      <c r="U40" s="12"/>
      <c r="V40" s="12"/>
      <c r="W40" s="12"/>
      <c r="X40" s="12"/>
      <c r="AB40" s="12"/>
      <c r="AC40" s="12"/>
      <c r="AD40" s="12"/>
      <c r="AE40" s="12"/>
      <c r="AJ40" s="12"/>
      <c r="AL40" s="12"/>
      <c r="AM40" s="12"/>
      <c r="AN40" s="12"/>
      <c r="AP40" s="12"/>
      <c r="AQ40" s="12"/>
      <c r="AT40" s="12"/>
      <c r="AU40" s="12"/>
      <c r="AV40" s="12"/>
      <c r="AY40" s="12"/>
      <c r="BC40" s="12"/>
      <c r="BE40" s="12"/>
      <c r="BF40" s="12"/>
      <c r="BH40" s="12"/>
      <c r="BI40" s="12"/>
      <c r="BK40" s="12"/>
      <c r="BL40" s="12"/>
      <c r="BM40" s="12"/>
      <c r="BR40" s="12"/>
      <c r="BY40" s="12"/>
      <c r="CC40" s="12"/>
      <c r="CD40" s="12"/>
      <c r="CH40" s="12"/>
      <c r="CL40" s="12"/>
      <c r="CP40" s="12"/>
      <c r="CQ40" s="12"/>
      <c r="CR40" s="12"/>
      <c r="CT40" s="12"/>
      <c r="CU40" s="12"/>
      <c r="CV40" s="12"/>
      <c r="CW40" s="12"/>
      <c r="CY40" s="12"/>
      <c r="DA40" s="12"/>
      <c r="DB40" s="12"/>
    </row>
    <row r="41" spans="4:106">
      <c r="D41" s="12"/>
      <c r="M41" s="12"/>
      <c r="T41" s="12"/>
      <c r="U41" s="12"/>
      <c r="V41" s="12"/>
      <c r="W41" s="12"/>
      <c r="X41" s="12"/>
      <c r="AB41" s="12"/>
      <c r="AC41" s="12"/>
      <c r="AD41" s="12"/>
      <c r="AE41" s="12"/>
      <c r="AJ41" s="12"/>
      <c r="AL41" s="12"/>
      <c r="AM41" s="12"/>
      <c r="AN41" s="12"/>
      <c r="AP41" s="12"/>
      <c r="AQ41" s="12"/>
      <c r="AT41" s="12"/>
      <c r="AU41" s="12"/>
      <c r="AV41" s="12"/>
      <c r="AY41" s="12"/>
      <c r="BC41" s="12"/>
      <c r="BE41" s="12"/>
      <c r="BF41" s="12"/>
      <c r="BH41" s="12"/>
      <c r="BI41" s="12"/>
      <c r="BK41" s="12"/>
      <c r="BL41" s="12"/>
      <c r="BM41" s="12"/>
      <c r="BR41" s="12"/>
      <c r="BY41" s="12"/>
      <c r="CC41" s="12"/>
      <c r="CD41" s="12"/>
      <c r="CH41" s="12"/>
      <c r="CL41" s="12"/>
      <c r="CP41" s="12"/>
      <c r="CQ41" s="12"/>
      <c r="CR41" s="12"/>
      <c r="CT41" s="12"/>
      <c r="CU41" s="12"/>
      <c r="CV41" s="12"/>
      <c r="CW41" s="12"/>
      <c r="CY41" s="12"/>
      <c r="DA41" s="12"/>
      <c r="DB41" s="12"/>
    </row>
    <row r="42" spans="4:106">
      <c r="D42" s="12"/>
      <c r="M42" s="12"/>
      <c r="T42" s="12"/>
      <c r="U42" s="12"/>
      <c r="V42" s="12"/>
      <c r="W42" s="12"/>
      <c r="X42" s="12"/>
      <c r="AB42" s="12"/>
      <c r="AC42" s="12"/>
      <c r="AD42" s="12"/>
      <c r="AE42" s="12"/>
      <c r="AJ42" s="12"/>
      <c r="AL42" s="12"/>
      <c r="AM42" s="12"/>
      <c r="AN42" s="12"/>
      <c r="AP42" s="12"/>
      <c r="AQ42" s="12"/>
      <c r="AT42" s="12"/>
      <c r="AU42" s="12"/>
      <c r="AV42" s="12"/>
      <c r="AY42" s="12"/>
      <c r="BC42" s="12"/>
      <c r="BE42" s="12"/>
      <c r="BF42" s="12"/>
      <c r="BH42" s="12"/>
      <c r="BI42" s="12"/>
      <c r="BK42" s="12"/>
      <c r="BL42" s="12"/>
      <c r="BM42" s="12"/>
      <c r="BR42" s="12"/>
      <c r="BY42" s="12"/>
      <c r="CC42" s="12"/>
      <c r="CD42" s="12"/>
      <c r="CH42" s="12"/>
      <c r="CL42" s="12"/>
      <c r="CP42" s="12"/>
      <c r="CQ42" s="12"/>
      <c r="CR42" s="12"/>
      <c r="CT42" s="12"/>
      <c r="CU42" s="12"/>
      <c r="CV42" s="12"/>
      <c r="CW42" s="12"/>
      <c r="CY42" s="12"/>
      <c r="DA42" s="12"/>
      <c r="DB42" s="12"/>
    </row>
    <row r="43" spans="4:106">
      <c r="D43" s="12"/>
      <c r="M43" s="12"/>
      <c r="T43" s="12"/>
      <c r="U43" s="12"/>
      <c r="V43" s="12"/>
      <c r="W43" s="12"/>
      <c r="X43" s="12"/>
      <c r="AB43" s="12"/>
      <c r="AC43" s="12"/>
      <c r="AD43" s="12"/>
      <c r="AE43" s="12"/>
      <c r="AJ43" s="12"/>
      <c r="AL43" s="12"/>
      <c r="AM43" s="12"/>
      <c r="AN43" s="12"/>
      <c r="AP43" s="12"/>
      <c r="AQ43" s="12"/>
      <c r="AT43" s="12"/>
      <c r="AU43" s="12"/>
      <c r="AV43" s="12"/>
      <c r="AY43" s="12"/>
      <c r="BC43" s="12"/>
      <c r="BE43" s="12"/>
      <c r="BF43" s="12"/>
      <c r="BH43" s="12"/>
      <c r="BI43" s="12"/>
      <c r="BK43" s="12"/>
      <c r="BL43" s="12"/>
      <c r="BM43" s="12"/>
      <c r="BR43" s="12"/>
      <c r="BY43" s="12"/>
      <c r="CC43" s="12"/>
      <c r="CD43" s="12"/>
      <c r="CH43" s="12"/>
      <c r="CL43" s="12"/>
      <c r="CP43" s="12"/>
      <c r="CQ43" s="12"/>
      <c r="CR43" s="12"/>
      <c r="CT43" s="12"/>
      <c r="CU43" s="12"/>
      <c r="CV43" s="12"/>
      <c r="CW43" s="12"/>
      <c r="CY43" s="12"/>
      <c r="DA43" s="12"/>
      <c r="DB43" s="12"/>
    </row>
    <row r="44" spans="4:106">
      <c r="D44" s="12"/>
      <c r="M44" s="12"/>
      <c r="T44" s="12"/>
      <c r="U44" s="12"/>
      <c r="V44" s="12"/>
      <c r="W44" s="12"/>
      <c r="X44" s="12"/>
      <c r="AB44" s="12"/>
      <c r="AC44" s="12"/>
      <c r="AD44" s="12"/>
      <c r="AE44" s="12"/>
      <c r="AJ44" s="12"/>
      <c r="AL44" s="12"/>
      <c r="AM44" s="12"/>
      <c r="AN44" s="12"/>
      <c r="AP44" s="12"/>
      <c r="AQ44" s="12"/>
      <c r="AT44" s="12"/>
      <c r="AU44" s="12"/>
      <c r="AV44" s="12"/>
      <c r="AY44" s="12"/>
      <c r="BC44" s="12"/>
      <c r="BE44" s="12"/>
      <c r="BF44" s="12"/>
      <c r="BH44" s="12"/>
      <c r="BI44" s="12"/>
      <c r="BK44" s="12"/>
      <c r="BL44" s="12"/>
      <c r="BM44" s="12"/>
      <c r="BR44" s="12"/>
      <c r="BY44" s="12"/>
      <c r="CC44" s="12"/>
      <c r="CD44" s="12"/>
      <c r="CH44" s="12"/>
      <c r="CL44" s="12"/>
      <c r="CP44" s="12"/>
      <c r="CQ44" s="12"/>
      <c r="CR44" s="12"/>
      <c r="CT44" s="12"/>
      <c r="CU44" s="12"/>
      <c r="CV44" s="12"/>
      <c r="CW44" s="12"/>
      <c r="CY44" s="12"/>
      <c r="DA44" s="12"/>
      <c r="DB44" s="12"/>
    </row>
    <row r="45" spans="4:106">
      <c r="D45" s="12"/>
      <c r="M45" s="12"/>
      <c r="T45" s="12"/>
      <c r="U45" s="12"/>
      <c r="V45" s="12"/>
      <c r="W45" s="12"/>
      <c r="X45" s="12"/>
      <c r="AB45" s="12"/>
      <c r="AC45" s="12"/>
      <c r="AD45" s="12"/>
      <c r="AE45" s="12"/>
      <c r="AJ45" s="12"/>
      <c r="AL45" s="12"/>
      <c r="AM45" s="12"/>
      <c r="AN45" s="12"/>
      <c r="AP45" s="12"/>
      <c r="AQ45" s="12"/>
      <c r="AT45" s="12"/>
      <c r="AU45" s="12"/>
      <c r="AV45" s="12"/>
      <c r="AY45" s="12"/>
      <c r="BC45" s="12"/>
      <c r="BE45" s="12"/>
      <c r="BF45" s="12"/>
      <c r="BH45" s="12"/>
      <c r="BI45" s="12"/>
      <c r="BK45" s="12"/>
      <c r="BL45" s="12"/>
      <c r="BM45" s="12"/>
      <c r="BR45" s="12"/>
      <c r="BY45" s="12"/>
      <c r="CC45" s="12"/>
      <c r="CD45" s="12"/>
      <c r="CH45" s="12"/>
      <c r="CL45" s="12"/>
      <c r="CP45" s="12"/>
      <c r="CQ45" s="12"/>
      <c r="CR45" s="12"/>
      <c r="CT45" s="12"/>
      <c r="CU45" s="12"/>
      <c r="CV45" s="12"/>
      <c r="CW45" s="12"/>
      <c r="CY45" s="12"/>
      <c r="DA45" s="12"/>
      <c r="DB45" s="12"/>
    </row>
    <row r="46" spans="4:106">
      <c r="D46" s="12"/>
      <c r="M46" s="12"/>
      <c r="T46" s="12"/>
      <c r="U46" s="12"/>
      <c r="V46" s="12"/>
      <c r="W46" s="12"/>
      <c r="X46" s="12"/>
      <c r="AB46" s="12"/>
      <c r="AC46" s="12"/>
      <c r="AD46" s="12"/>
      <c r="AE46" s="12"/>
      <c r="AJ46" s="12"/>
      <c r="AL46" s="12"/>
      <c r="AM46" s="12"/>
      <c r="AN46" s="12"/>
      <c r="AP46" s="12"/>
      <c r="AQ46" s="12"/>
      <c r="AT46" s="12"/>
      <c r="AU46" s="12"/>
      <c r="AV46" s="12"/>
      <c r="AY46" s="12"/>
      <c r="BC46" s="12"/>
      <c r="BE46" s="12"/>
      <c r="BF46" s="12"/>
      <c r="BH46" s="12"/>
      <c r="BI46" s="12"/>
      <c r="BK46" s="12"/>
      <c r="BL46" s="12"/>
      <c r="BM46" s="12"/>
      <c r="BR46" s="12"/>
      <c r="BY46" s="12"/>
      <c r="CC46" s="12"/>
      <c r="CD46" s="12"/>
      <c r="CH46" s="12"/>
      <c r="CL46" s="12"/>
      <c r="CP46" s="12"/>
      <c r="CQ46" s="12"/>
      <c r="CR46" s="12"/>
      <c r="CT46" s="12"/>
      <c r="CU46" s="12"/>
      <c r="CV46" s="12"/>
      <c r="CW46" s="12"/>
      <c r="CY46" s="12"/>
      <c r="DA46" s="12"/>
      <c r="DB46" s="12"/>
    </row>
    <row r="47" spans="4:106">
      <c r="D47" s="12"/>
      <c r="M47" s="12"/>
      <c r="T47" s="12"/>
      <c r="U47" s="12"/>
      <c r="V47" s="12"/>
      <c r="W47" s="12"/>
      <c r="X47" s="12"/>
      <c r="AB47" s="12"/>
      <c r="AC47" s="12"/>
      <c r="AD47" s="12"/>
      <c r="AE47" s="12"/>
      <c r="AJ47" s="12"/>
      <c r="AL47" s="12"/>
      <c r="AM47" s="12"/>
      <c r="AN47" s="12"/>
      <c r="AP47" s="12"/>
      <c r="AQ47" s="12"/>
      <c r="AT47" s="12"/>
      <c r="AU47" s="12"/>
      <c r="AV47" s="12"/>
      <c r="AY47" s="12"/>
      <c r="BC47" s="12"/>
      <c r="BE47" s="12"/>
      <c r="BF47" s="12"/>
      <c r="BH47" s="12"/>
      <c r="BI47" s="12"/>
      <c r="BK47" s="12"/>
      <c r="BL47" s="12"/>
      <c r="BM47" s="12"/>
      <c r="BR47" s="12"/>
      <c r="BY47" s="12"/>
      <c r="CC47" s="12"/>
      <c r="CD47" s="12"/>
      <c r="CH47" s="12"/>
      <c r="CL47" s="12"/>
      <c r="CP47" s="12"/>
      <c r="CQ47" s="12"/>
      <c r="CR47" s="12"/>
      <c r="CT47" s="12"/>
      <c r="CU47" s="12"/>
      <c r="CV47" s="12"/>
      <c r="CW47" s="12"/>
      <c r="CY47" s="12"/>
      <c r="DA47" s="12"/>
      <c r="DB47" s="12"/>
    </row>
    <row r="48" spans="4:106">
      <c r="D48" s="12"/>
      <c r="M48" s="12"/>
      <c r="T48" s="12"/>
      <c r="U48" s="12"/>
      <c r="V48" s="12"/>
      <c r="W48" s="12"/>
      <c r="X48" s="12"/>
      <c r="AB48" s="12"/>
      <c r="AC48" s="12"/>
      <c r="AD48" s="12"/>
      <c r="AE48" s="12"/>
      <c r="AJ48" s="12"/>
      <c r="AL48" s="12"/>
      <c r="AM48" s="12"/>
      <c r="AN48" s="12"/>
      <c r="AP48" s="12"/>
      <c r="AQ48" s="12"/>
      <c r="AT48" s="12"/>
      <c r="AU48" s="12"/>
      <c r="AV48" s="12"/>
      <c r="AY48" s="12"/>
      <c r="BC48" s="12"/>
      <c r="BE48" s="12"/>
      <c r="BF48" s="12"/>
      <c r="BH48" s="12"/>
      <c r="BI48" s="12"/>
      <c r="BK48" s="12"/>
      <c r="BL48" s="12"/>
      <c r="BM48" s="12"/>
      <c r="BR48" s="12"/>
      <c r="BY48" s="12"/>
      <c r="CC48" s="12"/>
      <c r="CD48" s="12"/>
      <c r="CH48" s="12"/>
      <c r="CL48" s="12"/>
      <c r="CP48" s="12"/>
      <c r="CQ48" s="12"/>
      <c r="CR48" s="12"/>
      <c r="CT48" s="12"/>
      <c r="CU48" s="12"/>
      <c r="CV48" s="12"/>
      <c r="CW48" s="12"/>
      <c r="CY48" s="12"/>
      <c r="DA48" s="12"/>
      <c r="DB48" s="12"/>
    </row>
    <row r="49" spans="4:106">
      <c r="D49" s="12"/>
      <c r="M49" s="12"/>
      <c r="T49" s="12"/>
      <c r="U49" s="12"/>
      <c r="V49" s="12"/>
      <c r="W49" s="12"/>
      <c r="X49" s="12"/>
      <c r="AB49" s="12"/>
      <c r="AC49" s="12"/>
      <c r="AD49" s="12"/>
      <c r="AE49" s="12"/>
      <c r="AJ49" s="12"/>
      <c r="AL49" s="12"/>
      <c r="AM49" s="12"/>
      <c r="AN49" s="12"/>
      <c r="AP49" s="12"/>
      <c r="AQ49" s="12"/>
      <c r="AT49" s="12"/>
      <c r="AU49" s="12"/>
      <c r="AV49" s="12"/>
      <c r="AY49" s="12"/>
      <c r="BC49" s="12"/>
      <c r="BE49" s="12"/>
      <c r="BF49" s="12"/>
      <c r="BH49" s="12"/>
      <c r="BI49" s="12"/>
      <c r="BK49" s="12"/>
      <c r="BL49" s="12"/>
      <c r="BM49" s="12"/>
      <c r="BR49" s="12"/>
      <c r="BY49" s="12"/>
      <c r="CC49" s="12"/>
      <c r="CD49" s="12"/>
      <c r="CH49" s="12"/>
      <c r="CL49" s="12"/>
      <c r="CP49" s="12"/>
      <c r="CQ49" s="12"/>
      <c r="CR49" s="12"/>
      <c r="CT49" s="12"/>
      <c r="CU49" s="12"/>
      <c r="CV49" s="12"/>
      <c r="CW49" s="12"/>
      <c r="CY49" s="12"/>
      <c r="DA49" s="12"/>
      <c r="DB49" s="12"/>
    </row>
    <row r="50" spans="4:106">
      <c r="D50" s="12"/>
      <c r="M50" s="12"/>
      <c r="T50" s="12"/>
      <c r="U50" s="12"/>
      <c r="V50" s="12"/>
      <c r="W50" s="12"/>
      <c r="X50" s="12"/>
      <c r="AB50" s="12"/>
      <c r="AC50" s="12"/>
      <c r="AD50" s="12"/>
      <c r="AE50" s="12"/>
      <c r="AJ50" s="12"/>
      <c r="AL50" s="12"/>
      <c r="AM50" s="12"/>
      <c r="AN50" s="12"/>
      <c r="AP50" s="12"/>
      <c r="AQ50" s="12"/>
      <c r="AT50" s="12"/>
      <c r="AU50" s="12"/>
      <c r="AV50" s="12"/>
      <c r="AY50" s="12"/>
      <c r="BC50" s="12"/>
      <c r="BE50" s="12"/>
      <c r="BF50" s="12"/>
      <c r="BH50" s="12"/>
      <c r="BI50" s="12"/>
      <c r="BK50" s="12"/>
      <c r="BL50" s="12"/>
      <c r="BM50" s="12"/>
      <c r="BR50" s="12"/>
      <c r="BY50" s="12"/>
      <c r="CC50" s="12"/>
      <c r="CD50" s="12"/>
      <c r="CH50" s="12"/>
      <c r="CL50" s="12"/>
      <c r="CP50" s="12"/>
      <c r="CQ50" s="12"/>
      <c r="CR50" s="12"/>
      <c r="CT50" s="12"/>
      <c r="CU50" s="12"/>
      <c r="CV50" s="12"/>
      <c r="CW50" s="12"/>
      <c r="CY50" s="12"/>
      <c r="DA50" s="12"/>
      <c r="DB50" s="12"/>
    </row>
    <row r="51" spans="4:106">
      <c r="D51" s="12"/>
      <c r="M51" s="12"/>
      <c r="T51" s="12"/>
      <c r="U51" s="12"/>
      <c r="V51" s="12"/>
      <c r="W51" s="12"/>
      <c r="X51" s="12"/>
      <c r="AB51" s="12"/>
      <c r="AC51" s="12"/>
      <c r="AD51" s="12"/>
      <c r="AE51" s="12"/>
      <c r="AJ51" s="12"/>
      <c r="AL51" s="12"/>
      <c r="AM51" s="12"/>
      <c r="AN51" s="12"/>
      <c r="AP51" s="12"/>
      <c r="AQ51" s="12"/>
      <c r="AT51" s="12"/>
      <c r="AU51" s="12"/>
      <c r="AV51" s="12"/>
      <c r="AY51" s="12"/>
      <c r="BC51" s="12"/>
      <c r="BE51" s="12"/>
      <c r="BF51" s="12"/>
      <c r="BH51" s="12"/>
      <c r="BI51" s="12"/>
      <c r="BK51" s="12"/>
      <c r="BL51" s="12"/>
      <c r="BM51" s="12"/>
      <c r="BR51" s="12"/>
      <c r="BY51" s="12"/>
      <c r="CC51" s="12"/>
      <c r="CD51" s="12"/>
      <c r="CH51" s="12"/>
      <c r="CL51" s="12"/>
      <c r="CP51" s="12"/>
      <c r="CQ51" s="12"/>
      <c r="CR51" s="12"/>
      <c r="CT51" s="12"/>
      <c r="CU51" s="12"/>
      <c r="CV51" s="12"/>
      <c r="CW51" s="12"/>
      <c r="CY51" s="12"/>
      <c r="DA51" s="12"/>
      <c r="DB51" s="12"/>
    </row>
    <row r="52" spans="4:106">
      <c r="D52" s="12"/>
      <c r="M52" s="12"/>
      <c r="T52" s="12"/>
      <c r="U52" s="12"/>
      <c r="V52" s="12"/>
      <c r="W52" s="12"/>
      <c r="X52" s="12"/>
      <c r="AB52" s="12"/>
      <c r="AC52" s="12"/>
      <c r="AD52" s="12"/>
      <c r="AE52" s="12"/>
      <c r="AJ52" s="12"/>
      <c r="AL52" s="12"/>
      <c r="AM52" s="12"/>
      <c r="AN52" s="12"/>
      <c r="AP52" s="12"/>
      <c r="AQ52" s="12"/>
      <c r="AT52" s="12"/>
      <c r="AU52" s="12"/>
      <c r="AV52" s="12"/>
      <c r="AY52" s="12"/>
      <c r="BC52" s="12"/>
      <c r="BE52" s="12"/>
      <c r="BF52" s="12"/>
      <c r="BH52" s="12"/>
      <c r="BI52" s="12"/>
      <c r="BK52" s="12"/>
      <c r="BL52" s="12"/>
      <c r="BM52" s="12"/>
      <c r="BR52" s="12"/>
      <c r="BY52" s="12"/>
      <c r="CC52" s="12"/>
      <c r="CD52" s="12"/>
      <c r="CH52" s="12"/>
      <c r="CL52" s="12"/>
      <c r="CP52" s="12"/>
      <c r="CQ52" s="12"/>
      <c r="CR52" s="12"/>
      <c r="CT52" s="12"/>
      <c r="CU52" s="12"/>
      <c r="CV52" s="12"/>
      <c r="CW52" s="12"/>
      <c r="CY52" s="12"/>
      <c r="DA52" s="12"/>
      <c r="DB52" s="12"/>
    </row>
    <row r="53" spans="4:106">
      <c r="D53" s="12"/>
      <c r="M53" s="12"/>
      <c r="T53" s="12"/>
      <c r="U53" s="12"/>
      <c r="V53" s="12"/>
      <c r="W53" s="12"/>
      <c r="X53" s="12"/>
      <c r="AB53" s="12"/>
      <c r="AC53" s="12"/>
      <c r="AD53" s="12"/>
      <c r="AE53" s="12"/>
      <c r="AJ53" s="12"/>
      <c r="AL53" s="12"/>
      <c r="AM53" s="12"/>
      <c r="AN53" s="12"/>
      <c r="AP53" s="12"/>
      <c r="AQ53" s="12"/>
      <c r="AT53" s="12"/>
      <c r="AU53" s="12"/>
      <c r="AV53" s="12"/>
      <c r="AY53" s="12"/>
      <c r="BC53" s="12"/>
      <c r="BE53" s="12"/>
      <c r="BF53" s="12"/>
      <c r="BH53" s="12"/>
      <c r="BI53" s="12"/>
      <c r="BK53" s="12"/>
      <c r="BL53" s="12"/>
      <c r="BM53" s="12"/>
      <c r="BR53" s="12"/>
      <c r="BY53" s="12"/>
      <c r="CC53" s="12"/>
      <c r="CD53" s="12"/>
      <c r="CH53" s="12"/>
      <c r="CL53" s="12"/>
      <c r="CP53" s="12"/>
      <c r="CQ53" s="12"/>
      <c r="CR53" s="12"/>
      <c r="CT53" s="12"/>
      <c r="CU53" s="12"/>
      <c r="CV53" s="12"/>
      <c r="CW53" s="12"/>
      <c r="CY53" s="12"/>
      <c r="DA53" s="12"/>
      <c r="DB53" s="12"/>
    </row>
    <row r="54" spans="4:106">
      <c r="D54" s="12"/>
      <c r="M54" s="12"/>
      <c r="T54" s="12"/>
      <c r="U54" s="12"/>
      <c r="V54" s="12"/>
      <c r="W54" s="12"/>
      <c r="X54" s="12"/>
      <c r="AB54" s="12"/>
      <c r="AC54" s="12"/>
      <c r="AD54" s="12"/>
      <c r="AE54" s="12"/>
      <c r="AJ54" s="12"/>
      <c r="AL54" s="12"/>
      <c r="AM54" s="12"/>
      <c r="AN54" s="12"/>
      <c r="AP54" s="12"/>
      <c r="AQ54" s="12"/>
      <c r="AT54" s="12"/>
      <c r="AU54" s="12"/>
      <c r="AV54" s="12"/>
      <c r="AY54" s="12"/>
      <c r="BC54" s="12"/>
      <c r="BE54" s="12"/>
      <c r="BF54" s="12"/>
      <c r="BH54" s="12"/>
      <c r="BI54" s="12"/>
      <c r="BK54" s="12"/>
      <c r="BL54" s="12"/>
      <c r="BM54" s="12"/>
      <c r="BR54" s="12"/>
      <c r="BY54" s="12"/>
      <c r="CC54" s="12"/>
      <c r="CD54" s="12"/>
      <c r="CH54" s="12"/>
      <c r="CL54" s="12"/>
      <c r="CP54" s="12"/>
      <c r="CQ54" s="12"/>
      <c r="CR54" s="12"/>
      <c r="CT54" s="12"/>
      <c r="CU54" s="12"/>
      <c r="CV54" s="12"/>
      <c r="CW54" s="12"/>
      <c r="CY54" s="12"/>
      <c r="DA54" s="12"/>
      <c r="DB54" s="12"/>
    </row>
    <row r="55" spans="4:106">
      <c r="D55" s="12"/>
      <c r="M55" s="12"/>
      <c r="T55" s="12"/>
      <c r="U55" s="12"/>
      <c r="V55" s="12"/>
      <c r="W55" s="12"/>
      <c r="X55" s="12"/>
      <c r="AB55" s="12"/>
      <c r="AC55" s="12"/>
      <c r="AD55" s="12"/>
      <c r="AE55" s="12"/>
      <c r="AJ55" s="12"/>
      <c r="AL55" s="12"/>
      <c r="AM55" s="12"/>
      <c r="AN55" s="12"/>
      <c r="AP55" s="12"/>
      <c r="AQ55" s="12"/>
      <c r="AT55" s="12"/>
      <c r="AU55" s="12"/>
      <c r="AV55" s="12"/>
      <c r="AY55" s="12"/>
      <c r="BC55" s="12"/>
      <c r="BE55" s="12"/>
      <c r="BF55" s="12"/>
      <c r="BH55" s="12"/>
      <c r="BI55" s="12"/>
      <c r="BK55" s="12"/>
      <c r="BL55" s="12"/>
      <c r="BM55" s="12"/>
      <c r="BR55" s="12"/>
      <c r="BY55" s="12"/>
      <c r="CC55" s="12"/>
      <c r="CD55" s="12"/>
      <c r="CH55" s="12"/>
      <c r="CL55" s="12"/>
      <c r="CP55" s="12"/>
      <c r="CQ55" s="12"/>
      <c r="CR55" s="12"/>
      <c r="CT55" s="12"/>
      <c r="CU55" s="12"/>
      <c r="CV55" s="12"/>
      <c r="CW55" s="12"/>
      <c r="CY55" s="12"/>
      <c r="DA55" s="12"/>
      <c r="DB55" s="12"/>
    </row>
    <row r="56" spans="4:106">
      <c r="D56" s="12"/>
      <c r="M56" s="12"/>
      <c r="T56" s="12"/>
      <c r="U56" s="12"/>
      <c r="V56" s="12"/>
      <c r="W56" s="12"/>
      <c r="X56" s="12"/>
      <c r="AB56" s="12"/>
      <c r="AC56" s="12"/>
      <c r="AD56" s="12"/>
      <c r="AE56" s="12"/>
      <c r="AJ56" s="12"/>
      <c r="AL56" s="12"/>
      <c r="AM56" s="12"/>
      <c r="AN56" s="12"/>
      <c r="AP56" s="12"/>
      <c r="AQ56" s="12"/>
      <c r="AT56" s="12"/>
      <c r="AU56" s="12"/>
      <c r="AV56" s="12"/>
      <c r="AY56" s="12"/>
      <c r="BC56" s="12"/>
      <c r="BE56" s="12"/>
      <c r="BF56" s="12"/>
      <c r="BH56" s="12"/>
      <c r="BI56" s="12"/>
      <c r="BK56" s="12"/>
      <c r="BL56" s="12"/>
      <c r="BM56" s="12"/>
      <c r="BR56" s="12"/>
      <c r="BY56" s="12"/>
      <c r="CC56" s="12"/>
      <c r="CD56" s="12"/>
      <c r="CH56" s="12"/>
      <c r="CL56" s="12"/>
      <c r="CP56" s="12"/>
      <c r="CQ56" s="12"/>
      <c r="CR56" s="12"/>
      <c r="CT56" s="12"/>
      <c r="CU56" s="12"/>
      <c r="CV56" s="12"/>
      <c r="CW56" s="12"/>
      <c r="CY56" s="12"/>
      <c r="DA56" s="12"/>
      <c r="DB56" s="12"/>
    </row>
    <row r="57" spans="4:106">
      <c r="D57" s="12"/>
      <c r="M57" s="12"/>
      <c r="T57" s="12"/>
      <c r="U57" s="12"/>
      <c r="V57" s="12"/>
      <c r="W57" s="12"/>
      <c r="X57" s="12"/>
      <c r="AB57" s="12"/>
      <c r="AC57" s="12"/>
      <c r="AD57" s="12"/>
      <c r="AE57" s="12"/>
      <c r="AJ57" s="12"/>
      <c r="AL57" s="12"/>
      <c r="AM57" s="12"/>
      <c r="AN57" s="12"/>
      <c r="AP57" s="12"/>
      <c r="AQ57" s="12"/>
      <c r="AT57" s="12"/>
      <c r="AU57" s="12"/>
      <c r="AV57" s="12"/>
      <c r="AY57" s="12"/>
      <c r="BC57" s="12"/>
      <c r="BE57" s="12"/>
      <c r="BF57" s="12"/>
      <c r="BH57" s="12"/>
      <c r="BI57" s="12"/>
      <c r="BK57" s="12"/>
      <c r="BL57" s="12"/>
      <c r="BM57" s="12"/>
      <c r="BR57" s="12"/>
      <c r="BY57" s="12"/>
      <c r="CC57" s="12"/>
      <c r="CD57" s="12"/>
      <c r="CH57" s="12"/>
      <c r="CL57" s="12"/>
      <c r="CP57" s="12"/>
      <c r="CQ57" s="12"/>
      <c r="CR57" s="12"/>
      <c r="CT57" s="12"/>
      <c r="CU57" s="12"/>
      <c r="CV57" s="12"/>
      <c r="CW57" s="12"/>
      <c r="CY57" s="12"/>
      <c r="DA57" s="12"/>
      <c r="DB57" s="12"/>
    </row>
    <row r="58" spans="4:106">
      <c r="D58" s="12"/>
      <c r="M58" s="12"/>
      <c r="T58" s="12"/>
      <c r="U58" s="12"/>
      <c r="V58" s="12"/>
      <c r="W58" s="12"/>
      <c r="X58" s="12"/>
      <c r="AB58" s="12"/>
      <c r="AC58" s="12"/>
      <c r="AD58" s="12"/>
      <c r="AE58" s="12"/>
      <c r="AJ58" s="12"/>
      <c r="AL58" s="12"/>
      <c r="AM58" s="12"/>
      <c r="AN58" s="12"/>
      <c r="AP58" s="12"/>
      <c r="AQ58" s="12"/>
      <c r="AT58" s="12"/>
      <c r="AU58" s="12"/>
      <c r="AV58" s="12"/>
      <c r="AY58" s="12"/>
      <c r="BC58" s="12"/>
      <c r="BE58" s="12"/>
      <c r="BF58" s="12"/>
      <c r="BH58" s="12"/>
      <c r="BI58" s="12"/>
      <c r="BK58" s="12"/>
      <c r="BL58" s="12"/>
      <c r="BM58" s="12"/>
      <c r="BR58" s="12"/>
      <c r="BY58" s="12"/>
      <c r="CC58" s="12"/>
      <c r="CD58" s="12"/>
      <c r="CH58" s="12"/>
      <c r="CL58" s="12"/>
      <c r="CP58" s="12"/>
      <c r="CQ58" s="12"/>
      <c r="CR58" s="12"/>
      <c r="CT58" s="12"/>
      <c r="CU58" s="12"/>
      <c r="CV58" s="12"/>
      <c r="CW58" s="12"/>
      <c r="CY58" s="12"/>
      <c r="DA58" s="12"/>
      <c r="DB58" s="12"/>
    </row>
    <row r="59" spans="4:106">
      <c r="D59" s="12"/>
      <c r="M59" s="12"/>
      <c r="T59" s="12"/>
      <c r="U59" s="12"/>
      <c r="V59" s="12"/>
      <c r="W59" s="12"/>
      <c r="X59" s="12"/>
      <c r="AB59" s="12"/>
      <c r="AC59" s="12"/>
      <c r="AD59" s="12"/>
      <c r="AE59" s="12"/>
      <c r="AJ59" s="12"/>
      <c r="AL59" s="12"/>
      <c r="AM59" s="12"/>
      <c r="AN59" s="12"/>
      <c r="AP59" s="12"/>
      <c r="AQ59" s="12"/>
      <c r="AT59" s="12"/>
      <c r="AU59" s="12"/>
      <c r="AV59" s="12"/>
      <c r="AY59" s="12"/>
      <c r="BC59" s="12"/>
      <c r="BE59" s="12"/>
      <c r="BF59" s="12"/>
      <c r="BH59" s="12"/>
      <c r="BI59" s="12"/>
      <c r="BK59" s="12"/>
      <c r="BL59" s="12"/>
      <c r="BM59" s="12"/>
      <c r="BR59" s="12"/>
      <c r="BY59" s="12"/>
      <c r="CC59" s="12"/>
      <c r="CD59" s="12"/>
      <c r="CH59" s="12"/>
      <c r="CL59" s="12"/>
      <c r="CP59" s="12"/>
      <c r="CQ59" s="12"/>
      <c r="CR59" s="12"/>
      <c r="CT59" s="12"/>
      <c r="CU59" s="12"/>
      <c r="CV59" s="12"/>
      <c r="CW59" s="12"/>
      <c r="CY59" s="12"/>
      <c r="DA59" s="12"/>
      <c r="DB59" s="12"/>
    </row>
    <row r="60" spans="4:106">
      <c r="D60" s="12"/>
      <c r="M60" s="12"/>
      <c r="T60" s="12"/>
      <c r="U60" s="12"/>
      <c r="V60" s="12"/>
      <c r="W60" s="12"/>
      <c r="X60" s="12"/>
      <c r="AB60" s="12"/>
      <c r="AC60" s="12"/>
      <c r="AD60" s="12"/>
      <c r="AE60" s="12"/>
      <c r="AJ60" s="12"/>
      <c r="AL60" s="12"/>
      <c r="AM60" s="12"/>
      <c r="AN60" s="12"/>
      <c r="AP60" s="12"/>
      <c r="AQ60" s="12"/>
      <c r="AT60" s="12"/>
      <c r="AU60" s="12"/>
      <c r="AV60" s="12"/>
      <c r="AY60" s="12"/>
      <c r="BC60" s="12"/>
      <c r="BE60" s="12"/>
      <c r="BF60" s="12"/>
      <c r="BH60" s="12"/>
      <c r="BI60" s="12"/>
      <c r="BK60" s="12"/>
      <c r="BL60" s="12"/>
      <c r="BM60" s="12"/>
      <c r="BR60" s="12"/>
      <c r="BY60" s="12"/>
      <c r="CC60" s="12"/>
      <c r="CD60" s="12"/>
      <c r="CH60" s="12"/>
      <c r="CL60" s="12"/>
      <c r="CP60" s="12"/>
      <c r="CQ60" s="12"/>
      <c r="CR60" s="12"/>
      <c r="CT60" s="12"/>
      <c r="CU60" s="12"/>
      <c r="CV60" s="12"/>
      <c r="CW60" s="12"/>
      <c r="CY60" s="12"/>
      <c r="DA60" s="12"/>
      <c r="DB60" s="12"/>
    </row>
    <row r="61" spans="4:106">
      <c r="D61" s="12"/>
      <c r="M61" s="12"/>
      <c r="T61" s="12"/>
      <c r="U61" s="12"/>
      <c r="V61" s="12"/>
      <c r="W61" s="12"/>
      <c r="X61" s="12"/>
      <c r="AB61" s="12"/>
      <c r="AC61" s="12"/>
      <c r="AD61" s="12"/>
      <c r="AE61" s="12"/>
      <c r="AJ61" s="12"/>
      <c r="AL61" s="12"/>
      <c r="AM61" s="12"/>
      <c r="AN61" s="12"/>
      <c r="AP61" s="12"/>
      <c r="AQ61" s="12"/>
      <c r="AT61" s="12"/>
      <c r="AU61" s="12"/>
      <c r="AV61" s="12"/>
      <c r="AY61" s="12"/>
      <c r="BC61" s="12"/>
      <c r="BE61" s="12"/>
      <c r="BF61" s="12"/>
      <c r="BH61" s="12"/>
      <c r="BI61" s="12"/>
      <c r="BK61" s="12"/>
      <c r="BL61" s="12"/>
      <c r="BM61" s="12"/>
      <c r="BR61" s="12"/>
      <c r="BY61" s="12"/>
      <c r="CC61" s="12"/>
      <c r="CD61" s="12"/>
      <c r="CH61" s="12"/>
      <c r="CL61" s="12"/>
      <c r="CP61" s="12"/>
      <c r="CQ61" s="12"/>
      <c r="CR61" s="12"/>
      <c r="CT61" s="12"/>
      <c r="CU61" s="12"/>
      <c r="CV61" s="12"/>
      <c r="CW61" s="12"/>
      <c r="CY61" s="12"/>
      <c r="DA61" s="12"/>
      <c r="DB61" s="12"/>
    </row>
    <row r="62" spans="4:106">
      <c r="D62" s="12"/>
      <c r="M62" s="12"/>
      <c r="T62" s="12"/>
      <c r="U62" s="12"/>
      <c r="V62" s="12"/>
      <c r="W62" s="12"/>
      <c r="X62" s="12"/>
      <c r="AB62" s="12"/>
      <c r="AC62" s="12"/>
      <c r="AD62" s="12"/>
      <c r="AE62" s="12"/>
      <c r="AJ62" s="12"/>
      <c r="AL62" s="12"/>
      <c r="AM62" s="12"/>
      <c r="AN62" s="12"/>
      <c r="AP62" s="12"/>
      <c r="AQ62" s="12"/>
      <c r="AT62" s="12"/>
      <c r="AU62" s="12"/>
      <c r="AV62" s="12"/>
      <c r="AY62" s="12"/>
      <c r="BC62" s="12"/>
      <c r="BE62" s="12"/>
      <c r="BF62" s="12"/>
      <c r="BH62" s="12"/>
      <c r="BI62" s="12"/>
      <c r="BK62" s="12"/>
      <c r="BL62" s="12"/>
      <c r="BM62" s="12"/>
      <c r="BR62" s="12"/>
      <c r="BY62" s="12"/>
      <c r="CC62" s="12"/>
      <c r="CD62" s="12"/>
      <c r="CH62" s="12"/>
      <c r="CL62" s="12"/>
      <c r="CP62" s="12"/>
      <c r="CQ62" s="12"/>
      <c r="CR62" s="12"/>
      <c r="CT62" s="12"/>
      <c r="CU62" s="12"/>
      <c r="CV62" s="12"/>
      <c r="CW62" s="12"/>
      <c r="CY62" s="12"/>
      <c r="DA62" s="12"/>
      <c r="DB62" s="12"/>
    </row>
    <row r="63" spans="4:106">
      <c r="D63" s="12"/>
      <c r="M63" s="12"/>
      <c r="T63" s="12"/>
      <c r="U63" s="12"/>
      <c r="V63" s="12"/>
      <c r="W63" s="12"/>
      <c r="X63" s="12"/>
      <c r="AB63" s="12"/>
      <c r="AC63" s="12"/>
      <c r="AD63" s="12"/>
      <c r="AE63" s="12"/>
      <c r="AJ63" s="12"/>
      <c r="AL63" s="12"/>
      <c r="AM63" s="12"/>
      <c r="AN63" s="12"/>
      <c r="AP63" s="12"/>
      <c r="AQ63" s="12"/>
      <c r="AT63" s="12"/>
      <c r="AU63" s="12"/>
      <c r="AV63" s="12"/>
      <c r="AY63" s="12"/>
      <c r="BC63" s="12"/>
      <c r="BE63" s="12"/>
      <c r="BF63" s="12"/>
      <c r="BH63" s="12"/>
      <c r="BI63" s="12"/>
      <c r="BK63" s="12"/>
      <c r="BL63" s="12"/>
      <c r="BM63" s="12"/>
      <c r="BR63" s="12"/>
      <c r="BY63" s="12"/>
      <c r="CC63" s="12"/>
      <c r="CD63" s="12"/>
      <c r="CH63" s="12"/>
      <c r="CL63" s="12"/>
      <c r="CP63" s="12"/>
      <c r="CQ63" s="12"/>
      <c r="CR63" s="12"/>
      <c r="CT63" s="12"/>
      <c r="CU63" s="12"/>
      <c r="CV63" s="12"/>
      <c r="CW63" s="12"/>
      <c r="CY63" s="12"/>
      <c r="DA63" s="12"/>
      <c r="DB63" s="12"/>
    </row>
    <row r="64" spans="4:106">
      <c r="D64" s="12"/>
      <c r="M64" s="12"/>
      <c r="T64" s="12"/>
      <c r="U64" s="12"/>
      <c r="V64" s="12"/>
      <c r="W64" s="12"/>
      <c r="X64" s="12"/>
      <c r="AB64" s="12"/>
      <c r="AC64" s="12"/>
      <c r="AD64" s="12"/>
      <c r="AE64" s="12"/>
      <c r="AJ64" s="12"/>
      <c r="AL64" s="12"/>
      <c r="AM64" s="12"/>
      <c r="AN64" s="12"/>
      <c r="AP64" s="12"/>
      <c r="AQ64" s="12"/>
      <c r="AT64" s="12"/>
      <c r="AU64" s="12"/>
      <c r="AV64" s="12"/>
      <c r="AY64" s="12"/>
      <c r="BC64" s="12"/>
      <c r="BE64" s="12"/>
      <c r="BF64" s="12"/>
      <c r="BH64" s="12"/>
      <c r="BI64" s="12"/>
      <c r="BK64" s="12"/>
      <c r="BL64" s="12"/>
      <c r="BM64" s="12"/>
      <c r="BR64" s="12"/>
      <c r="BY64" s="12"/>
      <c r="CC64" s="12"/>
      <c r="CD64" s="12"/>
      <c r="CH64" s="12"/>
      <c r="CL64" s="12"/>
      <c r="CP64" s="12"/>
      <c r="CQ64" s="12"/>
      <c r="CR64" s="12"/>
      <c r="CT64" s="12"/>
      <c r="CU64" s="12"/>
      <c r="CV64" s="12"/>
      <c r="CW64" s="12"/>
      <c r="CY64" s="12"/>
      <c r="DA64" s="12"/>
      <c r="DB64" s="12"/>
    </row>
    <row r="65" spans="4:106">
      <c r="D65" s="12"/>
      <c r="M65" s="12"/>
      <c r="T65" s="12"/>
      <c r="U65" s="12"/>
      <c r="V65" s="12"/>
      <c r="W65" s="12"/>
      <c r="X65" s="12"/>
      <c r="AB65" s="12"/>
      <c r="AC65" s="12"/>
      <c r="AD65" s="12"/>
      <c r="AE65" s="12"/>
      <c r="AJ65" s="12"/>
      <c r="AL65" s="12"/>
      <c r="AM65" s="12"/>
      <c r="AN65" s="12"/>
      <c r="AP65" s="12"/>
      <c r="AQ65" s="12"/>
      <c r="AT65" s="12"/>
      <c r="AU65" s="12"/>
      <c r="AV65" s="12"/>
      <c r="AY65" s="12"/>
      <c r="BC65" s="12"/>
      <c r="BE65" s="12"/>
      <c r="BF65" s="12"/>
      <c r="BH65" s="12"/>
      <c r="BI65" s="12"/>
      <c r="BK65" s="12"/>
      <c r="BL65" s="12"/>
      <c r="BM65" s="12"/>
      <c r="BR65" s="12"/>
      <c r="BY65" s="12"/>
      <c r="CC65" s="12"/>
      <c r="CD65" s="12"/>
      <c r="CH65" s="12"/>
      <c r="CL65" s="12"/>
      <c r="CP65" s="12"/>
      <c r="CQ65" s="12"/>
      <c r="CR65" s="12"/>
      <c r="CT65" s="12"/>
      <c r="CU65" s="12"/>
      <c r="CV65" s="12"/>
      <c r="CW65" s="12"/>
      <c r="CY65" s="12"/>
      <c r="DA65" s="12"/>
      <c r="DB65" s="12"/>
    </row>
    <row r="66" spans="4:106">
      <c r="D66" s="12"/>
      <c r="M66" s="12"/>
      <c r="T66" s="12"/>
      <c r="U66" s="12"/>
      <c r="V66" s="12"/>
      <c r="W66" s="12"/>
      <c r="X66" s="12"/>
      <c r="AB66" s="12"/>
      <c r="AC66" s="12"/>
      <c r="AD66" s="12"/>
      <c r="AE66" s="12"/>
      <c r="AJ66" s="12"/>
      <c r="AL66" s="12"/>
      <c r="AM66" s="12"/>
      <c r="AN66" s="12"/>
      <c r="AP66" s="12"/>
      <c r="AQ66" s="12"/>
      <c r="AT66" s="12"/>
      <c r="AU66" s="12"/>
      <c r="AV66" s="12"/>
      <c r="AY66" s="12"/>
      <c r="BC66" s="12"/>
      <c r="BE66" s="12"/>
      <c r="BF66" s="12"/>
      <c r="BH66" s="12"/>
      <c r="BI66" s="12"/>
      <c r="BK66" s="12"/>
      <c r="BL66" s="12"/>
      <c r="BM66" s="12"/>
      <c r="BR66" s="12"/>
      <c r="BY66" s="12"/>
      <c r="CC66" s="12"/>
      <c r="CD66" s="12"/>
      <c r="CH66" s="12"/>
      <c r="CL66" s="12"/>
      <c r="CP66" s="12"/>
      <c r="CQ66" s="12"/>
      <c r="CR66" s="12"/>
      <c r="CT66" s="12"/>
      <c r="CU66" s="12"/>
      <c r="CV66" s="12"/>
      <c r="CW66" s="12"/>
      <c r="CY66" s="12"/>
      <c r="DA66" s="12"/>
      <c r="DB66" s="12"/>
    </row>
    <row r="67" spans="4:106">
      <c r="D67" s="12"/>
      <c r="M67" s="12"/>
      <c r="T67" s="12"/>
      <c r="U67" s="12"/>
      <c r="V67" s="12"/>
      <c r="W67" s="12"/>
      <c r="X67" s="12"/>
      <c r="AB67" s="12"/>
      <c r="AC67" s="12"/>
      <c r="AD67" s="12"/>
      <c r="AE67" s="12"/>
      <c r="AJ67" s="12"/>
      <c r="AL67" s="12"/>
      <c r="AM67" s="12"/>
      <c r="AN67" s="12"/>
      <c r="AP67" s="12"/>
      <c r="AQ67" s="12"/>
      <c r="AT67" s="12"/>
      <c r="AU67" s="12"/>
      <c r="AV67" s="12"/>
      <c r="AY67" s="12"/>
      <c r="BC67" s="12"/>
      <c r="BE67" s="12"/>
      <c r="BF67" s="12"/>
      <c r="BH67" s="12"/>
      <c r="BI67" s="12"/>
      <c r="BK67" s="12"/>
      <c r="BL67" s="12"/>
      <c r="BM67" s="12"/>
      <c r="BR67" s="12"/>
      <c r="BY67" s="12"/>
      <c r="CC67" s="12"/>
      <c r="CD67" s="12"/>
      <c r="CH67" s="12"/>
      <c r="CL67" s="12"/>
      <c r="CP67" s="12"/>
      <c r="CQ67" s="12"/>
      <c r="CR67" s="12"/>
      <c r="CT67" s="12"/>
      <c r="CU67" s="12"/>
      <c r="CV67" s="12"/>
      <c r="CW67" s="12"/>
      <c r="CY67" s="12"/>
      <c r="DA67" s="12"/>
      <c r="DB67" s="12"/>
    </row>
    <row r="68" spans="4:106">
      <c r="D68" s="12"/>
      <c r="M68" s="12"/>
      <c r="T68" s="12"/>
      <c r="U68" s="12"/>
      <c r="V68" s="12"/>
      <c r="W68" s="12"/>
      <c r="X68" s="12"/>
      <c r="AB68" s="12"/>
      <c r="AC68" s="12"/>
      <c r="AD68" s="12"/>
      <c r="AE68" s="12"/>
      <c r="AJ68" s="12"/>
      <c r="AL68" s="12"/>
      <c r="AM68" s="12"/>
      <c r="AN68" s="12"/>
      <c r="AP68" s="12"/>
      <c r="AQ68" s="12"/>
      <c r="AT68" s="12"/>
      <c r="AU68" s="12"/>
      <c r="AV68" s="12"/>
      <c r="AY68" s="12"/>
      <c r="BC68" s="12"/>
      <c r="BE68" s="12"/>
      <c r="BF68" s="12"/>
      <c r="BH68" s="12"/>
      <c r="BI68" s="12"/>
      <c r="BK68" s="12"/>
      <c r="BL68" s="12"/>
      <c r="BM68" s="12"/>
      <c r="BR68" s="12"/>
      <c r="BY68" s="12"/>
      <c r="CC68" s="12"/>
      <c r="CD68" s="12"/>
      <c r="CH68" s="12"/>
      <c r="CL68" s="12"/>
      <c r="CP68" s="12"/>
      <c r="CQ68" s="12"/>
      <c r="CR68" s="12"/>
      <c r="CT68" s="12"/>
      <c r="CU68" s="12"/>
      <c r="CV68" s="12"/>
      <c r="CW68" s="12"/>
      <c r="CY68" s="12"/>
      <c r="DA68" s="12"/>
      <c r="DB68" s="12"/>
    </row>
    <row r="69" spans="4:106">
      <c r="D69" s="12"/>
      <c r="M69" s="12"/>
      <c r="T69" s="12"/>
      <c r="U69" s="12"/>
      <c r="V69" s="12"/>
      <c r="W69" s="12"/>
      <c r="X69" s="12"/>
      <c r="AB69" s="12"/>
      <c r="AC69" s="12"/>
      <c r="AD69" s="12"/>
      <c r="AE69" s="12"/>
      <c r="AJ69" s="12"/>
      <c r="AL69" s="12"/>
      <c r="AM69" s="12"/>
      <c r="AN69" s="12"/>
      <c r="AP69" s="12"/>
      <c r="AQ69" s="12"/>
      <c r="AT69" s="12"/>
      <c r="AU69" s="12"/>
      <c r="AV69" s="12"/>
      <c r="AY69" s="12"/>
      <c r="BC69" s="12"/>
      <c r="BE69" s="12"/>
      <c r="BF69" s="12"/>
      <c r="BH69" s="12"/>
      <c r="BI69" s="12"/>
      <c r="BK69" s="12"/>
      <c r="BL69" s="12"/>
      <c r="BM69" s="12"/>
      <c r="BR69" s="12"/>
      <c r="BY69" s="12"/>
      <c r="CC69" s="12"/>
      <c r="CD69" s="12"/>
      <c r="CH69" s="12"/>
      <c r="CL69" s="12"/>
      <c r="CP69" s="12"/>
      <c r="CQ69" s="12"/>
      <c r="CR69" s="12"/>
      <c r="CT69" s="12"/>
      <c r="CU69" s="12"/>
      <c r="CV69" s="12"/>
      <c r="CW69" s="12"/>
      <c r="CY69" s="12"/>
      <c r="DA69" s="12"/>
      <c r="DB69" s="12"/>
    </row>
    <row r="70" spans="4:106">
      <c r="D70" s="12"/>
      <c r="M70" s="12"/>
      <c r="T70" s="12"/>
      <c r="U70" s="12"/>
      <c r="V70" s="12"/>
      <c r="W70" s="12"/>
      <c r="X70" s="12"/>
      <c r="AB70" s="12"/>
      <c r="AC70" s="12"/>
      <c r="AD70" s="12"/>
      <c r="AE70" s="12"/>
      <c r="AJ70" s="12"/>
      <c r="AL70" s="12"/>
      <c r="AM70" s="12"/>
      <c r="AN70" s="12"/>
      <c r="AP70" s="12"/>
      <c r="AQ70" s="12"/>
      <c r="AT70" s="12"/>
      <c r="AU70" s="12"/>
      <c r="AV70" s="12"/>
      <c r="AY70" s="12"/>
      <c r="BC70" s="12"/>
      <c r="BE70" s="12"/>
      <c r="BF70" s="12"/>
      <c r="BH70" s="12"/>
      <c r="BI70" s="12"/>
      <c r="BK70" s="12"/>
      <c r="BL70" s="12"/>
      <c r="BM70" s="12"/>
      <c r="BR70" s="12"/>
      <c r="BY70" s="12"/>
      <c r="CC70" s="12"/>
      <c r="CD70" s="12"/>
      <c r="CH70" s="12"/>
      <c r="CL70" s="12"/>
      <c r="CP70" s="12"/>
      <c r="CQ70" s="12"/>
      <c r="CR70" s="12"/>
      <c r="CT70" s="12"/>
      <c r="CU70" s="12"/>
      <c r="CV70" s="12"/>
      <c r="CW70" s="12"/>
      <c r="CY70" s="12"/>
      <c r="DA70" s="12"/>
      <c r="DB70" s="12"/>
    </row>
    <row r="71" spans="4:106">
      <c r="D71" s="12"/>
      <c r="M71" s="12"/>
      <c r="T71" s="12"/>
      <c r="U71" s="12"/>
      <c r="V71" s="12"/>
      <c r="W71" s="12"/>
      <c r="X71" s="12"/>
      <c r="AB71" s="12"/>
      <c r="AC71" s="12"/>
      <c r="AD71" s="12"/>
      <c r="AE71" s="12"/>
      <c r="AJ71" s="12"/>
      <c r="AL71" s="12"/>
      <c r="AM71" s="12"/>
      <c r="AN71" s="12"/>
      <c r="AP71" s="12"/>
      <c r="AQ71" s="12"/>
      <c r="AT71" s="12"/>
      <c r="AU71" s="12"/>
      <c r="AV71" s="12"/>
      <c r="AY71" s="12"/>
      <c r="BC71" s="12"/>
      <c r="BE71" s="12"/>
      <c r="BF71" s="12"/>
      <c r="BH71" s="12"/>
      <c r="BI71" s="12"/>
      <c r="BK71" s="12"/>
      <c r="BL71" s="12"/>
      <c r="BM71" s="12"/>
      <c r="BR71" s="12"/>
      <c r="BY71" s="12"/>
      <c r="CC71" s="12"/>
      <c r="CD71" s="12"/>
      <c r="CH71" s="12"/>
      <c r="CL71" s="12"/>
      <c r="CP71" s="12"/>
      <c r="CQ71" s="12"/>
      <c r="CR71" s="12"/>
      <c r="CT71" s="12"/>
      <c r="CU71" s="12"/>
      <c r="CV71" s="12"/>
      <c r="CW71" s="12"/>
      <c r="CY71" s="12"/>
      <c r="DA71" s="12"/>
      <c r="DB71" s="12"/>
    </row>
    <row r="72" spans="4:106">
      <c r="D72" s="12"/>
      <c r="M72" s="12"/>
      <c r="T72" s="12"/>
      <c r="U72" s="12"/>
      <c r="V72" s="12"/>
      <c r="W72" s="12"/>
      <c r="X72" s="12"/>
      <c r="AB72" s="12"/>
      <c r="AC72" s="12"/>
      <c r="AD72" s="12"/>
      <c r="AE72" s="12"/>
      <c r="AJ72" s="12"/>
      <c r="AL72" s="12"/>
      <c r="AM72" s="12"/>
      <c r="AN72" s="12"/>
      <c r="AP72" s="12"/>
      <c r="AQ72" s="12"/>
      <c r="AT72" s="12"/>
      <c r="AU72" s="12"/>
      <c r="AV72" s="12"/>
      <c r="AY72" s="12"/>
      <c r="BC72" s="12"/>
      <c r="BE72" s="12"/>
      <c r="BF72" s="12"/>
      <c r="BH72" s="12"/>
      <c r="BI72" s="12"/>
      <c r="BK72" s="12"/>
      <c r="BL72" s="12"/>
      <c r="BM72" s="12"/>
      <c r="BR72" s="12"/>
      <c r="BY72" s="12"/>
      <c r="CC72" s="12"/>
      <c r="CD72" s="12"/>
      <c r="CH72" s="12"/>
      <c r="CL72" s="12"/>
      <c r="CP72" s="12"/>
      <c r="CQ72" s="12"/>
      <c r="CR72" s="12"/>
      <c r="CT72" s="12"/>
      <c r="CU72" s="12"/>
      <c r="CV72" s="12"/>
      <c r="CW72" s="12"/>
      <c r="CY72" s="12"/>
      <c r="DA72" s="12"/>
      <c r="DB72" s="12"/>
    </row>
    <row r="73" spans="4:106">
      <c r="D73" s="12"/>
      <c r="M73" s="12"/>
      <c r="T73" s="12"/>
      <c r="U73" s="12"/>
      <c r="V73" s="12"/>
      <c r="W73" s="12"/>
      <c r="X73" s="12"/>
      <c r="AB73" s="12"/>
      <c r="AC73" s="12"/>
      <c r="AD73" s="12"/>
      <c r="AE73" s="12"/>
      <c r="AJ73" s="12"/>
      <c r="AL73" s="12"/>
      <c r="AM73" s="12"/>
      <c r="AN73" s="12"/>
      <c r="AP73" s="12"/>
      <c r="AQ73" s="12"/>
      <c r="AT73" s="12"/>
      <c r="AU73" s="12"/>
      <c r="AV73" s="12"/>
      <c r="AY73" s="12"/>
      <c r="BC73" s="12"/>
      <c r="BE73" s="12"/>
      <c r="BF73" s="12"/>
      <c r="BH73" s="12"/>
      <c r="BI73" s="12"/>
      <c r="BK73" s="12"/>
      <c r="BL73" s="12"/>
      <c r="BM73" s="12"/>
      <c r="BR73" s="12"/>
      <c r="BY73" s="12"/>
      <c r="CC73" s="12"/>
      <c r="CD73" s="12"/>
      <c r="CH73" s="12"/>
      <c r="CL73" s="12"/>
      <c r="CP73" s="12"/>
      <c r="CQ73" s="12"/>
      <c r="CR73" s="12"/>
      <c r="CT73" s="12"/>
      <c r="CU73" s="12"/>
      <c r="CV73" s="12"/>
      <c r="CW73" s="12"/>
      <c r="CY73" s="12"/>
      <c r="DA73" s="12"/>
      <c r="DB73" s="12"/>
    </row>
    <row r="74" spans="4:106">
      <c r="D74" s="12"/>
      <c r="M74" s="12"/>
      <c r="T74" s="12"/>
      <c r="U74" s="12"/>
      <c r="V74" s="12"/>
      <c r="W74" s="12"/>
      <c r="X74" s="12"/>
      <c r="AB74" s="12"/>
      <c r="AC74" s="12"/>
      <c r="AD74" s="12"/>
      <c r="AE74" s="12"/>
      <c r="AJ74" s="12"/>
      <c r="AL74" s="12"/>
      <c r="AM74" s="12"/>
      <c r="AN74" s="12"/>
      <c r="AP74" s="12"/>
      <c r="AQ74" s="12"/>
      <c r="AT74" s="12"/>
      <c r="AU74" s="12"/>
      <c r="AV74" s="12"/>
      <c r="AY74" s="12"/>
      <c r="BC74" s="12"/>
      <c r="BE74" s="12"/>
      <c r="BF74" s="12"/>
      <c r="BH74" s="12"/>
      <c r="BI74" s="12"/>
      <c r="BK74" s="12"/>
      <c r="BL74" s="12"/>
      <c r="BM74" s="12"/>
      <c r="BR74" s="12"/>
      <c r="BY74" s="12"/>
      <c r="CC74" s="12"/>
      <c r="CD74" s="12"/>
      <c r="CH74" s="12"/>
      <c r="CL74" s="12"/>
      <c r="CP74" s="12"/>
      <c r="CQ74" s="12"/>
      <c r="CR74" s="12"/>
      <c r="CT74" s="12"/>
      <c r="CU74" s="12"/>
      <c r="CV74" s="12"/>
      <c r="CW74" s="12"/>
      <c r="CY74" s="12"/>
      <c r="DA74" s="12"/>
      <c r="DB74" s="12"/>
    </row>
    <row r="75" spans="4:106">
      <c r="D75" s="12"/>
      <c r="M75" s="12"/>
      <c r="T75" s="12"/>
      <c r="U75" s="12"/>
      <c r="V75" s="12"/>
      <c r="W75" s="12"/>
      <c r="X75" s="12"/>
      <c r="AB75" s="12"/>
      <c r="AC75" s="12"/>
      <c r="AD75" s="12"/>
      <c r="AE75" s="12"/>
      <c r="AJ75" s="12"/>
      <c r="AL75" s="12"/>
      <c r="AM75" s="12"/>
      <c r="AN75" s="12"/>
      <c r="AP75" s="12"/>
      <c r="AQ75" s="12"/>
      <c r="AT75" s="12"/>
      <c r="AU75" s="12"/>
      <c r="AV75" s="12"/>
      <c r="AY75" s="12"/>
      <c r="BC75" s="12"/>
      <c r="BE75" s="12"/>
      <c r="BF75" s="12"/>
      <c r="BH75" s="12"/>
      <c r="BI75" s="12"/>
      <c r="BK75" s="12"/>
      <c r="BL75" s="12"/>
      <c r="BM75" s="12"/>
      <c r="BR75" s="12"/>
      <c r="BY75" s="12"/>
      <c r="CC75" s="12"/>
      <c r="CD75" s="12"/>
      <c r="CH75" s="12"/>
      <c r="CL75" s="12"/>
      <c r="CP75" s="12"/>
      <c r="CQ75" s="12"/>
      <c r="CR75" s="12"/>
      <c r="CT75" s="12"/>
      <c r="CU75" s="12"/>
      <c r="CV75" s="12"/>
      <c r="CW75" s="12"/>
      <c r="CY75" s="12"/>
      <c r="DA75" s="12"/>
      <c r="DB75" s="12"/>
    </row>
    <row r="76" spans="4:106">
      <c r="D76" s="12"/>
      <c r="M76" s="12"/>
      <c r="T76" s="12"/>
      <c r="U76" s="12"/>
      <c r="V76" s="12"/>
      <c r="W76" s="12"/>
      <c r="X76" s="12"/>
      <c r="AB76" s="12"/>
      <c r="AC76" s="12"/>
      <c r="AD76" s="12"/>
      <c r="AE76" s="12"/>
      <c r="AJ76" s="12"/>
      <c r="AL76" s="12"/>
      <c r="AM76" s="12"/>
      <c r="AN76" s="12"/>
      <c r="AP76" s="12"/>
      <c r="AQ76" s="12"/>
      <c r="AT76" s="12"/>
      <c r="AU76" s="12"/>
      <c r="AV76" s="12"/>
      <c r="AY76" s="12"/>
      <c r="BC76" s="12"/>
      <c r="BE76" s="12"/>
      <c r="BF76" s="12"/>
      <c r="BH76" s="12"/>
      <c r="BI76" s="12"/>
      <c r="BK76" s="12"/>
      <c r="BL76" s="12"/>
      <c r="BM76" s="12"/>
      <c r="BR76" s="12"/>
      <c r="BY76" s="12"/>
      <c r="CC76" s="12"/>
      <c r="CD76" s="12"/>
      <c r="CH76" s="12"/>
      <c r="CL76" s="12"/>
      <c r="CP76" s="12"/>
      <c r="CQ76" s="12"/>
      <c r="CR76" s="12"/>
      <c r="CT76" s="12"/>
      <c r="CU76" s="12"/>
      <c r="CV76" s="12"/>
      <c r="CW76" s="12"/>
      <c r="CY76" s="12"/>
      <c r="DA76" s="12"/>
      <c r="DB76" s="12"/>
    </row>
    <row r="77" spans="4:106">
      <c r="D77" s="12"/>
      <c r="M77" s="12"/>
      <c r="T77" s="12"/>
      <c r="U77" s="12"/>
      <c r="V77" s="12"/>
      <c r="W77" s="12"/>
      <c r="X77" s="12"/>
      <c r="AB77" s="12"/>
      <c r="AC77" s="12"/>
      <c r="AD77" s="12"/>
      <c r="AE77" s="12"/>
      <c r="AJ77" s="12"/>
      <c r="AL77" s="12"/>
      <c r="AM77" s="12"/>
      <c r="AN77" s="12"/>
      <c r="AP77" s="12"/>
      <c r="AQ77" s="12"/>
      <c r="AT77" s="12"/>
      <c r="AU77" s="12"/>
      <c r="AV77" s="12"/>
      <c r="AY77" s="12"/>
      <c r="BC77" s="12"/>
      <c r="BE77" s="12"/>
      <c r="BF77" s="12"/>
      <c r="BH77" s="12"/>
      <c r="BI77" s="12"/>
      <c r="BK77" s="12"/>
      <c r="BL77" s="12"/>
      <c r="BM77" s="12"/>
      <c r="BR77" s="12"/>
      <c r="BY77" s="12"/>
      <c r="CC77" s="12"/>
      <c r="CD77" s="12"/>
      <c r="CH77" s="12"/>
      <c r="CL77" s="12"/>
      <c r="CP77" s="12"/>
      <c r="CQ77" s="12"/>
      <c r="CR77" s="12"/>
      <c r="CT77" s="12"/>
      <c r="CU77" s="12"/>
      <c r="CV77" s="12"/>
      <c r="CW77" s="12"/>
      <c r="CY77" s="12"/>
      <c r="DA77" s="12"/>
      <c r="DB77" s="12"/>
    </row>
    <row r="78" spans="4:106">
      <c r="D78" s="12"/>
      <c r="M78" s="12"/>
      <c r="T78" s="12"/>
      <c r="U78" s="12"/>
      <c r="V78" s="12"/>
      <c r="W78" s="12"/>
      <c r="X78" s="12"/>
      <c r="AB78" s="12"/>
      <c r="AC78" s="12"/>
      <c r="AD78" s="12"/>
      <c r="AE78" s="12"/>
      <c r="AJ78" s="12"/>
      <c r="AL78" s="12"/>
      <c r="AM78" s="12"/>
      <c r="AN78" s="12"/>
      <c r="AP78" s="12"/>
      <c r="AQ78" s="12"/>
      <c r="AT78" s="12"/>
      <c r="AU78" s="12"/>
      <c r="AV78" s="12"/>
      <c r="AY78" s="12"/>
      <c r="BC78" s="12"/>
      <c r="BE78" s="12"/>
      <c r="BF78" s="12"/>
      <c r="BH78" s="12"/>
      <c r="BI78" s="12"/>
      <c r="BK78" s="12"/>
      <c r="BL78" s="12"/>
      <c r="BM78" s="12"/>
      <c r="BR78" s="12"/>
      <c r="BY78" s="12"/>
      <c r="CC78" s="12"/>
      <c r="CD78" s="12"/>
      <c r="CH78" s="12"/>
      <c r="CL78" s="12"/>
      <c r="CP78" s="12"/>
      <c r="CQ78" s="12"/>
      <c r="CR78" s="12"/>
      <c r="CT78" s="12"/>
      <c r="CU78" s="12"/>
      <c r="CV78" s="12"/>
      <c r="CW78" s="12"/>
      <c r="CY78" s="12"/>
      <c r="DA78" s="12"/>
      <c r="DB78" s="12"/>
    </row>
    <row r="79" spans="4:106">
      <c r="D79" s="12"/>
      <c r="M79" s="12"/>
      <c r="T79" s="12"/>
      <c r="U79" s="12"/>
      <c r="V79" s="12"/>
      <c r="W79" s="12"/>
      <c r="X79" s="12"/>
      <c r="AB79" s="12"/>
      <c r="AC79" s="12"/>
      <c r="AD79" s="12"/>
      <c r="AE79" s="12"/>
      <c r="AJ79" s="12"/>
      <c r="AL79" s="12"/>
      <c r="AM79" s="12"/>
      <c r="AN79" s="12"/>
      <c r="AP79" s="12"/>
      <c r="AQ79" s="12"/>
      <c r="AT79" s="12"/>
      <c r="AU79" s="12"/>
      <c r="AV79" s="12"/>
      <c r="AY79" s="12"/>
      <c r="BC79" s="12"/>
      <c r="BE79" s="12"/>
      <c r="BF79" s="12"/>
      <c r="BH79" s="12"/>
      <c r="BI79" s="12"/>
      <c r="BK79" s="12"/>
      <c r="BL79" s="12"/>
      <c r="BM79" s="12"/>
      <c r="BR79" s="12"/>
      <c r="BY79" s="12"/>
      <c r="CC79" s="12"/>
      <c r="CD79" s="12"/>
      <c r="CH79" s="12"/>
      <c r="CL79" s="12"/>
      <c r="CP79" s="12"/>
      <c r="CQ79" s="12"/>
      <c r="CR79" s="12"/>
      <c r="CT79" s="12"/>
      <c r="CU79" s="12"/>
      <c r="CV79" s="12"/>
      <c r="CW79" s="12"/>
      <c r="CY79" s="12"/>
      <c r="DA79" s="12"/>
      <c r="DB79" s="12"/>
    </row>
    <row r="80" spans="4:106">
      <c r="D80" s="12"/>
      <c r="M80" s="12"/>
      <c r="T80" s="12"/>
      <c r="U80" s="12"/>
      <c r="V80" s="12"/>
      <c r="W80" s="12"/>
      <c r="X80" s="12"/>
      <c r="AB80" s="12"/>
      <c r="AC80" s="12"/>
      <c r="AD80" s="12"/>
      <c r="AE80" s="12"/>
      <c r="AJ80" s="12"/>
      <c r="AL80" s="12"/>
      <c r="AM80" s="12"/>
      <c r="AN80" s="12"/>
      <c r="AP80" s="12"/>
      <c r="AQ80" s="12"/>
      <c r="AT80" s="12"/>
      <c r="AU80" s="12"/>
      <c r="AV80" s="12"/>
      <c r="AY80" s="12"/>
      <c r="BC80" s="12"/>
      <c r="BE80" s="12"/>
      <c r="BF80" s="12"/>
      <c r="BH80" s="12"/>
      <c r="BI80" s="12"/>
      <c r="BK80" s="12"/>
      <c r="BL80" s="12"/>
      <c r="BM80" s="12"/>
      <c r="BR80" s="12"/>
      <c r="BY80" s="12"/>
      <c r="CC80" s="12"/>
      <c r="CD80" s="12"/>
      <c r="CH80" s="12"/>
      <c r="CL80" s="12"/>
      <c r="CP80" s="12"/>
      <c r="CQ80" s="12"/>
      <c r="CR80" s="12"/>
      <c r="CT80" s="12"/>
      <c r="CU80" s="12"/>
      <c r="CV80" s="12"/>
      <c r="CW80" s="12"/>
      <c r="CY80" s="12"/>
      <c r="DA80" s="12"/>
      <c r="DB80" s="12"/>
    </row>
    <row r="81" spans="4:106">
      <c r="D81" s="12"/>
      <c r="M81" s="12"/>
      <c r="T81" s="12"/>
      <c r="U81" s="12"/>
      <c r="V81" s="12"/>
      <c r="W81" s="12"/>
      <c r="X81" s="12"/>
      <c r="AB81" s="12"/>
      <c r="AC81" s="12"/>
      <c r="AD81" s="12"/>
      <c r="AE81" s="12"/>
      <c r="AJ81" s="12"/>
      <c r="AL81" s="12"/>
      <c r="AM81" s="12"/>
      <c r="AN81" s="12"/>
      <c r="AP81" s="12"/>
      <c r="AQ81" s="12"/>
      <c r="AT81" s="12"/>
      <c r="AU81" s="12"/>
      <c r="AV81" s="12"/>
      <c r="AY81" s="12"/>
      <c r="BC81" s="12"/>
      <c r="BE81" s="12"/>
      <c r="BF81" s="12"/>
      <c r="BH81" s="12"/>
      <c r="BI81" s="12"/>
      <c r="BK81" s="12"/>
      <c r="BL81" s="12"/>
      <c r="BM81" s="12"/>
      <c r="BR81" s="12"/>
      <c r="BY81" s="12"/>
      <c r="CC81" s="12"/>
      <c r="CD81" s="12"/>
      <c r="CH81" s="12"/>
      <c r="CL81" s="12"/>
      <c r="CP81" s="12"/>
      <c r="CQ81" s="12"/>
      <c r="CR81" s="12"/>
      <c r="CT81" s="12"/>
      <c r="CU81" s="12"/>
      <c r="CV81" s="12"/>
      <c r="CW81" s="12"/>
      <c r="CY81" s="12"/>
      <c r="DA81" s="12"/>
      <c r="DB81" s="12"/>
    </row>
    <row r="82" spans="4:106">
      <c r="D82" s="12"/>
      <c r="M82" s="12"/>
      <c r="T82" s="12"/>
      <c r="U82" s="12"/>
      <c r="V82" s="12"/>
      <c r="W82" s="12"/>
      <c r="X82" s="12"/>
      <c r="AB82" s="12"/>
      <c r="AC82" s="12"/>
      <c r="AD82" s="12"/>
      <c r="AE82" s="12"/>
      <c r="AJ82" s="12"/>
      <c r="AL82" s="12"/>
      <c r="AM82" s="12"/>
      <c r="AN82" s="12"/>
      <c r="AP82" s="12"/>
      <c r="AQ82" s="12"/>
      <c r="AT82" s="12"/>
      <c r="AU82" s="12"/>
      <c r="AV82" s="12"/>
      <c r="AY82" s="12"/>
      <c r="BC82" s="12"/>
      <c r="BE82" s="12"/>
      <c r="BF82" s="12"/>
      <c r="BH82" s="12"/>
      <c r="BI82" s="12"/>
      <c r="BK82" s="12"/>
      <c r="BL82" s="12"/>
      <c r="BM82" s="12"/>
      <c r="BR82" s="12"/>
      <c r="BY82" s="12"/>
      <c r="CC82" s="12"/>
      <c r="CD82" s="12"/>
      <c r="CH82" s="12"/>
      <c r="CL82" s="12"/>
      <c r="CP82" s="12"/>
      <c r="CQ82" s="12"/>
      <c r="CR82" s="12"/>
      <c r="CT82" s="12"/>
      <c r="CU82" s="12"/>
      <c r="CV82" s="12"/>
      <c r="CW82" s="12"/>
      <c r="CY82" s="12"/>
      <c r="DA82" s="12"/>
      <c r="DB82" s="12"/>
    </row>
    <row r="83" spans="4:106">
      <c r="D83" s="12"/>
      <c r="M83" s="12"/>
      <c r="T83" s="12"/>
      <c r="U83" s="12"/>
      <c r="V83" s="12"/>
      <c r="W83" s="12"/>
      <c r="X83" s="12"/>
      <c r="AB83" s="12"/>
      <c r="AC83" s="12"/>
      <c r="AD83" s="12"/>
      <c r="AE83" s="12"/>
      <c r="AJ83" s="12"/>
      <c r="AL83" s="12"/>
      <c r="AM83" s="12"/>
      <c r="AN83" s="12"/>
      <c r="AP83" s="12"/>
      <c r="AQ83" s="12"/>
      <c r="AT83" s="12"/>
      <c r="AU83" s="12"/>
      <c r="AV83" s="12"/>
      <c r="AY83" s="12"/>
      <c r="BC83" s="12"/>
      <c r="BE83" s="12"/>
      <c r="BF83" s="12"/>
      <c r="BH83" s="12"/>
      <c r="BI83" s="12"/>
      <c r="BK83" s="12"/>
      <c r="BL83" s="12"/>
      <c r="BM83" s="12"/>
      <c r="BR83" s="12"/>
      <c r="BY83" s="12"/>
      <c r="CC83" s="12"/>
      <c r="CD83" s="12"/>
      <c r="CH83" s="12"/>
      <c r="CL83" s="12"/>
      <c r="CP83" s="12"/>
      <c r="CQ83" s="12"/>
      <c r="CR83" s="12"/>
      <c r="CT83" s="12"/>
      <c r="CU83" s="12"/>
      <c r="CV83" s="12"/>
      <c r="CW83" s="12"/>
      <c r="CY83" s="12"/>
      <c r="DA83" s="12"/>
      <c r="DB83" s="12"/>
    </row>
    <row r="84" spans="4:106">
      <c r="D84" s="12"/>
      <c r="M84" s="12"/>
      <c r="T84" s="12"/>
      <c r="U84" s="12"/>
      <c r="V84" s="12"/>
      <c r="W84" s="12"/>
      <c r="X84" s="12"/>
      <c r="AB84" s="12"/>
      <c r="AC84" s="12"/>
      <c r="AD84" s="12"/>
      <c r="AE84" s="12"/>
      <c r="AJ84" s="12"/>
      <c r="AL84" s="12"/>
      <c r="AM84" s="12"/>
      <c r="AN84" s="12"/>
      <c r="AP84" s="12"/>
      <c r="AQ84" s="12"/>
      <c r="AT84" s="12"/>
      <c r="AU84" s="12"/>
      <c r="AV84" s="12"/>
      <c r="AY84" s="12"/>
      <c r="BC84" s="12"/>
      <c r="BE84" s="12"/>
      <c r="BF84" s="12"/>
      <c r="BH84" s="12"/>
      <c r="BI84" s="12"/>
      <c r="BK84" s="12"/>
      <c r="BL84" s="12"/>
      <c r="BM84" s="12"/>
      <c r="BR84" s="12"/>
      <c r="BY84" s="12"/>
      <c r="CC84" s="12"/>
      <c r="CD84" s="12"/>
      <c r="CH84" s="12"/>
      <c r="CL84" s="12"/>
      <c r="CP84" s="12"/>
      <c r="CQ84" s="12"/>
      <c r="CR84" s="12"/>
      <c r="CT84" s="12"/>
      <c r="CU84" s="12"/>
      <c r="CV84" s="12"/>
      <c r="CW84" s="12"/>
      <c r="CY84" s="12"/>
      <c r="DA84" s="12"/>
      <c r="DB84" s="12"/>
    </row>
    <row r="85" spans="4:106">
      <c r="D85" s="12"/>
      <c r="M85" s="12"/>
      <c r="T85" s="12"/>
      <c r="U85" s="12"/>
      <c r="V85" s="12"/>
      <c r="W85" s="12"/>
      <c r="X85" s="12"/>
      <c r="AB85" s="12"/>
      <c r="AC85" s="12"/>
      <c r="AD85" s="12"/>
      <c r="AE85" s="12"/>
      <c r="AJ85" s="12"/>
      <c r="AL85" s="12"/>
      <c r="AM85" s="12"/>
      <c r="AN85" s="12"/>
      <c r="AP85" s="12"/>
      <c r="AQ85" s="12"/>
      <c r="AT85" s="12"/>
      <c r="AU85" s="12"/>
      <c r="AV85" s="12"/>
      <c r="AY85" s="12"/>
      <c r="BC85" s="12"/>
      <c r="BE85" s="12"/>
      <c r="BF85" s="12"/>
      <c r="BH85" s="12"/>
      <c r="BI85" s="12"/>
      <c r="BK85" s="12"/>
      <c r="BL85" s="12"/>
      <c r="BM85" s="12"/>
      <c r="BR85" s="12"/>
      <c r="BY85" s="12"/>
      <c r="CC85" s="12"/>
      <c r="CD85" s="12"/>
      <c r="CH85" s="12"/>
      <c r="CL85" s="12"/>
      <c r="CP85" s="12"/>
      <c r="CQ85" s="12"/>
      <c r="CR85" s="12"/>
      <c r="CT85" s="12"/>
      <c r="CU85" s="12"/>
      <c r="CV85" s="12"/>
      <c r="CW85" s="12"/>
      <c r="CY85" s="12"/>
      <c r="DA85" s="12"/>
      <c r="DB85" s="12"/>
    </row>
    <row r="86" spans="4:106">
      <c r="D86" s="12"/>
      <c r="M86" s="12"/>
      <c r="T86" s="12"/>
      <c r="U86" s="12"/>
      <c r="V86" s="12"/>
      <c r="W86" s="12"/>
      <c r="X86" s="12"/>
      <c r="AB86" s="12"/>
      <c r="AC86" s="12"/>
      <c r="AD86" s="12"/>
      <c r="AE86" s="12"/>
      <c r="AJ86" s="12"/>
      <c r="AL86" s="12"/>
      <c r="AM86" s="12"/>
      <c r="AN86" s="12"/>
      <c r="AP86" s="12"/>
      <c r="AQ86" s="12"/>
      <c r="AT86" s="12"/>
      <c r="AU86" s="12"/>
      <c r="AV86" s="12"/>
      <c r="AY86" s="12"/>
      <c r="BC86" s="12"/>
      <c r="BE86" s="12"/>
      <c r="BF86" s="12"/>
      <c r="BH86" s="12"/>
      <c r="BI86" s="12"/>
      <c r="BK86" s="12"/>
      <c r="BL86" s="12"/>
      <c r="BM86" s="12"/>
      <c r="BR86" s="12"/>
      <c r="BY86" s="12"/>
      <c r="CC86" s="12"/>
      <c r="CD86" s="12"/>
      <c r="CH86" s="12"/>
      <c r="CL86" s="12"/>
      <c r="CP86" s="12"/>
      <c r="CQ86" s="12"/>
      <c r="CR86" s="12"/>
      <c r="CT86" s="12"/>
      <c r="CU86" s="12"/>
      <c r="CV86" s="12"/>
      <c r="CW86" s="12"/>
      <c r="CY86" s="12"/>
      <c r="DA86" s="12"/>
      <c r="DB86" s="12"/>
    </row>
    <row r="87" spans="4:106">
      <c r="D87" s="12"/>
      <c r="M87" s="12"/>
      <c r="T87" s="12"/>
      <c r="U87" s="12"/>
      <c r="V87" s="12"/>
      <c r="W87" s="12"/>
      <c r="X87" s="12"/>
      <c r="AB87" s="12"/>
      <c r="AC87" s="12"/>
      <c r="AD87" s="12"/>
      <c r="AE87" s="12"/>
      <c r="AJ87" s="12"/>
      <c r="AL87" s="12"/>
      <c r="AM87" s="12"/>
      <c r="AN87" s="12"/>
      <c r="AP87" s="12"/>
      <c r="AQ87" s="12"/>
      <c r="AT87" s="12"/>
      <c r="AU87" s="12"/>
      <c r="AV87" s="12"/>
      <c r="AY87" s="12"/>
      <c r="BC87" s="12"/>
      <c r="BE87" s="12"/>
      <c r="BF87" s="12"/>
      <c r="BH87" s="12"/>
      <c r="BI87" s="12"/>
      <c r="BK87" s="12"/>
      <c r="BL87" s="12"/>
      <c r="BM87" s="12"/>
      <c r="BR87" s="12"/>
      <c r="BY87" s="12"/>
      <c r="CC87" s="12"/>
      <c r="CD87" s="12"/>
      <c r="CH87" s="12"/>
      <c r="CL87" s="12"/>
      <c r="CP87" s="12"/>
      <c r="CQ87" s="12"/>
      <c r="CR87" s="12"/>
      <c r="CT87" s="12"/>
      <c r="CU87" s="12"/>
      <c r="CV87" s="12"/>
      <c r="CW87" s="12"/>
      <c r="CY87" s="12"/>
      <c r="DA87" s="12"/>
      <c r="DB87" s="12"/>
    </row>
    <row r="88" spans="4:106">
      <c r="D88" s="12"/>
      <c r="M88" s="12"/>
      <c r="T88" s="12"/>
      <c r="U88" s="12"/>
      <c r="V88" s="12"/>
      <c r="W88" s="12"/>
      <c r="X88" s="12"/>
      <c r="AB88" s="12"/>
      <c r="AC88" s="12"/>
      <c r="AD88" s="12"/>
      <c r="AE88" s="12"/>
      <c r="AJ88" s="12"/>
      <c r="AL88" s="12"/>
      <c r="AM88" s="12"/>
      <c r="AN88" s="12"/>
      <c r="AP88" s="12"/>
      <c r="AQ88" s="12"/>
      <c r="AT88" s="12"/>
      <c r="AU88" s="12"/>
      <c r="AV88" s="12"/>
      <c r="AY88" s="12"/>
      <c r="BC88" s="12"/>
      <c r="BE88" s="12"/>
      <c r="BF88" s="12"/>
      <c r="BH88" s="12"/>
      <c r="BI88" s="12"/>
      <c r="BK88" s="12"/>
      <c r="BL88" s="12"/>
      <c r="BM88" s="12"/>
      <c r="BR88" s="12"/>
      <c r="BY88" s="12"/>
      <c r="CC88" s="12"/>
      <c r="CD88" s="12"/>
      <c r="CH88" s="12"/>
      <c r="CL88" s="12"/>
      <c r="CP88" s="12"/>
      <c r="CQ88" s="12"/>
      <c r="CR88" s="12"/>
      <c r="CT88" s="12"/>
      <c r="CU88" s="12"/>
      <c r="CV88" s="12"/>
      <c r="CW88" s="12"/>
      <c r="CY88" s="12"/>
      <c r="DA88" s="12"/>
      <c r="DB88" s="12"/>
    </row>
    <row r="89" spans="4:106">
      <c r="D89" s="12"/>
      <c r="M89" s="12"/>
      <c r="T89" s="12"/>
      <c r="U89" s="12"/>
      <c r="V89" s="12"/>
      <c r="W89" s="12"/>
      <c r="X89" s="12"/>
      <c r="AB89" s="12"/>
      <c r="AC89" s="12"/>
      <c r="AD89" s="12"/>
      <c r="AE89" s="12"/>
      <c r="AJ89" s="12"/>
      <c r="AL89" s="12"/>
      <c r="AM89" s="12"/>
      <c r="AN89" s="12"/>
      <c r="AP89" s="12"/>
      <c r="AQ89" s="12"/>
      <c r="AT89" s="12"/>
      <c r="AU89" s="12"/>
      <c r="AV89" s="12"/>
      <c r="AY89" s="12"/>
      <c r="BC89" s="12"/>
      <c r="BE89" s="12"/>
      <c r="BF89" s="12"/>
      <c r="BH89" s="12"/>
      <c r="BI89" s="12"/>
      <c r="BK89" s="12"/>
      <c r="BL89" s="12"/>
      <c r="BM89" s="12"/>
      <c r="BR89" s="12"/>
      <c r="BY89" s="12"/>
      <c r="CC89" s="12"/>
      <c r="CD89" s="12"/>
      <c r="CH89" s="12"/>
      <c r="CL89" s="12"/>
      <c r="CP89" s="12"/>
      <c r="CQ89" s="12"/>
      <c r="CR89" s="12"/>
      <c r="CT89" s="12"/>
      <c r="CU89" s="12"/>
      <c r="CV89" s="12"/>
      <c r="CW89" s="12"/>
      <c r="CY89" s="12"/>
      <c r="DA89" s="12"/>
      <c r="DB89" s="12"/>
    </row>
    <row r="90" spans="4:106">
      <c r="D90" s="12"/>
      <c r="M90" s="12"/>
      <c r="T90" s="12"/>
      <c r="U90" s="12"/>
      <c r="V90" s="12"/>
      <c r="W90" s="12"/>
      <c r="X90" s="12"/>
      <c r="AB90" s="12"/>
      <c r="AC90" s="12"/>
      <c r="AD90" s="12"/>
      <c r="AE90" s="12"/>
      <c r="AJ90" s="12"/>
      <c r="AL90" s="12"/>
      <c r="AM90" s="12"/>
      <c r="AN90" s="12"/>
      <c r="AP90" s="12"/>
      <c r="AQ90" s="12"/>
      <c r="AT90" s="12"/>
      <c r="AU90" s="12"/>
      <c r="AV90" s="12"/>
      <c r="AY90" s="12"/>
      <c r="BC90" s="12"/>
      <c r="BE90" s="12"/>
      <c r="BF90" s="12"/>
      <c r="BH90" s="12"/>
      <c r="BI90" s="12"/>
      <c r="BK90" s="12"/>
      <c r="BL90" s="12"/>
      <c r="BM90" s="12"/>
      <c r="BR90" s="12"/>
      <c r="BY90" s="12"/>
      <c r="CC90" s="12"/>
      <c r="CD90" s="12"/>
      <c r="CH90" s="12"/>
      <c r="CL90" s="12"/>
      <c r="CP90" s="12"/>
      <c r="CQ90" s="12"/>
      <c r="CR90" s="12"/>
      <c r="CT90" s="12"/>
      <c r="CU90" s="12"/>
      <c r="CV90" s="12"/>
      <c r="CW90" s="12"/>
      <c r="CY90" s="12"/>
      <c r="DA90" s="12"/>
      <c r="DB90" s="12"/>
    </row>
    <row r="91" spans="4:106">
      <c r="D91" s="12"/>
      <c r="M91" s="12"/>
      <c r="T91" s="12"/>
      <c r="U91" s="12"/>
      <c r="V91" s="12"/>
      <c r="W91" s="12"/>
      <c r="X91" s="12"/>
      <c r="AB91" s="12"/>
      <c r="AC91" s="12"/>
      <c r="AD91" s="12"/>
      <c r="AE91" s="12"/>
      <c r="AJ91" s="12"/>
      <c r="AL91" s="12"/>
      <c r="AM91" s="12"/>
      <c r="AN91" s="12"/>
      <c r="AP91" s="12"/>
      <c r="AQ91" s="12"/>
      <c r="AT91" s="12"/>
      <c r="AU91" s="12"/>
      <c r="AV91" s="12"/>
      <c r="AY91" s="12"/>
      <c r="BC91" s="12"/>
      <c r="BE91" s="12"/>
      <c r="BF91" s="12"/>
      <c r="BH91" s="12"/>
      <c r="BI91" s="12"/>
      <c r="BK91" s="12"/>
      <c r="BL91" s="12"/>
      <c r="BM91" s="12"/>
      <c r="BR91" s="12"/>
      <c r="BY91" s="12"/>
      <c r="CC91" s="12"/>
      <c r="CD91" s="12"/>
      <c r="CH91" s="12"/>
      <c r="CL91" s="12"/>
      <c r="CP91" s="12"/>
      <c r="CQ91" s="12"/>
      <c r="CR91" s="12"/>
      <c r="CT91" s="12"/>
      <c r="CU91" s="12"/>
      <c r="CV91" s="12"/>
      <c r="CW91" s="12"/>
      <c r="CY91" s="12"/>
      <c r="DA91" s="12"/>
      <c r="DB91" s="12"/>
    </row>
    <row r="92" spans="4:106">
      <c r="D92" s="12"/>
      <c r="M92" s="12"/>
      <c r="T92" s="12"/>
      <c r="U92" s="12"/>
      <c r="V92" s="12"/>
      <c r="W92" s="12"/>
      <c r="X92" s="12"/>
      <c r="AB92" s="12"/>
      <c r="AC92" s="12"/>
      <c r="AD92" s="12"/>
      <c r="AE92" s="12"/>
      <c r="AJ92" s="12"/>
      <c r="AL92" s="12"/>
      <c r="AM92" s="12"/>
      <c r="AN92" s="12"/>
      <c r="AP92" s="12"/>
      <c r="AQ92" s="12"/>
      <c r="AT92" s="12"/>
      <c r="AU92" s="12"/>
      <c r="AV92" s="12"/>
      <c r="AY92" s="12"/>
      <c r="BC92" s="12"/>
      <c r="BE92" s="12"/>
      <c r="BF92" s="12"/>
      <c r="BH92" s="12"/>
      <c r="BI92" s="12"/>
      <c r="BK92" s="12"/>
      <c r="BL92" s="12"/>
      <c r="BM92" s="12"/>
      <c r="BR92" s="12"/>
      <c r="BY92" s="12"/>
      <c r="CC92" s="12"/>
      <c r="CD92" s="12"/>
      <c r="CH92" s="12"/>
      <c r="CL92" s="12"/>
      <c r="CP92" s="12"/>
      <c r="CQ92" s="12"/>
      <c r="CR92" s="12"/>
      <c r="CT92" s="12"/>
      <c r="CU92" s="12"/>
      <c r="CV92" s="12"/>
      <c r="CW92" s="12"/>
      <c r="CY92" s="12"/>
      <c r="DA92" s="12"/>
      <c r="DB92" s="12"/>
    </row>
    <row r="93" spans="4:106">
      <c r="D93" s="12"/>
      <c r="M93" s="12"/>
      <c r="T93" s="12"/>
      <c r="U93" s="12"/>
      <c r="V93" s="12"/>
      <c r="W93" s="12"/>
      <c r="X93" s="12"/>
      <c r="AB93" s="12"/>
      <c r="AC93" s="12"/>
      <c r="AD93" s="12"/>
      <c r="AE93" s="12"/>
      <c r="AJ93" s="12"/>
      <c r="AL93" s="12"/>
      <c r="AM93" s="12"/>
      <c r="AN93" s="12"/>
      <c r="AP93" s="12"/>
      <c r="AQ93" s="12"/>
      <c r="AT93" s="12"/>
      <c r="AU93" s="12"/>
      <c r="AV93" s="12"/>
      <c r="AY93" s="12"/>
      <c r="BC93" s="12"/>
      <c r="BE93" s="12"/>
      <c r="BF93" s="12"/>
      <c r="BH93" s="12"/>
      <c r="BI93" s="12"/>
      <c r="BK93" s="12"/>
      <c r="BL93" s="12"/>
      <c r="BM93" s="12"/>
      <c r="BR93" s="12"/>
      <c r="BY93" s="12"/>
      <c r="CC93" s="12"/>
      <c r="CD93" s="12"/>
      <c r="CH93" s="12"/>
      <c r="CL93" s="12"/>
      <c r="CP93" s="12"/>
      <c r="CQ93" s="12"/>
      <c r="CR93" s="12"/>
      <c r="CT93" s="12"/>
      <c r="CU93" s="12"/>
      <c r="CV93" s="12"/>
      <c r="CW93" s="12"/>
      <c r="CY93" s="12"/>
      <c r="DA93" s="12"/>
      <c r="DB93" s="12"/>
    </row>
    <row r="94" spans="4:106">
      <c r="D94" s="12"/>
      <c r="M94" s="12"/>
      <c r="T94" s="12"/>
      <c r="U94" s="12"/>
      <c r="V94" s="12"/>
      <c r="W94" s="12"/>
      <c r="X94" s="12"/>
      <c r="AB94" s="12"/>
      <c r="AC94" s="12"/>
      <c r="AD94" s="12"/>
      <c r="AE94" s="12"/>
      <c r="AJ94" s="12"/>
      <c r="AL94" s="12"/>
      <c r="AM94" s="12"/>
      <c r="AN94" s="12"/>
      <c r="AP94" s="12"/>
      <c r="AQ94" s="12"/>
      <c r="AT94" s="12"/>
      <c r="AU94" s="12"/>
      <c r="AV94" s="12"/>
      <c r="AY94" s="12"/>
      <c r="BC94" s="12"/>
      <c r="BE94" s="12"/>
      <c r="BF94" s="12"/>
      <c r="BH94" s="12"/>
      <c r="BI94" s="12"/>
      <c r="BK94" s="12"/>
      <c r="BL94" s="12"/>
      <c r="BM94" s="12"/>
      <c r="BR94" s="12"/>
      <c r="BY94" s="12"/>
      <c r="CC94" s="12"/>
      <c r="CD94" s="12"/>
      <c r="CH94" s="12"/>
      <c r="CL94" s="12"/>
      <c r="CP94" s="12"/>
      <c r="CQ94" s="12"/>
      <c r="CR94" s="12"/>
      <c r="CT94" s="12"/>
      <c r="CU94" s="12"/>
      <c r="CV94" s="12"/>
      <c r="CW94" s="12"/>
      <c r="CY94" s="12"/>
      <c r="DA94" s="12"/>
      <c r="DB94" s="12"/>
    </row>
    <row r="95" spans="4:106">
      <c r="D95" s="12"/>
      <c r="M95" s="12"/>
      <c r="T95" s="12"/>
      <c r="U95" s="12"/>
      <c r="V95" s="12"/>
      <c r="W95" s="12"/>
      <c r="X95" s="12"/>
      <c r="AB95" s="12"/>
      <c r="AC95" s="12"/>
      <c r="AD95" s="12"/>
      <c r="AE95" s="12"/>
      <c r="AJ95" s="12"/>
      <c r="AL95" s="12"/>
      <c r="AM95" s="12"/>
      <c r="AN95" s="12"/>
      <c r="AP95" s="12"/>
      <c r="AQ95" s="12"/>
      <c r="AT95" s="12"/>
      <c r="AU95" s="12"/>
      <c r="AV95" s="12"/>
      <c r="AY95" s="12"/>
      <c r="BC95" s="12"/>
      <c r="BE95" s="12"/>
      <c r="BF95" s="12"/>
      <c r="BH95" s="12"/>
      <c r="BI95" s="12"/>
      <c r="BK95" s="12"/>
      <c r="BL95" s="12"/>
      <c r="BM95" s="12"/>
      <c r="BR95" s="12"/>
      <c r="BY95" s="12"/>
      <c r="CC95" s="12"/>
      <c r="CD95" s="12"/>
      <c r="CH95" s="12"/>
      <c r="CL95" s="12"/>
      <c r="CP95" s="12"/>
      <c r="CQ95" s="12"/>
      <c r="CR95" s="12"/>
      <c r="CT95" s="12"/>
      <c r="CU95" s="12"/>
      <c r="CV95" s="12"/>
      <c r="CW95" s="12"/>
      <c r="CY95" s="12"/>
      <c r="DA95" s="12"/>
      <c r="DB95" s="12"/>
    </row>
    <row r="96" spans="4:106">
      <c r="D96" s="12"/>
      <c r="M96" s="12"/>
      <c r="T96" s="12"/>
      <c r="U96" s="12"/>
      <c r="V96" s="12"/>
      <c r="W96" s="12"/>
      <c r="X96" s="12"/>
      <c r="AB96" s="12"/>
      <c r="AC96" s="12"/>
      <c r="AD96" s="12"/>
      <c r="AE96" s="12"/>
      <c r="AJ96" s="12"/>
      <c r="AL96" s="12"/>
      <c r="AM96" s="12"/>
      <c r="AN96" s="12"/>
      <c r="AP96" s="12"/>
      <c r="AQ96" s="12"/>
      <c r="AT96" s="12"/>
      <c r="AU96" s="12"/>
      <c r="AV96" s="12"/>
      <c r="AY96" s="12"/>
      <c r="BC96" s="12"/>
      <c r="BE96" s="12"/>
      <c r="BF96" s="12"/>
      <c r="BH96" s="12"/>
      <c r="BI96" s="12"/>
      <c r="BK96" s="12"/>
      <c r="BL96" s="12"/>
      <c r="BM96" s="12"/>
      <c r="BR96" s="12"/>
      <c r="BY96" s="12"/>
      <c r="CC96" s="12"/>
      <c r="CD96" s="12"/>
      <c r="CH96" s="12"/>
      <c r="CL96" s="12"/>
      <c r="CP96" s="12"/>
      <c r="CQ96" s="12"/>
      <c r="CR96" s="12"/>
      <c r="CT96" s="12"/>
      <c r="CU96" s="12"/>
      <c r="CV96" s="12"/>
      <c r="CW96" s="12"/>
      <c r="CY96" s="12"/>
      <c r="DA96" s="12"/>
      <c r="DB96" s="12"/>
    </row>
    <row r="97" spans="4:106">
      <c r="D97" s="12"/>
      <c r="M97" s="12"/>
      <c r="T97" s="12"/>
      <c r="U97" s="12"/>
      <c r="V97" s="12"/>
      <c r="W97" s="12"/>
      <c r="X97" s="12"/>
      <c r="AB97" s="12"/>
      <c r="AC97" s="12"/>
      <c r="AD97" s="12"/>
      <c r="AE97" s="12"/>
      <c r="AJ97" s="12"/>
      <c r="AL97" s="12"/>
      <c r="AM97" s="12"/>
      <c r="AN97" s="12"/>
      <c r="AP97" s="12"/>
      <c r="AQ97" s="12"/>
      <c r="AT97" s="12"/>
      <c r="AU97" s="12"/>
      <c r="AV97" s="12"/>
      <c r="AY97" s="12"/>
      <c r="BC97" s="12"/>
      <c r="BE97" s="12"/>
      <c r="BF97" s="12"/>
      <c r="BH97" s="12"/>
      <c r="BI97" s="12"/>
      <c r="BK97" s="12"/>
      <c r="BL97" s="12"/>
      <c r="BM97" s="12"/>
      <c r="BR97" s="12"/>
      <c r="BY97" s="12"/>
      <c r="CC97" s="12"/>
      <c r="CD97" s="12"/>
      <c r="CH97" s="12"/>
      <c r="CL97" s="12"/>
      <c r="CP97" s="12"/>
      <c r="CQ97" s="12"/>
      <c r="CR97" s="12"/>
      <c r="CT97" s="12"/>
      <c r="CU97" s="12"/>
      <c r="CV97" s="12"/>
      <c r="CW97" s="12"/>
      <c r="CY97" s="12"/>
      <c r="DA97" s="12"/>
      <c r="DB97" s="12"/>
    </row>
    <row r="98" spans="4:106">
      <c r="D98" s="12"/>
      <c r="M98" s="12"/>
      <c r="T98" s="12"/>
      <c r="U98" s="12"/>
      <c r="V98" s="12"/>
      <c r="W98" s="12"/>
      <c r="X98" s="12"/>
      <c r="AB98" s="12"/>
      <c r="AC98" s="12"/>
      <c r="AD98" s="12"/>
      <c r="AE98" s="12"/>
      <c r="AJ98" s="12"/>
      <c r="AL98" s="12"/>
      <c r="AM98" s="12"/>
      <c r="AN98" s="12"/>
      <c r="AP98" s="12"/>
      <c r="AQ98" s="12"/>
      <c r="AT98" s="12"/>
      <c r="AU98" s="12"/>
      <c r="AV98" s="12"/>
      <c r="AY98" s="12"/>
      <c r="BC98" s="12"/>
      <c r="BE98" s="12"/>
      <c r="BF98" s="12"/>
      <c r="BH98" s="12"/>
      <c r="BI98" s="12"/>
      <c r="BK98" s="12"/>
      <c r="BL98" s="12"/>
      <c r="BM98" s="12"/>
      <c r="BR98" s="12"/>
      <c r="BY98" s="12"/>
      <c r="CC98" s="12"/>
      <c r="CD98" s="12"/>
      <c r="CH98" s="12"/>
      <c r="CL98" s="12"/>
      <c r="CP98" s="12"/>
      <c r="CQ98" s="12"/>
      <c r="CR98" s="12"/>
      <c r="CT98" s="12"/>
      <c r="CU98" s="12"/>
      <c r="CV98" s="12"/>
      <c r="CW98" s="12"/>
      <c r="CY98" s="12"/>
      <c r="DA98" s="12"/>
      <c r="DB98" s="12"/>
    </row>
    <row r="99" spans="4:106">
      <c r="D99" s="12"/>
      <c r="M99" s="12"/>
      <c r="T99" s="12"/>
      <c r="U99" s="12"/>
      <c r="V99" s="12"/>
      <c r="W99" s="12"/>
      <c r="X99" s="12"/>
      <c r="AB99" s="12"/>
      <c r="AC99" s="12"/>
      <c r="AD99" s="12"/>
      <c r="AE99" s="12"/>
      <c r="AJ99" s="12"/>
      <c r="AL99" s="12"/>
      <c r="AM99" s="12"/>
      <c r="AN99" s="12"/>
      <c r="AP99" s="12"/>
      <c r="AQ99" s="12"/>
      <c r="AT99" s="12"/>
      <c r="AU99" s="12"/>
      <c r="AV99" s="12"/>
      <c r="AY99" s="12"/>
      <c r="BC99" s="12"/>
      <c r="BE99" s="12"/>
      <c r="BF99" s="12"/>
      <c r="BH99" s="12"/>
      <c r="BI99" s="12"/>
      <c r="BK99" s="12"/>
      <c r="BL99" s="12"/>
      <c r="BM99" s="12"/>
      <c r="BR99" s="12"/>
      <c r="BY99" s="12"/>
      <c r="CC99" s="12"/>
      <c r="CD99" s="12"/>
      <c r="CH99" s="12"/>
      <c r="CL99" s="12"/>
      <c r="CP99" s="12"/>
      <c r="CQ99" s="12"/>
      <c r="CR99" s="12"/>
      <c r="CT99" s="12"/>
      <c r="CU99" s="12"/>
      <c r="CV99" s="12"/>
      <c r="CW99" s="12"/>
      <c r="CY99" s="12"/>
      <c r="DA99" s="12"/>
      <c r="DB99" s="12"/>
    </row>
    <row r="100" spans="4:106">
      <c r="D100" s="12"/>
      <c r="M100" s="12"/>
      <c r="T100" s="12"/>
      <c r="U100" s="12"/>
      <c r="V100" s="12"/>
      <c r="W100" s="12"/>
      <c r="X100" s="12"/>
      <c r="AB100" s="12"/>
      <c r="AC100" s="12"/>
      <c r="AD100" s="12"/>
      <c r="AE100" s="12"/>
      <c r="AJ100" s="12"/>
      <c r="AL100" s="12"/>
      <c r="AM100" s="12"/>
      <c r="AN100" s="12"/>
      <c r="AP100" s="12"/>
      <c r="AQ100" s="12"/>
      <c r="AT100" s="12"/>
      <c r="AU100" s="12"/>
      <c r="AV100" s="12"/>
      <c r="AY100" s="12"/>
      <c r="BC100" s="12"/>
      <c r="BE100" s="12"/>
      <c r="BF100" s="12"/>
      <c r="BH100" s="12"/>
      <c r="BI100" s="12"/>
      <c r="BK100" s="12"/>
      <c r="BL100" s="12"/>
      <c r="BM100" s="12"/>
      <c r="BR100" s="12"/>
      <c r="BY100" s="12"/>
      <c r="CC100" s="12"/>
      <c r="CD100" s="12"/>
      <c r="CH100" s="12"/>
      <c r="CL100" s="12"/>
      <c r="CP100" s="12"/>
      <c r="CQ100" s="12"/>
      <c r="CR100" s="12"/>
      <c r="CT100" s="12"/>
      <c r="CU100" s="12"/>
      <c r="CV100" s="12"/>
      <c r="CW100" s="12"/>
      <c r="CY100" s="12"/>
      <c r="DA100" s="12"/>
      <c r="DB100" s="12"/>
    </row>
  </sheetData>
  <dataValidations count="1">
    <dataValidation type="custom" allowBlank="1" showDropDown="1" showInputMessage="1" showErrorMessage="1" prompt="Zadajte platný dátum!" sqref="BI3:BJ3 BI4:BI100" xr:uid="{00000000-0002-0000-0200-00000D000000}">
      <formula1>OR(NOT(ISERROR(DATEVALUE(BI3))), AND(ISNUMBER(BI3), LEFT(CELL("format", BI3))="D"))</formula1>
    </dataValidation>
  </dataValidations>
  <hyperlinks>
    <hyperlink ref="A1" location="HLAVNY!A1" display="&lt;-------------- späť na HLAVNY" xr:uid="{00000000-0004-0000-0200-000000000000}"/>
    <hyperlink ref="AA3" r:id="rId1" xr:uid="{00000000-0004-0000-0200-000001000000}"/>
    <hyperlink ref="AF3" r:id="rId2" xr:uid="{00000000-0004-0000-0200-000002000000}"/>
    <hyperlink ref="CB3" r:id="rId3" xr:uid="{00000000-0004-0000-0200-000003000000}"/>
    <hyperlink ref="CX3" location="EEFA!A1" display="EEFA-24ZSS72205620002-02" xr:uid="{00000000-0004-0000-0200-000004000000}"/>
    <hyperlink ref="CZ3" location="EEVIMS!A1" display="EEVIMS-24ZSS9794501000O-03" xr:uid="{00000000-0004-0000-0200-000005000000}"/>
    <hyperlink ref="DF3" r:id="rId4" xr:uid="{00000000-0004-0000-0200-000006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4">
        <x14:dataValidation type="list" allowBlank="1" showErrorMessage="1" xr:uid="{00000000-0002-0000-0200-000000000000}">
          <x14:formula1>
            <xm:f>POMOC!$C$331:$C$337</xm:f>
          </x14:formula1>
          <xm:sqref>CH3:CH100</xm:sqref>
        </x14:dataValidation>
        <x14:dataValidation type="list" allowBlank="1" showErrorMessage="1" xr:uid="{00000000-0002-0000-0200-000001000000}">
          <x14:formula1>
            <xm:f>POMOC!$C$301:$C$304</xm:f>
          </x14:formula1>
          <xm:sqref>CP3:CP100 BL3:BL100</xm:sqref>
        </x14:dataValidation>
        <x14:dataValidation type="list" allowBlank="1" showErrorMessage="1" xr:uid="{00000000-0002-0000-0200-000002000000}">
          <x14:formula1>
            <xm:f>POMOC!$C$594:$C$597</xm:f>
          </x14:formula1>
          <xm:sqref>AQ3:AQ100</xm:sqref>
        </x14:dataValidation>
        <x14:dataValidation type="list" allowBlank="1" showErrorMessage="1" xr:uid="{00000000-0002-0000-0200-000003000000}">
          <x14:formula1>
            <xm:f>POMOC!$C$145:$C$149</xm:f>
          </x14:formula1>
          <xm:sqref>AL3:AL100</xm:sqref>
        </x14:dataValidation>
        <x14:dataValidation type="list" allowBlank="1" showErrorMessage="1" xr:uid="{00000000-0002-0000-0200-000004000000}">
          <x14:formula1>
            <xm:f>POMOC!$C$294:$C$298</xm:f>
          </x14:formula1>
          <xm:sqref>AU3:AU100 BK3:BK100</xm:sqref>
        </x14:dataValidation>
        <x14:dataValidation type="list" allowBlank="1" showErrorMessage="1" xr:uid="{00000000-0002-0000-0200-000006000000}">
          <x14:formula1>
            <xm:f>POMOC!$C$418:$C$425</xm:f>
          </x14:formula1>
          <xm:sqref>M3:M100</xm:sqref>
        </x14:dataValidation>
        <x14:dataValidation type="list" allowBlank="1" showErrorMessage="1" xr:uid="{00000000-0002-0000-0200-000007000000}">
          <x14:formula1>
            <xm:f>POMOC!$C$26:$C$27</xm:f>
          </x14:formula1>
          <xm:sqref>X3:X100 CL3:CL100</xm:sqref>
        </x14:dataValidation>
        <x14:dataValidation type="list" allowBlank="1" showErrorMessage="1" xr:uid="{00000000-0002-0000-0200-000008000000}">
          <x14:formula1>
            <xm:f>POMOC!$C$287:$C$293</xm:f>
          </x14:formula1>
          <xm:sqref>AP3:AP100</xm:sqref>
        </x14:dataValidation>
        <x14:dataValidation type="list" allowBlank="1" showErrorMessage="1" xr:uid="{00000000-0002-0000-0200-000009000000}">
          <x14:formula1>
            <xm:f>VTZ!$E$3:$E$13</xm:f>
          </x14:formula1>
          <xm:sqref>BH3:BH100</xm:sqref>
        </x14:dataValidation>
        <x14:dataValidation type="list" allowBlank="1" showErrorMessage="1" xr:uid="{00000000-0002-0000-0200-00000A000000}">
          <x14:formula1>
            <xm:f>POMOC!$C$37:$C$39</xm:f>
          </x14:formula1>
          <xm:sqref>AY3:AY100</xm:sqref>
        </x14:dataValidation>
        <x14:dataValidation type="list" allowBlank="1" showErrorMessage="1" xr:uid="{00000000-0002-0000-0200-00000B000000}">
          <x14:formula1>
            <xm:f>POMOC!$C$342:$C$345</xm:f>
          </x14:formula1>
          <xm:sqref>CD3:CD100 CY3:CY100</xm:sqref>
        </x14:dataValidation>
        <x14:dataValidation type="list" allowBlank="1" showErrorMessage="1" xr:uid="{00000000-0002-0000-0200-00000C000000}">
          <x14:formula1>
            <xm:f>POMOC!$C$115:$C$135</xm:f>
          </x14:formula1>
          <xm:sqref>BE3:BE100</xm:sqref>
        </x14:dataValidation>
        <x14:dataValidation type="list" allowBlank="1" showErrorMessage="1" xr:uid="{00000000-0002-0000-0200-00000E000000}">
          <x14:formula1>
            <xm:f>POMOC!$C$93:$C$98</xm:f>
          </x14:formula1>
          <xm:sqref>AJ3:AJ100</xm:sqref>
        </x14:dataValidation>
        <x14:dataValidation type="list" allowBlank="1" showErrorMessage="1" xr:uid="{00000000-0002-0000-0200-00000F000000}">
          <x14:formula1>
            <xm:f>POMOC!$C$83:$C$92</xm:f>
          </x14:formula1>
          <xm:sqref>AV3:AV100</xm:sqref>
        </x14:dataValidation>
        <x14:dataValidation type="list" allowBlank="1" showErrorMessage="1" xr:uid="{00000000-0002-0000-0200-000010000000}">
          <x14:formula1>
            <xm:f>POMOC!$C$107:$C$110</xm:f>
          </x14:formula1>
          <xm:sqref>BY3:BY100</xm:sqref>
        </x14:dataValidation>
        <x14:dataValidation type="list" allowBlank="1" showErrorMessage="1" xr:uid="{00000000-0002-0000-0200-000011000000}">
          <x14:formula1>
            <xm:f>POMOC!$C$11:$C$14</xm:f>
          </x14:formula1>
          <xm:sqref>AD3:AD100</xm:sqref>
        </x14:dataValidation>
        <x14:dataValidation type="list" allowBlank="1" showErrorMessage="1" xr:uid="{00000000-0002-0000-0200-000012000000}">
          <x14:formula1>
            <xm:f>POMOC!$C$412:$C$417</xm:f>
          </x14:formula1>
          <xm:sqref>CW3:CW100</xm:sqref>
        </x14:dataValidation>
        <x14:dataValidation type="list" allowBlank="1" showErrorMessage="1" xr:uid="{00000000-0002-0000-0200-000013000000}">
          <x14:formula1>
            <xm:f>POMOC!$C$189:$C$191</xm:f>
          </x14:formula1>
          <xm:sqref>BC3:BC100</xm:sqref>
        </x14:dataValidation>
        <x14:dataValidation type="list" allowBlank="1" showErrorMessage="1" xr:uid="{00000000-0002-0000-0200-000014000000}">
          <x14:formula1>
            <xm:f>POMOC!$C$154:$C$158</xm:f>
          </x14:formula1>
          <xm:sqref>CC3:CC100</xm:sqref>
        </x14:dataValidation>
        <x14:dataValidation type="list" allowBlank="1" showErrorMessage="1" xr:uid="{00000000-0002-0000-0200-000015000000}">
          <x14:formula1>
            <xm:f>POMOC!$C$15:$C$19</xm:f>
          </x14:formula1>
          <xm:sqref>AE3:AE100</xm:sqref>
        </x14:dataValidation>
        <x14:dataValidation type="list" allowBlank="1" showErrorMessage="1" xr:uid="{00000000-0002-0000-0200-000016000000}">
          <x14:formula1>
            <xm:f>POMOC!$C$195:$C$197</xm:f>
          </x14:formula1>
          <xm:sqref>CU3:CU100</xm:sqref>
        </x14:dataValidation>
        <x14:dataValidation type="list" allowBlank="1" showErrorMessage="1" xr:uid="{00000000-0002-0000-0200-000017000000}">
          <x14:formula1>
            <xm:f>POMOC!$C$33:$C$36</xm:f>
          </x14:formula1>
          <xm:sqref>V3:V100</xm:sqref>
        </x14:dataValidation>
        <x14:dataValidation type="list" allowBlank="1" showErrorMessage="1" xr:uid="{00000000-0002-0000-0200-000018000000}">
          <x14:formula1>
            <xm:f>POMOC!$C$172:$C$176</xm:f>
          </x14:formula1>
          <xm:sqref>CR3:CR100</xm:sqref>
        </x14:dataValidation>
        <x14:dataValidation type="list" allowBlank="1" showErrorMessage="1" xr:uid="{00000000-0002-0000-0200-000019000000}">
          <x14:formula1>
            <xm:f>POMOC!$C$19:$C$21</xm:f>
          </x14:formula1>
          <xm:sqref>AB3:AC100</xm:sqref>
        </x14:dataValidation>
        <x14:dataValidation type="list" allowBlank="1" showErrorMessage="1" xr:uid="{00000000-0002-0000-0200-00001A000000}">
          <x14:formula1>
            <xm:f>POMOC!$C$165:$C$171</xm:f>
          </x14:formula1>
          <xm:sqref>CQ3:CQ100</xm:sqref>
        </x14:dataValidation>
        <x14:dataValidation type="list" allowBlank="1" showErrorMessage="1" xr:uid="{00000000-0002-0000-0200-00001B000000}">
          <x14:formula1>
            <xm:f>POMOC!$C$55:$C$58</xm:f>
          </x14:formula1>
          <xm:sqref>AN3:AN100</xm:sqref>
        </x14:dataValidation>
        <x14:dataValidation type="list" allowBlank="1" showErrorMessage="1" xr:uid="{00000000-0002-0000-0200-00001C000000}">
          <x14:formula1>
            <xm:f>POMOC!$C$180:$C$182</xm:f>
          </x14:formula1>
          <xm:sqref>BR3:BR100</xm:sqref>
        </x14:dataValidation>
        <x14:dataValidation type="list" allowBlank="1" showErrorMessage="1" xr:uid="{00000000-0002-0000-0200-00001D000000}">
          <x14:formula1>
            <xm:f>POMOC!$C$192:$C$194</xm:f>
          </x14:formula1>
          <xm:sqref>CT3:CT100</xm:sqref>
        </x14:dataValidation>
        <x14:dataValidation type="list" allowBlank="1" showErrorMessage="1" xr:uid="{00000000-0002-0000-0200-00001E000000}">
          <x14:formula1>
            <xm:f>DOPRE!$B$3:$B$46</xm:f>
          </x14:formula1>
          <xm:sqref>T3:U100</xm:sqref>
        </x14:dataValidation>
        <x14:dataValidation type="list" allowBlank="1" showErrorMessage="1" xr:uid="{00000000-0002-0000-0200-00001F000000}">
          <x14:formula1>
            <xm:f>POMOC!$C$20:$C$21</xm:f>
          </x14:formula1>
          <xm:sqref>CV3:CV100 DA3:DB100</xm:sqref>
        </x14:dataValidation>
        <x14:dataValidation type="list" allowBlank="1" showErrorMessage="1" xr:uid="{00000000-0002-0000-0200-000020000000}">
          <x14:formula1>
            <xm:f>POMOC!$C$99:$C$106</xm:f>
          </x14:formula1>
          <xm:sqref>D3:D100 W3:W100 BM3:BM100</xm:sqref>
        </x14:dataValidation>
        <x14:dataValidation type="list" allowBlank="1" showErrorMessage="1" xr:uid="{00000000-0002-0000-0200-000021000000}">
          <x14:formula1>
            <xm:f>POMOC!$C$74:$C$80</xm:f>
          </x14:formula1>
          <xm:sqref>BF3:BF100</xm:sqref>
        </x14:dataValidation>
        <x14:dataValidation type="list" allowBlank="1" showErrorMessage="1" xr:uid="{00000000-0002-0000-0200-000022000000}">
          <x14:formula1>
            <xm:f>POMOC!$C$70:$C$71</xm:f>
          </x14:formula1>
          <xm:sqref>AT3:AT100</xm:sqref>
        </x14:dataValidation>
        <x14:dataValidation type="list" allowBlank="1" showErrorMessage="1" xr:uid="{00000000-0002-0000-0200-000023000000}">
          <x14:formula1>
            <xm:f>POMOC!$C$338:$C$341</xm:f>
          </x14:formula1>
          <xm:sqref>AM3:AM100</xm:sqref>
        </x14:dataValidation>
      </x14:dataValidation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D966"/>
    <outlinePr summaryBelow="0" summaryRight="0"/>
  </sheetPr>
  <dimension ref="A1:G100"/>
  <sheetViews>
    <sheetView workbookViewId="0">
      <pane ySplit="6" topLeftCell="A7" activePane="bottomLeft" state="frozen"/>
      <selection pane="bottomLeft" activeCell="J14" sqref="J14"/>
    </sheetView>
  </sheetViews>
  <sheetFormatPr defaultColWidth="12.6640625" defaultRowHeight="15.75" customHeight="1"/>
  <cols>
    <col min="1" max="1" width="21.33203125" customWidth="1"/>
    <col min="2" max="2" width="16.77734375" customWidth="1"/>
    <col min="3" max="3" width="14.33203125" customWidth="1"/>
    <col min="4" max="4" width="14.21875" style="412" customWidth="1"/>
    <col min="5" max="5" width="20.33203125" style="412" customWidth="1"/>
    <col min="6" max="6" width="19.77734375" customWidth="1"/>
    <col min="7" max="7" width="15.44140625" style="355" customWidth="1"/>
  </cols>
  <sheetData>
    <row r="1" spans="1:7" ht="13.2">
      <c r="A1" s="82" t="s">
        <v>111</v>
      </c>
      <c r="B1" s="85"/>
      <c r="C1" s="85"/>
      <c r="D1" s="64"/>
      <c r="E1" s="64"/>
      <c r="G1"/>
    </row>
    <row r="2" spans="1:7" ht="13.2">
      <c r="A2" s="92" t="s">
        <v>705</v>
      </c>
      <c r="B2" s="85"/>
      <c r="C2" s="85"/>
      <c r="D2" s="64"/>
      <c r="E2" s="64"/>
      <c r="G2"/>
    </row>
    <row r="3" spans="1:7" ht="13.2">
      <c r="A3" s="94" t="s">
        <v>8</v>
      </c>
      <c r="B3" s="85"/>
      <c r="C3" s="85"/>
      <c r="D3" s="64"/>
      <c r="E3" s="64"/>
      <c r="G3"/>
    </row>
    <row r="4" spans="1:7" ht="13.2">
      <c r="A4" s="92" t="s">
        <v>968</v>
      </c>
      <c r="B4" s="85"/>
      <c r="C4" s="85"/>
      <c r="D4" s="64"/>
      <c r="E4" s="64"/>
      <c r="G4"/>
    </row>
    <row r="5" spans="1:7" ht="13.2">
      <c r="A5" s="94" t="s">
        <v>1107</v>
      </c>
      <c r="B5" s="85"/>
      <c r="C5" s="85"/>
      <c r="D5" s="64"/>
      <c r="E5" s="64"/>
      <c r="G5"/>
    </row>
    <row r="6" spans="1:7" ht="50.25" customHeight="1">
      <c r="A6" s="341" t="s">
        <v>990</v>
      </c>
      <c r="B6" s="341" t="s">
        <v>991</v>
      </c>
      <c r="C6" s="341" t="s">
        <v>992</v>
      </c>
      <c r="D6" s="411" t="s">
        <v>1102</v>
      </c>
      <c r="E6" s="411" t="s">
        <v>1108</v>
      </c>
      <c r="F6" s="413" t="s">
        <v>1109</v>
      </c>
      <c r="G6" s="411" t="s">
        <v>1105</v>
      </c>
    </row>
    <row r="7" spans="1:7" ht="14.4">
      <c r="A7" s="97" t="s">
        <v>644</v>
      </c>
      <c r="B7" s="5" t="s">
        <v>1106</v>
      </c>
      <c r="C7" s="100">
        <v>45171</v>
      </c>
      <c r="D7" s="407">
        <f>VODNE!D7</f>
        <v>7472</v>
      </c>
      <c r="E7" s="408"/>
      <c r="G7" s="409"/>
    </row>
    <row r="8" spans="1:7" ht="14.4">
      <c r="A8" s="97" t="s">
        <v>644</v>
      </c>
      <c r="B8" s="5" t="s">
        <v>1106</v>
      </c>
      <c r="C8" s="100">
        <v>45178</v>
      </c>
      <c r="D8" s="407">
        <f>VODNE!D8</f>
        <v>7533</v>
      </c>
      <c r="E8" s="407">
        <f t="shared" ref="E8:E9" si="0">D8-D7</f>
        <v>61</v>
      </c>
      <c r="F8" s="5">
        <v>1.1352</v>
      </c>
      <c r="G8" s="410">
        <f t="shared" ref="G8:G9" si="1">ROUND(((E8*F8)*1.2),2)</f>
        <v>83.1</v>
      </c>
    </row>
    <row r="9" spans="1:7" ht="14.4">
      <c r="A9" s="97" t="s">
        <v>644</v>
      </c>
      <c r="B9" s="5" t="s">
        <v>1106</v>
      </c>
      <c r="C9" s="100">
        <v>45201</v>
      </c>
      <c r="D9" s="407">
        <f>VODNE!D9</f>
        <v>7701</v>
      </c>
      <c r="E9" s="407">
        <f t="shared" si="0"/>
        <v>168</v>
      </c>
      <c r="F9" s="5">
        <v>1.1352</v>
      </c>
      <c r="G9" s="410">
        <f t="shared" si="1"/>
        <v>228.86</v>
      </c>
    </row>
    <row r="10" spans="1:7" ht="13.2">
      <c r="D10" s="408"/>
      <c r="E10" s="408"/>
      <c r="G10" s="409"/>
    </row>
    <row r="11" spans="1:7" ht="13.2">
      <c r="D11" s="408"/>
      <c r="E11" s="408"/>
      <c r="G11" s="409"/>
    </row>
    <row r="12" spans="1:7" ht="13.2">
      <c r="D12" s="408"/>
      <c r="E12" s="408"/>
      <c r="G12" s="409"/>
    </row>
    <row r="13" spans="1:7" ht="13.2">
      <c r="D13" s="408"/>
      <c r="E13" s="408"/>
      <c r="G13" s="409"/>
    </row>
    <row r="14" spans="1:7" ht="13.2">
      <c r="D14" s="408"/>
      <c r="E14" s="408"/>
      <c r="G14" s="409"/>
    </row>
    <row r="15" spans="1:7" ht="13.2">
      <c r="D15" s="408"/>
      <c r="E15" s="408"/>
      <c r="G15" s="409"/>
    </row>
    <row r="16" spans="1:7" ht="13.2">
      <c r="D16" s="408"/>
      <c r="E16" s="408"/>
      <c r="G16" s="409"/>
    </row>
    <row r="17" spans="4:7" ht="13.2">
      <c r="D17" s="408"/>
      <c r="E17" s="408"/>
      <c r="G17" s="409"/>
    </row>
    <row r="18" spans="4:7" ht="13.2">
      <c r="D18" s="408"/>
      <c r="E18" s="408"/>
      <c r="G18" s="409"/>
    </row>
    <row r="19" spans="4:7" ht="13.2">
      <c r="D19" s="408"/>
      <c r="E19" s="408"/>
      <c r="G19" s="409"/>
    </row>
    <row r="20" spans="4:7" ht="13.2">
      <c r="D20" s="408"/>
      <c r="E20" s="408"/>
      <c r="G20" s="409"/>
    </row>
    <row r="21" spans="4:7" ht="13.2">
      <c r="D21" s="408"/>
      <c r="E21" s="408"/>
      <c r="G21" s="409"/>
    </row>
    <row r="22" spans="4:7" ht="13.2">
      <c r="D22" s="408"/>
      <c r="E22" s="408"/>
      <c r="G22" s="409"/>
    </row>
    <row r="23" spans="4:7" ht="13.2">
      <c r="D23" s="408"/>
      <c r="E23" s="408"/>
      <c r="G23" s="409"/>
    </row>
    <row r="24" spans="4:7" ht="13.2">
      <c r="D24" s="408"/>
      <c r="E24" s="408"/>
      <c r="G24" s="409"/>
    </row>
    <row r="25" spans="4:7" ht="13.2">
      <c r="D25" s="408"/>
      <c r="E25" s="408"/>
      <c r="G25" s="409"/>
    </row>
    <row r="26" spans="4:7" ht="13.2">
      <c r="D26" s="408"/>
      <c r="E26" s="408"/>
      <c r="G26" s="409"/>
    </row>
    <row r="27" spans="4:7" ht="13.2">
      <c r="D27" s="408"/>
      <c r="E27" s="408"/>
      <c r="G27" s="409"/>
    </row>
    <row r="28" spans="4:7" ht="13.2">
      <c r="D28" s="408"/>
      <c r="E28" s="408"/>
      <c r="G28" s="409"/>
    </row>
    <row r="29" spans="4:7" ht="13.2">
      <c r="D29" s="408"/>
      <c r="E29" s="408"/>
      <c r="G29" s="409"/>
    </row>
    <row r="30" spans="4:7" ht="13.2">
      <c r="D30" s="408"/>
      <c r="E30" s="408"/>
      <c r="G30" s="409"/>
    </row>
    <row r="31" spans="4:7" ht="13.2">
      <c r="D31" s="408"/>
      <c r="E31" s="408"/>
      <c r="G31" s="409"/>
    </row>
    <row r="32" spans="4:7" ht="13.2">
      <c r="D32" s="408"/>
      <c r="E32" s="408"/>
      <c r="G32" s="409"/>
    </row>
    <row r="33" spans="4:7" ht="13.2">
      <c r="D33" s="408"/>
      <c r="E33" s="408"/>
      <c r="G33" s="409"/>
    </row>
    <row r="34" spans="4:7" ht="13.2">
      <c r="D34" s="408"/>
      <c r="E34" s="408"/>
      <c r="G34" s="409"/>
    </row>
    <row r="35" spans="4:7" ht="13.2">
      <c r="D35" s="408"/>
      <c r="E35" s="408"/>
      <c r="G35" s="409"/>
    </row>
    <row r="36" spans="4:7" ht="13.2">
      <c r="D36" s="408"/>
      <c r="E36" s="408"/>
      <c r="G36" s="409"/>
    </row>
    <row r="37" spans="4:7" ht="13.2">
      <c r="D37" s="408"/>
      <c r="E37" s="408"/>
      <c r="G37" s="409"/>
    </row>
    <row r="38" spans="4:7" ht="13.2">
      <c r="D38" s="408"/>
      <c r="E38" s="408"/>
      <c r="G38" s="409"/>
    </row>
    <row r="39" spans="4:7" ht="13.2">
      <c r="D39" s="408"/>
      <c r="E39" s="408"/>
      <c r="G39" s="409"/>
    </row>
    <row r="40" spans="4:7" ht="13.2">
      <c r="D40" s="408"/>
      <c r="E40" s="408"/>
      <c r="G40" s="409"/>
    </row>
    <row r="41" spans="4:7" ht="13.2">
      <c r="D41" s="408"/>
      <c r="E41" s="408"/>
      <c r="G41" s="409"/>
    </row>
    <row r="42" spans="4:7" ht="13.2">
      <c r="D42" s="408"/>
      <c r="E42" s="408"/>
      <c r="G42" s="409"/>
    </row>
    <row r="43" spans="4:7" ht="13.2">
      <c r="D43" s="408"/>
      <c r="E43" s="408"/>
      <c r="G43" s="409"/>
    </row>
    <row r="44" spans="4:7" ht="13.2">
      <c r="D44" s="408"/>
      <c r="E44" s="408"/>
      <c r="G44" s="409"/>
    </row>
    <row r="45" spans="4:7" ht="13.2">
      <c r="D45" s="408"/>
      <c r="E45" s="408"/>
      <c r="G45" s="409"/>
    </row>
    <row r="46" spans="4:7" ht="13.2">
      <c r="D46" s="408"/>
      <c r="E46" s="408"/>
      <c r="G46" s="409"/>
    </row>
    <row r="47" spans="4:7" ht="13.2">
      <c r="D47" s="408"/>
      <c r="E47" s="408"/>
      <c r="G47" s="409"/>
    </row>
    <row r="48" spans="4:7" ht="13.2">
      <c r="D48" s="408"/>
      <c r="E48" s="408"/>
      <c r="G48" s="409"/>
    </row>
    <row r="49" spans="4:7" ht="13.2">
      <c r="D49" s="408"/>
      <c r="E49" s="408"/>
      <c r="G49" s="409"/>
    </row>
    <row r="50" spans="4:7" ht="13.2">
      <c r="D50" s="408"/>
      <c r="E50" s="408"/>
      <c r="G50" s="409"/>
    </row>
    <row r="51" spans="4:7" ht="13.2">
      <c r="D51" s="408"/>
      <c r="E51" s="408"/>
      <c r="G51" s="409"/>
    </row>
    <row r="52" spans="4:7" ht="13.2">
      <c r="D52" s="408"/>
      <c r="E52" s="408"/>
      <c r="G52" s="409"/>
    </row>
    <row r="53" spans="4:7" ht="13.2">
      <c r="D53" s="408"/>
      <c r="E53" s="408"/>
      <c r="G53" s="409"/>
    </row>
    <row r="54" spans="4:7" ht="13.2">
      <c r="D54" s="408"/>
      <c r="E54" s="408"/>
      <c r="G54" s="409"/>
    </row>
    <row r="55" spans="4:7" ht="13.2">
      <c r="D55" s="408"/>
      <c r="E55" s="408"/>
      <c r="G55" s="409"/>
    </row>
    <row r="56" spans="4:7" ht="13.2">
      <c r="D56" s="408"/>
      <c r="E56" s="408"/>
      <c r="G56" s="409"/>
    </row>
    <row r="57" spans="4:7" ht="13.2">
      <c r="D57" s="408"/>
      <c r="E57" s="408"/>
      <c r="G57" s="409"/>
    </row>
    <row r="58" spans="4:7" ht="13.2">
      <c r="D58" s="408"/>
      <c r="E58" s="408"/>
      <c r="G58" s="409"/>
    </row>
    <row r="59" spans="4:7" ht="13.2">
      <c r="D59" s="408"/>
      <c r="E59" s="408"/>
      <c r="G59" s="409"/>
    </row>
    <row r="60" spans="4:7" ht="13.2">
      <c r="D60" s="408"/>
      <c r="E60" s="408"/>
      <c r="G60" s="409"/>
    </row>
    <row r="61" spans="4:7" ht="13.2">
      <c r="D61" s="408"/>
      <c r="E61" s="408"/>
      <c r="G61" s="409"/>
    </row>
    <row r="62" spans="4:7" ht="13.2">
      <c r="D62" s="408"/>
      <c r="E62" s="408"/>
      <c r="G62" s="409"/>
    </row>
    <row r="63" spans="4:7" ht="13.2">
      <c r="D63" s="408"/>
      <c r="E63" s="408"/>
      <c r="G63" s="409"/>
    </row>
    <row r="64" spans="4:7" ht="13.2">
      <c r="D64" s="408"/>
      <c r="E64" s="408"/>
      <c r="G64" s="409"/>
    </row>
    <row r="65" spans="4:7" ht="13.2">
      <c r="D65" s="408"/>
      <c r="E65" s="408"/>
      <c r="G65" s="409"/>
    </row>
    <row r="66" spans="4:7" ht="13.2">
      <c r="D66" s="408"/>
      <c r="E66" s="408"/>
      <c r="G66" s="409"/>
    </row>
    <row r="67" spans="4:7" ht="13.2">
      <c r="D67" s="408"/>
      <c r="E67" s="408"/>
      <c r="G67" s="409"/>
    </row>
    <row r="68" spans="4:7" ht="13.2">
      <c r="D68" s="408"/>
      <c r="E68" s="408"/>
      <c r="G68" s="409"/>
    </row>
    <row r="69" spans="4:7" ht="13.2">
      <c r="D69" s="408"/>
      <c r="E69" s="408"/>
      <c r="G69" s="409"/>
    </row>
    <row r="70" spans="4:7" ht="13.2">
      <c r="D70" s="408"/>
      <c r="E70" s="408"/>
      <c r="G70" s="409"/>
    </row>
    <row r="71" spans="4:7" ht="13.2">
      <c r="D71" s="408"/>
      <c r="E71" s="408"/>
      <c r="G71" s="409"/>
    </row>
    <row r="72" spans="4:7" ht="13.2">
      <c r="D72" s="408"/>
      <c r="E72" s="408"/>
      <c r="G72" s="409"/>
    </row>
    <row r="73" spans="4:7" ht="13.2">
      <c r="D73" s="408"/>
      <c r="E73" s="408"/>
      <c r="G73" s="409"/>
    </row>
    <row r="74" spans="4:7" ht="13.2">
      <c r="D74" s="408"/>
      <c r="E74" s="408"/>
      <c r="G74" s="409"/>
    </row>
    <row r="75" spans="4:7" ht="13.2">
      <c r="D75" s="408"/>
      <c r="E75" s="408"/>
      <c r="G75" s="409"/>
    </row>
    <row r="76" spans="4:7" ht="13.2">
      <c r="D76" s="408"/>
      <c r="E76" s="408"/>
      <c r="G76" s="409"/>
    </row>
    <row r="77" spans="4:7" ht="13.2">
      <c r="D77" s="408"/>
      <c r="E77" s="408"/>
      <c r="G77" s="409"/>
    </row>
    <row r="78" spans="4:7" ht="13.2">
      <c r="D78" s="408"/>
      <c r="E78" s="408"/>
      <c r="G78" s="409"/>
    </row>
    <row r="79" spans="4:7" ht="13.2">
      <c r="D79" s="408"/>
      <c r="E79" s="408"/>
      <c r="G79" s="409"/>
    </row>
    <row r="80" spans="4:7" ht="13.2">
      <c r="D80" s="408"/>
      <c r="E80" s="408"/>
      <c r="G80" s="409"/>
    </row>
    <row r="81" spans="4:7" ht="13.2">
      <c r="D81" s="408"/>
      <c r="E81" s="408"/>
      <c r="G81" s="409"/>
    </row>
    <row r="82" spans="4:7" ht="13.2">
      <c r="D82" s="408"/>
      <c r="E82" s="408"/>
      <c r="G82" s="409"/>
    </row>
    <row r="83" spans="4:7" ht="13.2">
      <c r="D83" s="408"/>
      <c r="E83" s="408"/>
      <c r="G83" s="409"/>
    </row>
    <row r="84" spans="4:7" ht="13.2">
      <c r="D84" s="408"/>
      <c r="E84" s="408"/>
      <c r="G84" s="409"/>
    </row>
    <row r="85" spans="4:7" ht="13.2">
      <c r="D85" s="408"/>
      <c r="E85" s="408"/>
      <c r="G85" s="409"/>
    </row>
    <row r="86" spans="4:7" ht="13.2">
      <c r="D86" s="408"/>
      <c r="E86" s="408"/>
      <c r="G86" s="409"/>
    </row>
    <row r="87" spans="4:7" ht="13.2">
      <c r="D87" s="408"/>
      <c r="E87" s="408"/>
      <c r="G87" s="409"/>
    </row>
    <row r="88" spans="4:7" ht="13.2">
      <c r="D88" s="408"/>
      <c r="E88" s="408"/>
      <c r="G88" s="409"/>
    </row>
    <row r="89" spans="4:7" ht="13.2">
      <c r="D89" s="408"/>
      <c r="E89" s="408"/>
      <c r="G89" s="409"/>
    </row>
    <row r="90" spans="4:7" ht="13.2">
      <c r="D90" s="408"/>
      <c r="E90" s="408"/>
      <c r="G90" s="409"/>
    </row>
    <row r="91" spans="4:7" ht="13.2">
      <c r="D91" s="408"/>
      <c r="E91" s="408"/>
      <c r="G91" s="409"/>
    </row>
    <row r="92" spans="4:7" ht="13.2">
      <c r="D92" s="408"/>
      <c r="E92" s="408"/>
      <c r="G92" s="409"/>
    </row>
    <row r="93" spans="4:7" ht="13.2">
      <c r="D93" s="408"/>
      <c r="E93" s="408"/>
      <c r="G93" s="409"/>
    </row>
    <row r="94" spans="4:7" ht="13.2">
      <c r="D94" s="408"/>
      <c r="E94" s="408"/>
      <c r="G94" s="409"/>
    </row>
    <row r="95" spans="4:7" ht="13.2">
      <c r="D95" s="408"/>
      <c r="E95" s="408"/>
      <c r="G95" s="409"/>
    </row>
    <row r="96" spans="4:7" ht="13.2">
      <c r="D96" s="408"/>
      <c r="E96" s="408"/>
      <c r="G96" s="409"/>
    </row>
    <row r="97" spans="4:7" ht="13.2">
      <c r="D97" s="408"/>
      <c r="E97" s="408"/>
      <c r="G97" s="409"/>
    </row>
    <row r="98" spans="4:7" ht="13.2">
      <c r="D98" s="408"/>
      <c r="E98" s="408"/>
      <c r="G98" s="409"/>
    </row>
    <row r="99" spans="4:7" ht="13.2">
      <c r="D99" s="408"/>
      <c r="E99" s="408"/>
      <c r="G99" s="409"/>
    </row>
    <row r="100" spans="4:7" ht="13.2">
      <c r="D100" s="408"/>
      <c r="E100" s="408"/>
      <c r="G100" s="409"/>
    </row>
  </sheetData>
  <hyperlinks>
    <hyperlink ref="A1" location="HLAVNY!A1" display="&lt;-------------- späť na HLAVNY" xr:uid="{00000000-0004-0000-1900-000000000000}"/>
  </hyperlinks>
  <pageMargins left="0.7" right="0.7" top="0.75" bottom="0.75" header="0.3" footer="0.3"/>
  <pageSetup paperSize="9" orientation="landscape" horizontalDpi="360" verticalDpi="36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D966"/>
    <outlinePr summaryBelow="0" summaryRight="0"/>
  </sheetPr>
  <dimension ref="A1:G9"/>
  <sheetViews>
    <sheetView workbookViewId="0">
      <pane ySplit="6" topLeftCell="A7" activePane="bottomLeft" state="frozen"/>
      <selection pane="bottomLeft" activeCell="C17" sqref="C17"/>
    </sheetView>
  </sheetViews>
  <sheetFormatPr defaultColWidth="12.6640625" defaultRowHeight="15.75" customHeight="1"/>
  <cols>
    <col min="1" max="1" width="17.88671875" customWidth="1"/>
    <col min="2" max="2" width="18.88671875" customWidth="1"/>
    <col min="3" max="3" width="16.44140625" customWidth="1"/>
    <col min="4" max="4" width="14.21875" customWidth="1"/>
    <col min="5" max="5" width="15.33203125" customWidth="1"/>
    <col min="6" max="6" width="17.44140625" customWidth="1"/>
    <col min="7" max="7" width="17.109375" customWidth="1"/>
  </cols>
  <sheetData>
    <row r="1" spans="1:7" ht="13.2">
      <c r="A1" s="82" t="s">
        <v>111</v>
      </c>
      <c r="B1" s="85"/>
      <c r="C1" s="85"/>
      <c r="D1" s="64"/>
      <c r="E1" s="64"/>
    </row>
    <row r="2" spans="1:7" ht="13.2">
      <c r="A2" s="92" t="s">
        <v>705</v>
      </c>
      <c r="B2" s="85"/>
      <c r="C2" s="85"/>
      <c r="D2" s="64"/>
      <c r="E2" s="64"/>
    </row>
    <row r="3" spans="1:7" ht="13.2">
      <c r="A3" s="94" t="s">
        <v>6</v>
      </c>
      <c r="B3" s="85"/>
      <c r="C3" s="85"/>
      <c r="D3" s="64"/>
      <c r="E3" s="64"/>
    </row>
    <row r="4" spans="1:7" ht="13.2">
      <c r="A4" s="92" t="s">
        <v>968</v>
      </c>
      <c r="B4" s="85"/>
      <c r="C4" s="85"/>
      <c r="D4" s="64"/>
      <c r="E4" s="64"/>
    </row>
    <row r="5" spans="1:7" ht="13.2">
      <c r="A5" s="94" t="s">
        <v>1101</v>
      </c>
      <c r="B5" s="85"/>
      <c r="C5" s="85"/>
      <c r="D5" s="64"/>
      <c r="E5" s="64"/>
    </row>
    <row r="6" spans="1:7" ht="34.5" customHeight="1">
      <c r="A6" s="398" t="s">
        <v>990</v>
      </c>
      <c r="B6" s="398" t="s">
        <v>991</v>
      </c>
      <c r="C6" s="398" t="s">
        <v>992</v>
      </c>
      <c r="D6" s="399" t="s">
        <v>1102</v>
      </c>
      <c r="E6" s="399" t="s">
        <v>1103</v>
      </c>
      <c r="F6" s="399" t="s">
        <v>1104</v>
      </c>
      <c r="G6" s="399" t="s">
        <v>1105</v>
      </c>
    </row>
    <row r="7" spans="1:7" ht="14.4">
      <c r="A7" s="349" t="s">
        <v>644</v>
      </c>
      <c r="B7" s="344" t="s">
        <v>1106</v>
      </c>
      <c r="C7" s="400">
        <v>45171</v>
      </c>
      <c r="D7" s="344">
        <v>7472</v>
      </c>
      <c r="E7" s="348"/>
      <c r="F7" s="344">
        <v>1.0343</v>
      </c>
      <c r="G7" s="348"/>
    </row>
    <row r="8" spans="1:7" ht="14.4">
      <c r="A8" s="349" t="s">
        <v>644</v>
      </c>
      <c r="B8" s="344" t="s">
        <v>1106</v>
      </c>
      <c r="C8" s="400">
        <v>45178</v>
      </c>
      <c r="D8" s="344">
        <v>7533</v>
      </c>
      <c r="E8" s="344">
        <f t="shared" ref="E8:E9" si="0">D8-D7</f>
        <v>61</v>
      </c>
      <c r="F8" s="344">
        <v>1.0343</v>
      </c>
      <c r="G8" s="414">
        <f t="shared" ref="G8:G9" si="1">ROUND(((E8*F8)*1.2),2)</f>
        <v>75.709999999999994</v>
      </c>
    </row>
    <row r="9" spans="1:7" ht="14.4">
      <c r="A9" s="349" t="s">
        <v>644</v>
      </c>
      <c r="B9" s="344" t="s">
        <v>1106</v>
      </c>
      <c r="C9" s="400">
        <v>45201</v>
      </c>
      <c r="D9" s="344">
        <v>7701</v>
      </c>
      <c r="E9" s="344">
        <f t="shared" si="0"/>
        <v>168</v>
      </c>
      <c r="F9" s="344">
        <v>1.0343</v>
      </c>
      <c r="G9" s="414">
        <f t="shared" si="1"/>
        <v>208.51</v>
      </c>
    </row>
  </sheetData>
  <hyperlinks>
    <hyperlink ref="A1" location="HLAVNY!A1" display="&lt;-------------- späť na HLAVNY" xr:uid="{00000000-0004-0000-1800-000000000000}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D966"/>
    <outlinePr summaryBelow="0" summaryRight="0"/>
  </sheetPr>
  <dimension ref="A1:K100"/>
  <sheetViews>
    <sheetView workbookViewId="0">
      <pane ySplit="6" topLeftCell="A7" activePane="bottomLeft" state="frozen"/>
      <selection pane="bottomLeft" activeCell="C15" sqref="C15"/>
    </sheetView>
  </sheetViews>
  <sheetFormatPr defaultColWidth="12.6640625" defaultRowHeight="15.75" customHeight="1"/>
  <cols>
    <col min="1" max="1" width="21.33203125" customWidth="1"/>
    <col min="2" max="2" width="16.77734375" customWidth="1"/>
    <col min="3" max="3" width="14.33203125" customWidth="1"/>
    <col min="4" max="4" width="19.88671875" customWidth="1"/>
    <col min="5" max="6" width="15.33203125" customWidth="1"/>
    <col min="8" max="8" width="12.33203125" customWidth="1"/>
    <col min="9" max="9" width="20" customWidth="1"/>
    <col min="10" max="10" width="19.44140625" customWidth="1"/>
    <col min="11" max="11" width="17.6640625" customWidth="1"/>
  </cols>
  <sheetData>
    <row r="1" spans="1:11" ht="13.2">
      <c r="A1" s="82" t="s">
        <v>111</v>
      </c>
      <c r="B1" s="85"/>
      <c r="C1" s="85"/>
      <c r="D1" s="91" t="s">
        <v>1110</v>
      </c>
      <c r="E1" s="103" t="s">
        <v>1111</v>
      </c>
      <c r="F1" s="104" t="s">
        <v>1112</v>
      </c>
      <c r="G1" s="104" t="s">
        <v>1113</v>
      </c>
      <c r="H1" s="104" t="s">
        <v>987</v>
      </c>
    </row>
    <row r="2" spans="1:11" ht="13.2">
      <c r="A2" s="92" t="s">
        <v>705</v>
      </c>
      <c r="B2" s="85"/>
      <c r="C2" s="85"/>
      <c r="D2" s="105" t="s">
        <v>1114</v>
      </c>
      <c r="E2" s="106">
        <v>740</v>
      </c>
      <c r="F2" s="107">
        <v>30</v>
      </c>
      <c r="G2" s="107">
        <v>40</v>
      </c>
      <c r="H2" s="107">
        <f>SUM(E2:G2)</f>
        <v>810</v>
      </c>
      <c r="I2" s="12"/>
      <c r="J2" s="12" t="s">
        <v>1115</v>
      </c>
    </row>
    <row r="3" spans="1:11" ht="13.2">
      <c r="A3" s="94" t="s">
        <v>10</v>
      </c>
      <c r="B3" s="85"/>
      <c r="C3" s="85"/>
      <c r="D3" s="105" t="s">
        <v>1116</v>
      </c>
      <c r="E3" s="106">
        <v>90</v>
      </c>
      <c r="F3" s="107">
        <v>40</v>
      </c>
      <c r="G3" s="107">
        <v>5</v>
      </c>
      <c r="H3" s="108"/>
      <c r="I3" s="12"/>
      <c r="J3" s="12" t="s">
        <v>1117</v>
      </c>
    </row>
    <row r="4" spans="1:11" ht="13.2">
      <c r="A4" s="92" t="s">
        <v>968</v>
      </c>
      <c r="B4" s="85"/>
      <c r="C4" s="85"/>
      <c r="D4" s="109" t="s">
        <v>1118</v>
      </c>
      <c r="E4" s="110">
        <f t="shared" ref="E4:G4" si="0">E2*(E3/100)</f>
        <v>666</v>
      </c>
      <c r="F4" s="110">
        <f t="shared" si="0"/>
        <v>12</v>
      </c>
      <c r="G4" s="110">
        <f t="shared" si="0"/>
        <v>2</v>
      </c>
      <c r="H4" s="111">
        <f>SUM(E4:G4)</f>
        <v>680</v>
      </c>
      <c r="I4" s="12"/>
      <c r="J4" s="12" t="s">
        <v>1119</v>
      </c>
    </row>
    <row r="5" spans="1:11" ht="13.2">
      <c r="A5" s="94" t="s">
        <v>1120</v>
      </c>
      <c r="B5" s="85"/>
      <c r="C5" s="85"/>
      <c r="D5" s="64"/>
      <c r="E5" s="64"/>
    </row>
    <row r="6" spans="1:11" ht="46.5" customHeight="1">
      <c r="A6" s="398" t="s">
        <v>990</v>
      </c>
      <c r="B6" s="398" t="s">
        <v>991</v>
      </c>
      <c r="C6" s="398" t="s">
        <v>1121</v>
      </c>
      <c r="D6" s="399" t="s">
        <v>606</v>
      </c>
      <c r="E6" s="399" t="s">
        <v>1122</v>
      </c>
      <c r="F6" s="399" t="s">
        <v>1123</v>
      </c>
      <c r="G6" s="399" t="s">
        <v>1124</v>
      </c>
      <c r="H6" s="399" t="s">
        <v>1125</v>
      </c>
      <c r="I6" s="399" t="s">
        <v>1108</v>
      </c>
      <c r="J6" s="399" t="s">
        <v>1109</v>
      </c>
      <c r="K6" s="399" t="s">
        <v>1105</v>
      </c>
    </row>
    <row r="7" spans="1:11" ht="14.4">
      <c r="A7" s="349" t="s">
        <v>644</v>
      </c>
      <c r="B7" s="344" t="s">
        <v>1126</v>
      </c>
      <c r="C7" s="400">
        <v>44927</v>
      </c>
      <c r="D7" s="344" t="str">
        <f>EPHFVO!$R$3</f>
        <v>Žilina</v>
      </c>
      <c r="E7" s="344">
        <v>715</v>
      </c>
      <c r="F7" s="344">
        <f t="shared" ref="F7:F10" si="1">$H$4</f>
        <v>680</v>
      </c>
      <c r="G7" s="344">
        <f t="shared" ref="G7:G10" si="2">F7*E7/1000</f>
        <v>486.2</v>
      </c>
      <c r="H7" s="508"/>
      <c r="I7" s="508"/>
      <c r="J7" s="344">
        <v>1.1352</v>
      </c>
      <c r="K7" s="509"/>
    </row>
    <row r="8" spans="1:11" ht="14.4">
      <c r="A8" s="349" t="s">
        <v>644</v>
      </c>
      <c r="B8" s="344" t="s">
        <v>1126</v>
      </c>
      <c r="C8" s="400">
        <v>45171</v>
      </c>
      <c r="D8" s="344" t="str">
        <f>EPHFVO!$R$3</f>
        <v>Žilina</v>
      </c>
      <c r="E8" s="344">
        <v>715</v>
      </c>
      <c r="F8" s="344">
        <f t="shared" si="1"/>
        <v>680</v>
      </c>
      <c r="G8" s="344">
        <f t="shared" si="2"/>
        <v>486.2</v>
      </c>
      <c r="H8" s="510">
        <f t="shared" ref="H8:H10" si="3">C8-C7</f>
        <v>244</v>
      </c>
      <c r="I8" s="511">
        <f t="shared" ref="I8:I10" si="4">ROUND((F8/1000)*G8*(H8/365),3)</f>
        <v>221.01499999999999</v>
      </c>
      <c r="J8" s="344">
        <v>1.1352</v>
      </c>
      <c r="K8" s="512">
        <f t="shared" ref="K8:K10" si="5">ROUND(((I8*J8)*1.2),2)</f>
        <v>301.08</v>
      </c>
    </row>
    <row r="9" spans="1:11" ht="14.4">
      <c r="A9" s="349" t="s">
        <v>644</v>
      </c>
      <c r="B9" s="344" t="s">
        <v>1126</v>
      </c>
      <c r="C9" s="400">
        <v>45178</v>
      </c>
      <c r="D9" s="344" t="str">
        <f>EPHFVO!$R$3</f>
        <v>Žilina</v>
      </c>
      <c r="E9" s="344">
        <v>715</v>
      </c>
      <c r="F9" s="344">
        <f t="shared" si="1"/>
        <v>680</v>
      </c>
      <c r="G9" s="344">
        <f t="shared" si="2"/>
        <v>486.2</v>
      </c>
      <c r="H9" s="510">
        <f t="shared" si="3"/>
        <v>7</v>
      </c>
      <c r="I9" s="511">
        <f t="shared" si="4"/>
        <v>6.3410000000000002</v>
      </c>
      <c r="J9" s="344">
        <v>1.1352</v>
      </c>
      <c r="K9" s="512">
        <f t="shared" si="5"/>
        <v>8.64</v>
      </c>
    </row>
    <row r="10" spans="1:11" ht="14.4">
      <c r="A10" s="349" t="s">
        <v>644</v>
      </c>
      <c r="B10" s="344" t="s">
        <v>1126</v>
      </c>
      <c r="C10" s="400">
        <v>45201</v>
      </c>
      <c r="D10" s="344" t="str">
        <f>EPHFVO!$R$3</f>
        <v>Žilina</v>
      </c>
      <c r="E10" s="344">
        <v>715</v>
      </c>
      <c r="F10" s="344">
        <f t="shared" si="1"/>
        <v>680</v>
      </c>
      <c r="G10" s="344">
        <f t="shared" si="2"/>
        <v>486.2</v>
      </c>
      <c r="H10" s="510">
        <f t="shared" si="3"/>
        <v>23</v>
      </c>
      <c r="I10" s="511">
        <f t="shared" si="4"/>
        <v>20.832999999999998</v>
      </c>
      <c r="J10" s="344">
        <v>1.1352</v>
      </c>
      <c r="K10" s="512">
        <f t="shared" si="5"/>
        <v>28.38</v>
      </c>
    </row>
    <row r="11" spans="1:11" ht="13.2">
      <c r="H11" s="101"/>
      <c r="I11" s="101"/>
      <c r="K11" s="38"/>
    </row>
    <row r="12" spans="1:11" ht="13.2">
      <c r="H12" s="101"/>
      <c r="I12" s="101"/>
      <c r="K12" s="38"/>
    </row>
    <row r="13" spans="1:11" ht="13.2">
      <c r="H13" s="101"/>
      <c r="I13" s="101"/>
      <c r="K13" s="38"/>
    </row>
    <row r="14" spans="1:11" ht="13.2">
      <c r="H14" s="101"/>
      <c r="I14" s="101"/>
      <c r="K14" s="38"/>
    </row>
    <row r="15" spans="1:11" ht="13.2">
      <c r="H15" s="101"/>
      <c r="I15" s="101"/>
      <c r="K15" s="38"/>
    </row>
    <row r="16" spans="1:11" ht="13.2">
      <c r="H16" s="101"/>
      <c r="I16" s="101"/>
      <c r="K16" s="38"/>
    </row>
    <row r="17" spans="8:11" ht="13.2">
      <c r="H17" s="101"/>
      <c r="I17" s="101"/>
      <c r="K17" s="38"/>
    </row>
    <row r="18" spans="8:11" ht="13.2">
      <c r="H18" s="101"/>
      <c r="I18" s="101"/>
      <c r="K18" s="38"/>
    </row>
    <row r="19" spans="8:11" ht="13.2">
      <c r="H19" s="101"/>
      <c r="I19" s="101"/>
      <c r="K19" s="38"/>
    </row>
    <row r="20" spans="8:11" ht="13.2">
      <c r="H20" s="101"/>
      <c r="I20" s="101"/>
      <c r="K20" s="38"/>
    </row>
    <row r="21" spans="8:11" ht="13.2">
      <c r="H21" s="101"/>
      <c r="I21" s="101"/>
      <c r="K21" s="38"/>
    </row>
    <row r="22" spans="8:11" ht="13.2">
      <c r="H22" s="101"/>
      <c r="I22" s="101"/>
      <c r="K22" s="38"/>
    </row>
    <row r="23" spans="8:11" ht="13.2">
      <c r="H23" s="101"/>
      <c r="I23" s="101"/>
      <c r="K23" s="38"/>
    </row>
    <row r="24" spans="8:11" ht="13.2">
      <c r="H24" s="101"/>
      <c r="I24" s="101"/>
      <c r="K24" s="38"/>
    </row>
    <row r="25" spans="8:11" ht="13.2">
      <c r="H25" s="101"/>
      <c r="I25" s="101"/>
      <c r="K25" s="38"/>
    </row>
    <row r="26" spans="8:11" ht="13.2">
      <c r="H26" s="101"/>
      <c r="I26" s="101"/>
      <c r="K26" s="38"/>
    </row>
    <row r="27" spans="8:11" ht="13.2">
      <c r="H27" s="101"/>
      <c r="I27" s="101"/>
      <c r="K27" s="38"/>
    </row>
    <row r="28" spans="8:11" ht="13.2">
      <c r="H28" s="101"/>
      <c r="I28" s="101"/>
      <c r="K28" s="38"/>
    </row>
    <row r="29" spans="8:11" ht="13.2">
      <c r="H29" s="101"/>
      <c r="I29" s="101"/>
      <c r="K29" s="38"/>
    </row>
    <row r="30" spans="8:11" ht="13.2">
      <c r="H30" s="101"/>
      <c r="I30" s="101"/>
      <c r="K30" s="38"/>
    </row>
    <row r="31" spans="8:11" ht="13.2">
      <c r="H31" s="101"/>
      <c r="I31" s="101"/>
      <c r="K31" s="38"/>
    </row>
    <row r="32" spans="8:11" ht="13.2">
      <c r="H32" s="101"/>
      <c r="I32" s="101"/>
      <c r="K32" s="38"/>
    </row>
    <row r="33" spans="8:11" ht="13.2">
      <c r="H33" s="101"/>
      <c r="I33" s="101"/>
      <c r="K33" s="38"/>
    </row>
    <row r="34" spans="8:11" ht="13.2">
      <c r="H34" s="101"/>
      <c r="I34" s="101"/>
      <c r="K34" s="38"/>
    </row>
    <row r="35" spans="8:11" ht="13.2">
      <c r="H35" s="101"/>
      <c r="I35" s="101"/>
      <c r="K35" s="38"/>
    </row>
    <row r="36" spans="8:11" ht="13.2">
      <c r="H36" s="101"/>
      <c r="I36" s="101"/>
      <c r="K36" s="38"/>
    </row>
    <row r="37" spans="8:11" ht="13.2">
      <c r="H37" s="101"/>
      <c r="I37" s="101"/>
      <c r="K37" s="38"/>
    </row>
    <row r="38" spans="8:11" ht="13.2">
      <c r="H38" s="101"/>
      <c r="I38" s="101"/>
      <c r="K38" s="38"/>
    </row>
    <row r="39" spans="8:11" ht="13.2">
      <c r="H39" s="101"/>
      <c r="I39" s="101"/>
      <c r="K39" s="38"/>
    </row>
    <row r="40" spans="8:11" ht="13.2">
      <c r="H40" s="101"/>
      <c r="I40" s="101"/>
      <c r="K40" s="38"/>
    </row>
    <row r="41" spans="8:11" ht="13.2">
      <c r="H41" s="101"/>
      <c r="I41" s="101"/>
      <c r="K41" s="38"/>
    </row>
    <row r="42" spans="8:11" ht="13.2">
      <c r="H42" s="101"/>
      <c r="I42" s="101"/>
      <c r="K42" s="38"/>
    </row>
    <row r="43" spans="8:11" ht="13.2">
      <c r="H43" s="101"/>
      <c r="I43" s="101"/>
      <c r="K43" s="38"/>
    </row>
    <row r="44" spans="8:11" ht="13.2">
      <c r="H44" s="101"/>
      <c r="I44" s="101"/>
      <c r="K44" s="38"/>
    </row>
    <row r="45" spans="8:11" ht="13.2">
      <c r="H45" s="101"/>
      <c r="I45" s="101"/>
      <c r="K45" s="38"/>
    </row>
    <row r="46" spans="8:11" ht="13.2">
      <c r="H46" s="101"/>
      <c r="I46" s="101"/>
      <c r="K46" s="38"/>
    </row>
    <row r="47" spans="8:11" ht="13.2">
      <c r="H47" s="101"/>
      <c r="I47" s="101"/>
      <c r="K47" s="38"/>
    </row>
    <row r="48" spans="8:11" ht="13.2">
      <c r="H48" s="101"/>
      <c r="I48" s="101"/>
      <c r="K48" s="38"/>
    </row>
    <row r="49" spans="8:11" ht="13.2">
      <c r="H49" s="101"/>
      <c r="I49" s="101"/>
      <c r="K49" s="38"/>
    </row>
    <row r="50" spans="8:11" ht="13.2">
      <c r="H50" s="101"/>
      <c r="I50" s="101"/>
      <c r="K50" s="38"/>
    </row>
    <row r="51" spans="8:11" ht="13.2">
      <c r="H51" s="101"/>
      <c r="I51" s="101"/>
      <c r="K51" s="38"/>
    </row>
    <row r="52" spans="8:11" ht="13.2">
      <c r="H52" s="101"/>
      <c r="I52" s="101"/>
      <c r="K52" s="38"/>
    </row>
    <row r="53" spans="8:11" ht="13.2">
      <c r="H53" s="101"/>
      <c r="I53" s="101"/>
      <c r="K53" s="38"/>
    </row>
    <row r="54" spans="8:11" ht="13.2">
      <c r="H54" s="101"/>
      <c r="I54" s="101"/>
      <c r="K54" s="38"/>
    </row>
    <row r="55" spans="8:11" ht="13.2">
      <c r="H55" s="101"/>
      <c r="I55" s="101"/>
      <c r="K55" s="38"/>
    </row>
    <row r="56" spans="8:11" ht="13.2">
      <c r="H56" s="101"/>
      <c r="I56" s="101"/>
      <c r="K56" s="38"/>
    </row>
    <row r="57" spans="8:11" ht="13.2">
      <c r="H57" s="101"/>
      <c r="I57" s="101"/>
      <c r="K57" s="38"/>
    </row>
    <row r="58" spans="8:11" ht="13.2">
      <c r="H58" s="101"/>
      <c r="I58" s="101"/>
      <c r="K58" s="38"/>
    </row>
    <row r="59" spans="8:11" ht="13.2">
      <c r="H59" s="101"/>
      <c r="I59" s="101"/>
      <c r="K59" s="38"/>
    </row>
    <row r="60" spans="8:11" ht="13.2">
      <c r="H60" s="101"/>
      <c r="I60" s="101"/>
      <c r="K60" s="38"/>
    </row>
    <row r="61" spans="8:11" ht="13.2">
      <c r="H61" s="101"/>
      <c r="I61" s="101"/>
      <c r="K61" s="38"/>
    </row>
    <row r="62" spans="8:11" ht="13.2">
      <c r="H62" s="101"/>
      <c r="I62" s="101"/>
      <c r="K62" s="38"/>
    </row>
    <row r="63" spans="8:11" ht="13.2">
      <c r="H63" s="101"/>
      <c r="I63" s="101"/>
      <c r="K63" s="38"/>
    </row>
    <row r="64" spans="8:11" ht="13.2">
      <c r="H64" s="101"/>
      <c r="I64" s="101"/>
      <c r="K64" s="38"/>
    </row>
    <row r="65" spans="8:11" ht="13.2">
      <c r="H65" s="101"/>
      <c r="I65" s="101"/>
      <c r="K65" s="38"/>
    </row>
    <row r="66" spans="8:11" ht="13.2">
      <c r="H66" s="101"/>
      <c r="I66" s="101"/>
      <c r="K66" s="38"/>
    </row>
    <row r="67" spans="8:11" ht="13.2">
      <c r="H67" s="101"/>
      <c r="I67" s="101"/>
      <c r="K67" s="38"/>
    </row>
    <row r="68" spans="8:11" ht="13.2">
      <c r="H68" s="101"/>
      <c r="I68" s="101"/>
      <c r="K68" s="38"/>
    </row>
    <row r="69" spans="8:11" ht="13.2">
      <c r="H69" s="101"/>
      <c r="I69" s="101"/>
      <c r="K69" s="38"/>
    </row>
    <row r="70" spans="8:11" ht="13.2">
      <c r="H70" s="101"/>
      <c r="I70" s="101"/>
      <c r="K70" s="38"/>
    </row>
    <row r="71" spans="8:11" ht="13.2">
      <c r="H71" s="101"/>
      <c r="I71" s="101"/>
      <c r="K71" s="38"/>
    </row>
    <row r="72" spans="8:11" ht="13.2">
      <c r="H72" s="101"/>
      <c r="I72" s="101"/>
      <c r="K72" s="38"/>
    </row>
    <row r="73" spans="8:11" ht="13.2">
      <c r="H73" s="101"/>
      <c r="I73" s="101"/>
      <c r="K73" s="38"/>
    </row>
    <row r="74" spans="8:11" ht="13.2">
      <c r="H74" s="101"/>
      <c r="I74" s="101"/>
      <c r="K74" s="38"/>
    </row>
    <row r="75" spans="8:11" ht="13.2">
      <c r="H75" s="101"/>
      <c r="I75" s="101"/>
      <c r="K75" s="38"/>
    </row>
    <row r="76" spans="8:11" ht="13.2">
      <c r="H76" s="101"/>
      <c r="I76" s="101"/>
      <c r="K76" s="38"/>
    </row>
    <row r="77" spans="8:11" ht="13.2">
      <c r="H77" s="101"/>
      <c r="I77" s="101"/>
      <c r="K77" s="38"/>
    </row>
    <row r="78" spans="8:11" ht="13.2">
      <c r="H78" s="101"/>
      <c r="I78" s="101"/>
      <c r="K78" s="38"/>
    </row>
    <row r="79" spans="8:11" ht="13.2">
      <c r="H79" s="101"/>
      <c r="I79" s="101"/>
      <c r="K79" s="38"/>
    </row>
    <row r="80" spans="8:11" ht="13.2">
      <c r="H80" s="101"/>
      <c r="I80" s="101"/>
      <c r="K80" s="38"/>
    </row>
    <row r="81" spans="8:11" ht="13.2">
      <c r="H81" s="101"/>
      <c r="I81" s="101"/>
      <c r="K81" s="38"/>
    </row>
    <row r="82" spans="8:11" ht="13.2">
      <c r="H82" s="101"/>
      <c r="I82" s="101"/>
      <c r="K82" s="38"/>
    </row>
    <row r="83" spans="8:11" ht="13.2">
      <c r="H83" s="101"/>
      <c r="I83" s="101"/>
      <c r="K83" s="38"/>
    </row>
    <row r="84" spans="8:11" ht="13.2">
      <c r="H84" s="101"/>
      <c r="I84" s="101"/>
      <c r="K84" s="38"/>
    </row>
    <row r="85" spans="8:11" ht="13.2">
      <c r="H85" s="101"/>
      <c r="I85" s="101"/>
      <c r="K85" s="38"/>
    </row>
    <row r="86" spans="8:11" ht="13.2">
      <c r="H86" s="101"/>
      <c r="I86" s="101"/>
      <c r="K86" s="38"/>
    </row>
    <row r="87" spans="8:11" ht="13.2">
      <c r="H87" s="101"/>
      <c r="I87" s="101"/>
      <c r="K87" s="38"/>
    </row>
    <row r="88" spans="8:11" ht="13.2">
      <c r="H88" s="101"/>
      <c r="I88" s="101"/>
      <c r="K88" s="38"/>
    </row>
    <row r="89" spans="8:11" ht="13.2">
      <c r="H89" s="101"/>
      <c r="I89" s="101"/>
      <c r="K89" s="38"/>
    </row>
    <row r="90" spans="8:11" ht="13.2">
      <c r="H90" s="101"/>
      <c r="I90" s="101"/>
      <c r="K90" s="38"/>
    </row>
    <row r="91" spans="8:11" ht="13.2">
      <c r="H91" s="101"/>
      <c r="I91" s="101"/>
      <c r="K91" s="38"/>
    </row>
    <row r="92" spans="8:11" ht="13.2">
      <c r="H92" s="101"/>
      <c r="I92" s="101"/>
      <c r="K92" s="38"/>
    </row>
    <row r="93" spans="8:11" ht="13.2">
      <c r="H93" s="101"/>
      <c r="I93" s="101"/>
      <c r="K93" s="38"/>
    </row>
    <row r="94" spans="8:11" ht="13.2">
      <c r="H94" s="101"/>
      <c r="I94" s="101"/>
      <c r="K94" s="38"/>
    </row>
    <row r="95" spans="8:11" ht="13.2">
      <c r="H95" s="101"/>
      <c r="I95" s="101"/>
      <c r="K95" s="38"/>
    </row>
    <row r="96" spans="8:11" ht="13.2">
      <c r="H96" s="101"/>
      <c r="I96" s="101"/>
      <c r="K96" s="38"/>
    </row>
    <row r="97" spans="8:11" ht="13.2">
      <c r="H97" s="101"/>
      <c r="I97" s="101"/>
      <c r="K97" s="38"/>
    </row>
    <row r="98" spans="8:11" ht="13.2">
      <c r="H98" s="101"/>
      <c r="I98" s="101"/>
      <c r="K98" s="38"/>
    </row>
    <row r="99" spans="8:11" ht="13.2">
      <c r="H99" s="101"/>
      <c r="I99" s="101"/>
      <c r="K99" s="38"/>
    </row>
    <row r="100" spans="8:11" ht="13.2">
      <c r="H100" s="101"/>
      <c r="I100" s="101"/>
      <c r="K100" s="38"/>
    </row>
  </sheetData>
  <hyperlinks>
    <hyperlink ref="A1" location="HLAVNY!A1" display="&lt;-------------- späť na HLAVNY" xr:uid="{00000000-0004-0000-1A00-000000000000}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144B45-F99F-4DDC-A7CA-57B46382577A}">
  <sheetPr>
    <tabColor rgb="FFFFD966"/>
    <outlinePr summaryBelow="0" summaryRight="0"/>
  </sheetPr>
  <dimension ref="A1:K97"/>
  <sheetViews>
    <sheetView topLeftCell="A2" zoomScale="91" zoomScaleNormal="91" workbookViewId="0"/>
  </sheetViews>
  <sheetFormatPr defaultColWidth="12.6640625" defaultRowHeight="15.75" customHeight="1"/>
  <cols>
    <col min="1" max="1" width="12.44140625" customWidth="1"/>
    <col min="2" max="2" width="11" customWidth="1"/>
    <col min="3" max="3" width="9.88671875" customWidth="1"/>
    <col min="4" max="4" width="10" customWidth="1"/>
    <col min="5" max="5" width="13.77734375" customWidth="1"/>
    <col min="6" max="6" width="12.109375" customWidth="1"/>
    <col min="8" max="8" width="9.109375" customWidth="1"/>
    <col min="9" max="9" width="14.33203125" customWidth="1"/>
    <col min="10" max="10" width="13.5546875" customWidth="1"/>
    <col min="11" max="11" width="12.77734375" customWidth="1"/>
  </cols>
  <sheetData>
    <row r="1" spans="1:11" ht="13.2" hidden="1">
      <c r="A1" s="82" t="s">
        <v>111</v>
      </c>
      <c r="B1" s="85"/>
      <c r="C1" s="85"/>
      <c r="D1" s="83"/>
      <c r="E1" s="95"/>
      <c r="F1" s="418"/>
      <c r="G1" s="418"/>
      <c r="H1" s="418"/>
    </row>
    <row r="2" spans="1:11" ht="13.2">
      <c r="A2" s="92" t="s">
        <v>705</v>
      </c>
      <c r="B2" s="85"/>
      <c r="C2" s="85"/>
      <c r="D2" s="85"/>
      <c r="E2" s="63"/>
      <c r="F2" s="5"/>
      <c r="G2" s="5"/>
      <c r="H2" s="5"/>
      <c r="I2" s="12"/>
    </row>
    <row r="3" spans="1:11" ht="13.2">
      <c r="A3" s="94" t="s">
        <v>10</v>
      </c>
      <c r="B3" s="85"/>
      <c r="C3" s="85"/>
      <c r="D3" s="85"/>
      <c r="E3" s="63"/>
      <c r="F3" s="5"/>
      <c r="G3" s="5"/>
      <c r="H3" s="12"/>
      <c r="I3" s="12"/>
    </row>
    <row r="4" spans="1:11" ht="13.2">
      <c r="A4" s="92" t="s">
        <v>968</v>
      </c>
      <c r="B4" s="85"/>
      <c r="C4" s="85"/>
      <c r="D4" s="419"/>
      <c r="E4" s="420"/>
      <c r="F4" s="420"/>
      <c r="G4" s="420"/>
      <c r="H4" s="421"/>
      <c r="I4" s="12"/>
    </row>
    <row r="5" spans="1:11" ht="13.2">
      <c r="A5" s="94" t="s">
        <v>1120</v>
      </c>
      <c r="B5" s="85"/>
      <c r="C5" s="85"/>
      <c r="D5" s="64"/>
      <c r="E5" s="64"/>
    </row>
    <row r="6" spans="1:11" ht="69">
      <c r="A6" s="398" t="s">
        <v>990</v>
      </c>
      <c r="B6" s="399" t="s">
        <v>991</v>
      </c>
      <c r="C6" s="399" t="s">
        <v>1121</v>
      </c>
      <c r="D6" s="399" t="s">
        <v>606</v>
      </c>
      <c r="E6" s="399" t="s">
        <v>1122</v>
      </c>
      <c r="F6" s="399" t="s">
        <v>5150</v>
      </c>
      <c r="G6" s="399" t="s">
        <v>1124</v>
      </c>
      <c r="H6" s="406" t="s">
        <v>1125</v>
      </c>
      <c r="I6" s="406" t="s">
        <v>5152</v>
      </c>
      <c r="J6" s="406" t="s">
        <v>1109</v>
      </c>
      <c r="K6" s="406" t="s">
        <v>1105</v>
      </c>
    </row>
    <row r="7" spans="1:11" ht="13.2">
      <c r="A7" s="322" t="s">
        <v>644</v>
      </c>
      <c r="B7" s="322" t="s">
        <v>1126</v>
      </c>
      <c r="C7" s="322">
        <v>44927</v>
      </c>
      <c r="D7" s="322" t="s">
        <v>648</v>
      </c>
      <c r="E7" s="322">
        <v>715</v>
      </c>
      <c r="F7" s="322">
        <v>680</v>
      </c>
      <c r="G7" s="322">
        <v>486.2</v>
      </c>
      <c r="H7" s="415"/>
      <c r="I7" s="415"/>
      <c r="J7" s="322">
        <v>1.1352</v>
      </c>
      <c r="K7" s="422"/>
    </row>
    <row r="8" spans="1:11" ht="13.2">
      <c r="A8" s="322" t="s">
        <v>644</v>
      </c>
      <c r="B8" s="322" t="s">
        <v>1126</v>
      </c>
      <c r="C8" s="322">
        <v>45171</v>
      </c>
      <c r="D8" s="322" t="s">
        <v>648</v>
      </c>
      <c r="E8" s="322">
        <v>715</v>
      </c>
      <c r="F8" s="322">
        <v>680</v>
      </c>
      <c r="G8" s="322">
        <v>486.2</v>
      </c>
      <c r="H8" s="415">
        <v>244</v>
      </c>
      <c r="I8" s="415">
        <v>221.01499999999999</v>
      </c>
      <c r="J8" s="322">
        <v>1.1352</v>
      </c>
      <c r="K8" s="422">
        <v>301.08</v>
      </c>
    </row>
    <row r="9" spans="1:11" ht="13.2">
      <c r="A9" s="322" t="s">
        <v>644</v>
      </c>
      <c r="B9" s="322" t="s">
        <v>1126</v>
      </c>
      <c r="C9" s="322">
        <v>45178</v>
      </c>
      <c r="D9" s="322" t="s">
        <v>648</v>
      </c>
      <c r="E9" s="322">
        <v>715</v>
      </c>
      <c r="F9" s="322">
        <v>680</v>
      </c>
      <c r="G9" s="322">
        <v>486.2</v>
      </c>
      <c r="H9" s="415">
        <v>7</v>
      </c>
      <c r="I9" s="415">
        <v>6.3410000000000002</v>
      </c>
      <c r="J9" s="322">
        <v>1.1352</v>
      </c>
      <c r="K9" s="422">
        <v>8.64</v>
      </c>
    </row>
    <row r="10" spans="1:11" ht="13.2">
      <c r="A10" s="322" t="s">
        <v>644</v>
      </c>
      <c r="B10" s="322" t="s">
        <v>1126</v>
      </c>
      <c r="C10" s="322">
        <v>45201</v>
      </c>
      <c r="D10" s="322" t="s">
        <v>648</v>
      </c>
      <c r="E10" s="322">
        <v>715</v>
      </c>
      <c r="F10" s="322">
        <v>680</v>
      </c>
      <c r="G10" s="322">
        <v>486.2</v>
      </c>
      <c r="H10" s="415">
        <v>23</v>
      </c>
      <c r="I10" s="415">
        <v>20.832999999999998</v>
      </c>
      <c r="J10" s="322">
        <v>1.1352</v>
      </c>
      <c r="K10" s="422">
        <v>28.38</v>
      </c>
    </row>
    <row r="11" spans="1:11" ht="13.2">
      <c r="A11" s="293"/>
      <c r="B11" s="293"/>
      <c r="C11" s="293"/>
      <c r="D11" s="293"/>
      <c r="E11" s="293"/>
      <c r="F11" s="293"/>
      <c r="G11" s="293"/>
      <c r="H11" s="5"/>
      <c r="I11" s="5"/>
      <c r="J11" s="293"/>
      <c r="K11" s="5"/>
    </row>
    <row r="12" spans="1:11" ht="13.2">
      <c r="A12" s="293"/>
      <c r="B12" s="293"/>
      <c r="C12" s="293"/>
      <c r="D12" s="293"/>
      <c r="E12" s="293"/>
      <c r="F12" s="293"/>
      <c r="G12" s="293"/>
      <c r="H12" s="5"/>
      <c r="I12" s="5"/>
      <c r="J12" s="293"/>
      <c r="K12" s="5"/>
    </row>
    <row r="13" spans="1:11" ht="13.2"/>
    <row r="14" spans="1:11" ht="13.2">
      <c r="H14" s="12"/>
      <c r="I14" s="12"/>
      <c r="K14" s="12"/>
    </row>
    <row r="15" spans="1:11" ht="26.4">
      <c r="A15" s="423" t="s">
        <v>1110</v>
      </c>
      <c r="B15" s="423" t="s">
        <v>1111</v>
      </c>
      <c r="C15" s="423" t="s">
        <v>1112</v>
      </c>
      <c r="D15" s="423" t="s">
        <v>1113</v>
      </c>
      <c r="E15" s="423" t="s">
        <v>987</v>
      </c>
      <c r="H15" s="12"/>
      <c r="I15" s="12"/>
      <c r="K15" s="12"/>
    </row>
    <row r="16" spans="1:11" ht="13.2">
      <c r="A16" s="374" t="s">
        <v>1114</v>
      </c>
      <c r="B16" s="416">
        <v>740</v>
      </c>
      <c r="C16" s="416">
        <v>30</v>
      </c>
      <c r="D16" s="416">
        <v>40</v>
      </c>
      <c r="E16" s="416">
        <v>810</v>
      </c>
      <c r="H16" s="12"/>
      <c r="I16" s="12"/>
      <c r="K16" s="12"/>
    </row>
    <row r="17" spans="1:11" ht="26.4">
      <c r="A17" s="374" t="s">
        <v>1116</v>
      </c>
      <c r="B17" s="416">
        <v>90</v>
      </c>
      <c r="C17" s="416">
        <v>40</v>
      </c>
      <c r="D17" s="416">
        <v>5</v>
      </c>
      <c r="E17" s="416"/>
      <c r="H17" s="12"/>
      <c r="I17" s="12"/>
      <c r="K17" s="12"/>
    </row>
    <row r="18" spans="1:11" ht="26.4">
      <c r="A18" s="424" t="s">
        <v>5151</v>
      </c>
      <c r="B18" s="417">
        <v>666</v>
      </c>
      <c r="C18" s="417">
        <v>12</v>
      </c>
      <c r="D18" s="417">
        <v>2</v>
      </c>
      <c r="E18" s="417">
        <v>680</v>
      </c>
      <c r="H18" s="12"/>
      <c r="I18" s="12"/>
      <c r="K18" s="12"/>
    </row>
    <row r="19" spans="1:11" ht="13.2">
      <c r="H19" s="12"/>
      <c r="I19" s="12"/>
      <c r="K19" s="12"/>
    </row>
    <row r="20" spans="1:11" ht="13.2">
      <c r="A20" t="s">
        <v>5149</v>
      </c>
      <c r="H20" s="12"/>
      <c r="I20" s="12"/>
      <c r="K20" s="12"/>
    </row>
    <row r="21" spans="1:11" ht="13.2">
      <c r="H21" s="12"/>
      <c r="I21" s="12"/>
      <c r="K21" s="12"/>
    </row>
    <row r="22" spans="1:11" ht="13.2">
      <c r="A22" s="12" t="s">
        <v>1115</v>
      </c>
      <c r="H22" s="12"/>
      <c r="I22" s="12"/>
      <c r="K22" s="12"/>
    </row>
    <row r="23" spans="1:11" ht="13.2">
      <c r="A23" s="12" t="s">
        <v>1117</v>
      </c>
      <c r="H23" s="12"/>
      <c r="I23" s="12"/>
      <c r="K23" s="12"/>
    </row>
    <row r="24" spans="1:11" ht="13.2">
      <c r="A24" s="12" t="s">
        <v>1119</v>
      </c>
      <c r="H24" s="12"/>
      <c r="I24" s="12"/>
      <c r="K24" s="12"/>
    </row>
    <row r="25" spans="1:11" ht="13.2">
      <c r="H25" s="12"/>
      <c r="I25" s="12"/>
      <c r="K25" s="12"/>
    </row>
    <row r="26" spans="1:11" ht="13.2">
      <c r="H26" s="12"/>
      <c r="I26" s="12"/>
      <c r="K26" s="12"/>
    </row>
    <row r="27" spans="1:11" ht="13.2">
      <c r="H27" s="12"/>
      <c r="I27" s="12"/>
      <c r="K27" s="12"/>
    </row>
    <row r="28" spans="1:11" ht="13.2">
      <c r="H28" s="12"/>
      <c r="I28" s="12"/>
      <c r="K28" s="12"/>
    </row>
    <row r="29" spans="1:11" ht="13.2">
      <c r="H29" s="12"/>
      <c r="I29" s="12"/>
      <c r="K29" s="12"/>
    </row>
    <row r="30" spans="1:11" ht="13.2">
      <c r="H30" s="12"/>
      <c r="I30" s="12"/>
      <c r="K30" s="12"/>
    </row>
    <row r="31" spans="1:11" ht="13.2">
      <c r="H31" s="12"/>
      <c r="I31" s="12"/>
      <c r="K31" s="12"/>
    </row>
    <row r="32" spans="1:11" ht="13.2">
      <c r="H32" s="12"/>
      <c r="I32" s="12"/>
      <c r="K32" s="12"/>
    </row>
    <row r="33" spans="8:11" ht="13.2">
      <c r="H33" s="12"/>
      <c r="I33" s="12"/>
      <c r="K33" s="12"/>
    </row>
    <row r="34" spans="8:11" ht="13.2">
      <c r="H34" s="12"/>
      <c r="I34" s="12"/>
      <c r="K34" s="12"/>
    </row>
    <row r="35" spans="8:11" ht="13.2">
      <c r="H35" s="12"/>
      <c r="I35" s="12"/>
      <c r="K35" s="12"/>
    </row>
    <row r="36" spans="8:11" ht="13.2">
      <c r="H36" s="12"/>
      <c r="I36" s="12"/>
      <c r="K36" s="12"/>
    </row>
    <row r="37" spans="8:11" ht="13.2">
      <c r="H37" s="12"/>
      <c r="I37" s="12"/>
      <c r="K37" s="12"/>
    </row>
    <row r="38" spans="8:11" ht="13.2">
      <c r="H38" s="12"/>
      <c r="I38" s="12"/>
      <c r="K38" s="12"/>
    </row>
    <row r="39" spans="8:11" ht="13.2">
      <c r="H39" s="12"/>
      <c r="I39" s="12"/>
      <c r="K39" s="12"/>
    </row>
    <row r="40" spans="8:11" ht="13.2">
      <c r="H40" s="12"/>
      <c r="I40" s="12"/>
      <c r="K40" s="12"/>
    </row>
    <row r="41" spans="8:11" ht="13.2">
      <c r="H41" s="12"/>
      <c r="I41" s="12"/>
      <c r="K41" s="12"/>
    </row>
    <row r="42" spans="8:11" ht="13.2">
      <c r="H42" s="12"/>
      <c r="I42" s="12"/>
      <c r="K42" s="12"/>
    </row>
    <row r="43" spans="8:11" ht="13.2">
      <c r="H43" s="12"/>
      <c r="I43" s="12"/>
      <c r="K43" s="12"/>
    </row>
    <row r="44" spans="8:11" ht="13.2">
      <c r="H44" s="12"/>
      <c r="I44" s="12"/>
      <c r="K44" s="12"/>
    </row>
    <row r="45" spans="8:11" ht="13.2">
      <c r="H45" s="12"/>
      <c r="I45" s="12"/>
      <c r="K45" s="12"/>
    </row>
    <row r="46" spans="8:11" ht="13.2">
      <c r="H46" s="12"/>
      <c r="I46" s="12"/>
      <c r="K46" s="12"/>
    </row>
    <row r="47" spans="8:11" ht="13.2">
      <c r="H47" s="12"/>
      <c r="I47" s="12"/>
      <c r="K47" s="12"/>
    </row>
    <row r="48" spans="8:11" ht="13.2">
      <c r="H48" s="12"/>
      <c r="I48" s="12"/>
      <c r="K48" s="12"/>
    </row>
    <row r="49" spans="8:11" ht="13.2">
      <c r="H49" s="12"/>
      <c r="I49" s="12"/>
      <c r="K49" s="12"/>
    </row>
    <row r="50" spans="8:11" ht="13.2">
      <c r="H50" s="12"/>
      <c r="I50" s="12"/>
      <c r="K50" s="12"/>
    </row>
    <row r="51" spans="8:11" ht="13.2">
      <c r="H51" s="12"/>
      <c r="I51" s="12"/>
      <c r="K51" s="12"/>
    </row>
    <row r="52" spans="8:11" ht="13.2">
      <c r="H52" s="12"/>
      <c r="I52" s="12"/>
      <c r="K52" s="12"/>
    </row>
    <row r="53" spans="8:11" ht="13.2">
      <c r="H53" s="12"/>
      <c r="I53" s="12"/>
      <c r="K53" s="12"/>
    </row>
    <row r="54" spans="8:11" ht="13.2">
      <c r="H54" s="12"/>
      <c r="I54" s="12"/>
      <c r="K54" s="12"/>
    </row>
    <row r="55" spans="8:11" ht="13.2">
      <c r="H55" s="12"/>
      <c r="I55" s="12"/>
      <c r="K55" s="12"/>
    </row>
    <row r="56" spans="8:11" ht="13.2">
      <c r="H56" s="12"/>
      <c r="I56" s="12"/>
      <c r="K56" s="12"/>
    </row>
    <row r="57" spans="8:11" ht="13.2">
      <c r="H57" s="12"/>
      <c r="I57" s="12"/>
      <c r="K57" s="12"/>
    </row>
    <row r="58" spans="8:11" ht="13.2">
      <c r="H58" s="12"/>
      <c r="I58" s="12"/>
      <c r="K58" s="12"/>
    </row>
    <row r="59" spans="8:11" ht="13.2">
      <c r="H59" s="12"/>
      <c r="I59" s="12"/>
      <c r="K59" s="12"/>
    </row>
    <row r="60" spans="8:11" ht="13.2">
      <c r="H60" s="12"/>
      <c r="I60" s="12"/>
      <c r="K60" s="12"/>
    </row>
    <row r="61" spans="8:11" ht="13.2">
      <c r="H61" s="12"/>
      <c r="I61" s="12"/>
      <c r="K61" s="12"/>
    </row>
    <row r="62" spans="8:11" ht="13.2">
      <c r="H62" s="12"/>
      <c r="I62" s="12"/>
      <c r="K62" s="12"/>
    </row>
    <row r="63" spans="8:11" ht="13.2">
      <c r="H63" s="12"/>
      <c r="I63" s="12"/>
      <c r="K63" s="12"/>
    </row>
    <row r="64" spans="8:11" ht="13.2">
      <c r="H64" s="12"/>
      <c r="I64" s="12"/>
      <c r="K64" s="12"/>
    </row>
    <row r="65" spans="8:11" ht="13.2">
      <c r="H65" s="12"/>
      <c r="I65" s="12"/>
      <c r="K65" s="12"/>
    </row>
    <row r="66" spans="8:11" ht="13.2">
      <c r="H66" s="12"/>
      <c r="I66" s="12"/>
      <c r="K66" s="12"/>
    </row>
    <row r="67" spans="8:11" ht="13.2">
      <c r="H67" s="12"/>
      <c r="I67" s="12"/>
      <c r="K67" s="12"/>
    </row>
    <row r="68" spans="8:11" ht="13.2">
      <c r="H68" s="12"/>
      <c r="I68" s="12"/>
      <c r="K68" s="12"/>
    </row>
    <row r="69" spans="8:11" ht="13.2">
      <c r="H69" s="12"/>
      <c r="I69" s="12"/>
      <c r="K69" s="12"/>
    </row>
    <row r="70" spans="8:11" ht="13.2">
      <c r="H70" s="12"/>
      <c r="I70" s="12"/>
      <c r="K70" s="12"/>
    </row>
    <row r="71" spans="8:11" ht="13.2">
      <c r="H71" s="12"/>
      <c r="I71" s="12"/>
      <c r="K71" s="12"/>
    </row>
    <row r="72" spans="8:11" ht="13.2">
      <c r="H72" s="12"/>
      <c r="I72" s="12"/>
      <c r="K72" s="12"/>
    </row>
    <row r="73" spans="8:11" ht="13.2">
      <c r="H73" s="12"/>
      <c r="I73" s="12"/>
      <c r="K73" s="12"/>
    </row>
    <row r="74" spans="8:11" ht="13.2">
      <c r="H74" s="12"/>
      <c r="I74" s="12"/>
      <c r="K74" s="12"/>
    </row>
    <row r="75" spans="8:11" ht="13.2">
      <c r="H75" s="12"/>
      <c r="I75" s="12"/>
      <c r="K75" s="12"/>
    </row>
    <row r="76" spans="8:11" ht="13.2">
      <c r="H76" s="12"/>
      <c r="I76" s="12"/>
      <c r="K76" s="12"/>
    </row>
    <row r="77" spans="8:11" ht="13.2">
      <c r="H77" s="12"/>
      <c r="I77" s="12"/>
      <c r="K77" s="12"/>
    </row>
    <row r="78" spans="8:11" ht="13.2">
      <c r="H78" s="12"/>
      <c r="I78" s="12"/>
      <c r="K78" s="12"/>
    </row>
    <row r="79" spans="8:11" ht="13.2">
      <c r="H79" s="12"/>
      <c r="I79" s="12"/>
      <c r="K79" s="12"/>
    </row>
    <row r="80" spans="8:11" ht="13.2">
      <c r="H80" s="12"/>
      <c r="I80" s="12"/>
      <c r="K80" s="12"/>
    </row>
    <row r="81" spans="8:11" ht="13.2">
      <c r="H81" s="12"/>
      <c r="I81" s="12"/>
      <c r="K81" s="12"/>
    </row>
    <row r="82" spans="8:11" ht="13.2">
      <c r="H82" s="12"/>
      <c r="I82" s="12"/>
      <c r="K82" s="12"/>
    </row>
    <row r="83" spans="8:11" ht="13.2">
      <c r="H83" s="12"/>
      <c r="I83" s="12"/>
      <c r="K83" s="12"/>
    </row>
    <row r="84" spans="8:11" ht="13.2">
      <c r="H84" s="12"/>
      <c r="I84" s="12"/>
      <c r="K84" s="12"/>
    </row>
    <row r="85" spans="8:11" ht="13.2">
      <c r="H85" s="12"/>
      <c r="I85" s="12"/>
      <c r="K85" s="12"/>
    </row>
    <row r="86" spans="8:11" ht="13.2">
      <c r="H86" s="12"/>
      <c r="I86" s="12"/>
      <c r="K86" s="12"/>
    </row>
    <row r="87" spans="8:11" ht="13.2">
      <c r="H87" s="12"/>
      <c r="I87" s="12"/>
      <c r="K87" s="12"/>
    </row>
    <row r="88" spans="8:11" ht="13.2">
      <c r="H88" s="12"/>
      <c r="I88" s="12"/>
      <c r="K88" s="12"/>
    </row>
    <row r="89" spans="8:11" ht="13.2">
      <c r="H89" s="12"/>
      <c r="I89" s="12"/>
      <c r="K89" s="12"/>
    </row>
    <row r="90" spans="8:11" ht="13.2">
      <c r="H90" s="12"/>
      <c r="I90" s="12"/>
      <c r="K90" s="12"/>
    </row>
    <row r="91" spans="8:11" ht="13.2">
      <c r="H91" s="12"/>
      <c r="I91" s="12"/>
      <c r="K91" s="12"/>
    </row>
    <row r="92" spans="8:11" ht="13.2">
      <c r="H92" s="12"/>
      <c r="I92" s="12"/>
      <c r="K92" s="12"/>
    </row>
    <row r="93" spans="8:11" ht="13.2">
      <c r="H93" s="12"/>
      <c r="I93" s="12"/>
      <c r="K93" s="12"/>
    </row>
    <row r="94" spans="8:11" ht="13.2">
      <c r="H94" s="12"/>
      <c r="I94" s="12"/>
      <c r="K94" s="12"/>
    </row>
    <row r="95" spans="8:11" ht="13.2">
      <c r="H95" s="12"/>
      <c r="I95" s="12"/>
      <c r="K95" s="12"/>
    </row>
    <row r="96" spans="8:11" ht="13.2">
      <c r="H96" s="12"/>
      <c r="I96" s="12"/>
      <c r="K96" s="12"/>
    </row>
    <row r="97" spans="8:11" ht="13.2">
      <c r="H97" s="12"/>
      <c r="I97" s="12"/>
      <c r="K97" s="12"/>
    </row>
  </sheetData>
  <hyperlinks>
    <hyperlink ref="A1" location="HLAVNY!A1" display="&lt;-------------- späť na HLAVNY" xr:uid="{942630BD-4AAC-4245-91B6-2638102C7EEF}"/>
  </hyperlink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D966"/>
    <outlinePr summaryBelow="0" summaryRight="0"/>
  </sheetPr>
  <dimension ref="A1:CM9"/>
  <sheetViews>
    <sheetView workbookViewId="0">
      <pane ySplit="6" topLeftCell="A7" activePane="bottomLeft" state="frozen"/>
      <selection pane="bottomLeft" activeCell="B8" sqref="B8"/>
    </sheetView>
  </sheetViews>
  <sheetFormatPr defaultColWidth="12.6640625" defaultRowHeight="15.75" customHeight="1" outlineLevelCol="1"/>
  <cols>
    <col min="1" max="1" width="18.88671875" customWidth="1" collapsed="1"/>
    <col min="2" max="2" width="21.88671875" hidden="1" customWidth="1" outlineLevel="1"/>
    <col min="3" max="3" width="28.109375" hidden="1" customWidth="1" outlineLevel="1"/>
    <col min="4" max="4" width="21.88671875" hidden="1" customWidth="1" outlineLevel="1"/>
    <col min="5" max="5" width="26.21875" hidden="1" customWidth="1" outlineLevel="1"/>
    <col min="6" max="6" width="21.88671875" hidden="1" customWidth="1" outlineLevel="1"/>
    <col min="7" max="7" width="26.21875" hidden="1" customWidth="1" outlineLevel="1"/>
    <col min="8" max="8" width="21.88671875" hidden="1" customWidth="1" outlineLevel="1"/>
    <col min="9" max="9" width="20.88671875" hidden="1" customWidth="1" outlineLevel="1"/>
    <col min="10" max="10" width="21.88671875" hidden="1" customWidth="1" outlineLevel="1"/>
    <col min="11" max="11" width="20.88671875" hidden="1" customWidth="1" outlineLevel="1"/>
    <col min="12" max="12" width="26.21875" customWidth="1"/>
    <col min="13" max="13" width="21.88671875" customWidth="1"/>
    <col min="14" max="14" width="26.21875" customWidth="1"/>
    <col min="15" max="15" width="26.21875" customWidth="1" outlineLevel="1"/>
    <col min="16" max="16" width="21.88671875" customWidth="1" outlineLevel="1"/>
    <col min="17" max="17" width="26.21875" customWidth="1" outlineLevel="1"/>
    <col min="18" max="18" width="29.109375" customWidth="1"/>
    <col min="19" max="19" width="25.33203125" customWidth="1"/>
    <col min="20" max="20" width="28.6640625" customWidth="1"/>
    <col min="21" max="21" width="29.109375" customWidth="1"/>
    <col min="22" max="22" width="25.33203125" customWidth="1"/>
    <col min="23" max="23" width="28.6640625" customWidth="1"/>
    <col min="24" max="24" width="29.109375" customWidth="1"/>
    <col min="25" max="25" width="25.33203125" customWidth="1"/>
    <col min="26" max="26" width="28.6640625" customWidth="1"/>
    <col min="27" max="27" width="29.109375" customWidth="1"/>
    <col min="28" max="28" width="25.33203125" customWidth="1"/>
    <col min="29" max="29" width="28.6640625" customWidth="1"/>
    <col min="30" max="30" width="29.109375" customWidth="1"/>
    <col min="31" max="31" width="25.33203125" customWidth="1"/>
    <col min="32" max="32" width="28.6640625" customWidth="1"/>
    <col min="33" max="33" width="29.109375" customWidth="1"/>
    <col min="34" max="34" width="25.33203125" customWidth="1"/>
    <col min="35" max="35" width="28.6640625" customWidth="1"/>
    <col min="36" max="36" width="29.109375" customWidth="1"/>
    <col min="37" max="37" width="25.33203125" customWidth="1"/>
    <col min="38" max="38" width="28.6640625" customWidth="1"/>
    <col min="39" max="39" width="29.109375" customWidth="1"/>
    <col min="40" max="40" width="25.33203125" customWidth="1"/>
    <col min="41" max="41" width="28.6640625" customWidth="1"/>
    <col min="42" max="42" width="29.109375" customWidth="1"/>
    <col min="43" max="43" width="25.33203125" customWidth="1"/>
    <col min="44" max="44" width="28.6640625" customWidth="1"/>
    <col min="45" max="45" width="29.109375" customWidth="1"/>
    <col min="46" max="46" width="25.33203125" customWidth="1"/>
    <col min="47" max="47" width="28.6640625" customWidth="1"/>
    <col min="48" max="48" width="29.109375" customWidth="1"/>
    <col min="49" max="49" width="25.21875" customWidth="1"/>
    <col min="50" max="50" width="28.44140625" customWidth="1"/>
    <col min="51" max="51" width="29.109375" customWidth="1"/>
    <col min="52" max="52" width="25.33203125" customWidth="1"/>
    <col min="53" max="53" width="28.6640625" customWidth="1"/>
    <col min="54" max="54" width="33.109375" customWidth="1" collapsed="1"/>
    <col min="55" max="91" width="33.109375" hidden="1" customWidth="1" outlineLevel="1"/>
  </cols>
  <sheetData>
    <row r="1" spans="1:91" ht="13.2">
      <c r="A1" s="82" t="s">
        <v>111</v>
      </c>
      <c r="B1" s="85"/>
      <c r="C1" s="84"/>
      <c r="D1" s="64"/>
      <c r="E1" s="64"/>
      <c r="F1" s="64"/>
    </row>
    <row r="2" spans="1:91" ht="13.2">
      <c r="A2" s="92" t="s">
        <v>705</v>
      </c>
      <c r="B2" s="85"/>
      <c r="C2" s="84"/>
      <c r="D2" s="64"/>
      <c r="E2" s="64"/>
      <c r="F2" s="64"/>
    </row>
    <row r="3" spans="1:91" ht="13.2">
      <c r="A3" s="94" t="s">
        <v>1127</v>
      </c>
      <c r="B3" s="85"/>
      <c r="C3" s="84"/>
      <c r="D3" s="64"/>
      <c r="E3" s="64"/>
      <c r="F3" s="64"/>
    </row>
    <row r="4" spans="1:91" ht="13.2">
      <c r="A4" s="92" t="s">
        <v>968</v>
      </c>
      <c r="B4" s="85"/>
      <c r="C4" s="84"/>
      <c r="D4" s="64"/>
      <c r="E4" s="64"/>
      <c r="F4" s="64"/>
    </row>
    <row r="5" spans="1:91" ht="13.2">
      <c r="A5" s="94" t="s">
        <v>1128</v>
      </c>
      <c r="B5" s="85"/>
      <c r="C5" s="84"/>
      <c r="D5" s="64"/>
      <c r="E5" s="64"/>
      <c r="F5" s="64"/>
    </row>
    <row r="6" spans="1:91" ht="13.8">
      <c r="A6" s="86" t="s">
        <v>990</v>
      </c>
      <c r="B6" s="66" t="s">
        <v>1129</v>
      </c>
      <c r="C6" s="66" t="s">
        <v>1130</v>
      </c>
      <c r="D6" s="66" t="s">
        <v>1131</v>
      </c>
      <c r="E6" s="66" t="s">
        <v>1132</v>
      </c>
      <c r="F6" s="66" t="s">
        <v>1133</v>
      </c>
      <c r="G6" s="66" t="s">
        <v>1134</v>
      </c>
      <c r="H6" s="66" t="s">
        <v>1135</v>
      </c>
      <c r="I6" s="66" t="s">
        <v>1136</v>
      </c>
      <c r="J6" s="66" t="s">
        <v>1137</v>
      </c>
      <c r="K6" s="66" t="s">
        <v>1138</v>
      </c>
      <c r="L6" s="112" t="s">
        <v>1139</v>
      </c>
      <c r="M6" s="112" t="s">
        <v>1140</v>
      </c>
      <c r="N6" s="112" t="s">
        <v>1141</v>
      </c>
      <c r="O6" s="113" t="s">
        <v>1142</v>
      </c>
      <c r="P6" s="113" t="s">
        <v>1143</v>
      </c>
      <c r="Q6" s="113" t="s">
        <v>1144</v>
      </c>
      <c r="R6" s="112" t="s">
        <v>1145</v>
      </c>
      <c r="S6" s="112" t="s">
        <v>1146</v>
      </c>
      <c r="T6" s="112" t="s">
        <v>1147</v>
      </c>
      <c r="U6" s="112" t="s">
        <v>1148</v>
      </c>
      <c r="V6" s="112" t="s">
        <v>1149</v>
      </c>
      <c r="W6" s="112" t="s">
        <v>1150</v>
      </c>
      <c r="X6" s="112" t="s">
        <v>1151</v>
      </c>
      <c r="Y6" s="112" t="s">
        <v>1152</v>
      </c>
      <c r="Z6" s="112" t="s">
        <v>1153</v>
      </c>
      <c r="AA6" s="112" t="s">
        <v>1154</v>
      </c>
      <c r="AB6" s="112" t="s">
        <v>1155</v>
      </c>
      <c r="AC6" s="112" t="s">
        <v>1156</v>
      </c>
      <c r="AD6" s="112" t="s">
        <v>1157</v>
      </c>
      <c r="AE6" s="112" t="s">
        <v>1158</v>
      </c>
      <c r="AF6" s="112" t="s">
        <v>1159</v>
      </c>
      <c r="AG6" s="112" t="s">
        <v>1160</v>
      </c>
      <c r="AH6" s="112" t="s">
        <v>1161</v>
      </c>
      <c r="AI6" s="112" t="s">
        <v>1162</v>
      </c>
      <c r="AJ6" s="112" t="s">
        <v>1163</v>
      </c>
      <c r="AK6" s="112" t="s">
        <v>1164</v>
      </c>
      <c r="AL6" s="112" t="s">
        <v>1165</v>
      </c>
      <c r="AM6" s="112" t="s">
        <v>1166</v>
      </c>
      <c r="AN6" s="112" t="s">
        <v>1167</v>
      </c>
      <c r="AO6" s="112" t="s">
        <v>1168</v>
      </c>
      <c r="AP6" s="112" t="s">
        <v>1169</v>
      </c>
      <c r="AQ6" s="112" t="s">
        <v>1170</v>
      </c>
      <c r="AR6" s="112" t="s">
        <v>1171</v>
      </c>
      <c r="AS6" s="112" t="s">
        <v>1172</v>
      </c>
      <c r="AT6" s="112" t="s">
        <v>1173</v>
      </c>
      <c r="AU6" s="112" t="s">
        <v>1174</v>
      </c>
      <c r="AV6" s="112" t="s">
        <v>1175</v>
      </c>
      <c r="AW6" s="112" t="s">
        <v>1176</v>
      </c>
      <c r="AX6" s="112" t="s">
        <v>1177</v>
      </c>
      <c r="AY6" s="112" t="s">
        <v>1178</v>
      </c>
      <c r="AZ6" s="112" t="s">
        <v>1179</v>
      </c>
      <c r="BA6" s="112" t="s">
        <v>1180</v>
      </c>
      <c r="BB6" s="112" t="s">
        <v>1181</v>
      </c>
      <c r="BC6" s="113" t="s">
        <v>1182</v>
      </c>
      <c r="BD6" s="113" t="s">
        <v>1183</v>
      </c>
      <c r="BE6" s="113" t="s">
        <v>1184</v>
      </c>
      <c r="BF6" s="113" t="s">
        <v>1185</v>
      </c>
      <c r="BG6" s="113" t="s">
        <v>1186</v>
      </c>
      <c r="BH6" s="113" t="s">
        <v>1187</v>
      </c>
      <c r="BI6" s="113" t="s">
        <v>1188</v>
      </c>
      <c r="BJ6" s="113" t="s">
        <v>1189</v>
      </c>
      <c r="BK6" s="113" t="s">
        <v>1190</v>
      </c>
      <c r="BL6" s="113" t="s">
        <v>1191</v>
      </c>
      <c r="BM6" s="113" t="s">
        <v>1192</v>
      </c>
      <c r="BN6" s="113" t="s">
        <v>1193</v>
      </c>
      <c r="BO6" s="113" t="s">
        <v>1194</v>
      </c>
      <c r="BP6" s="113" t="s">
        <v>1195</v>
      </c>
      <c r="BQ6" s="113" t="s">
        <v>1196</v>
      </c>
      <c r="BR6" s="113" t="s">
        <v>1197</v>
      </c>
      <c r="BS6" s="113" t="s">
        <v>1198</v>
      </c>
      <c r="BT6" s="113" t="s">
        <v>1199</v>
      </c>
      <c r="BU6" s="113" t="s">
        <v>1200</v>
      </c>
      <c r="BV6" s="113" t="s">
        <v>1201</v>
      </c>
      <c r="BW6" s="113" t="s">
        <v>1202</v>
      </c>
      <c r="BX6" s="113" t="s">
        <v>1203</v>
      </c>
      <c r="BY6" s="113" t="s">
        <v>1204</v>
      </c>
      <c r="BZ6" s="113" t="s">
        <v>1205</v>
      </c>
      <c r="CA6" s="113" t="s">
        <v>1206</v>
      </c>
      <c r="CB6" s="113" t="s">
        <v>1207</v>
      </c>
      <c r="CC6" s="113" t="s">
        <v>1208</v>
      </c>
      <c r="CD6" s="113" t="s">
        <v>1209</v>
      </c>
      <c r="CE6" s="113" t="s">
        <v>1210</v>
      </c>
      <c r="CF6" s="113" t="s">
        <v>1211</v>
      </c>
      <c r="CG6" s="113" t="s">
        <v>1212</v>
      </c>
      <c r="CH6" s="113" t="s">
        <v>1213</v>
      </c>
      <c r="CI6" s="113" t="s">
        <v>1214</v>
      </c>
      <c r="CJ6" s="113" t="s">
        <v>1215</v>
      </c>
      <c r="CK6" s="113" t="s">
        <v>1216</v>
      </c>
      <c r="CL6" s="113" t="s">
        <v>1217</v>
      </c>
      <c r="CM6" s="113" t="s">
        <v>1218</v>
      </c>
    </row>
    <row r="7" spans="1:91" ht="15.75" customHeight="1">
      <c r="A7" s="97" t="s">
        <v>644</v>
      </c>
      <c r="B7" s="64"/>
      <c r="C7" s="64"/>
      <c r="D7" s="64"/>
      <c r="N7" s="5">
        <f>SUM(R7,T7,U7,W7,X7,Z7,AA7,AC7,AD7,AF7,AG7,AI7,AJ7,AL7,AM7,AO7,AP7,AR7,AS7,AU7,AV7,AX7,AY7,BA7,BB7)</f>
        <v>0</v>
      </c>
    </row>
    <row r="8" spans="1:91" ht="15.75" customHeight="1">
      <c r="A8" s="71"/>
      <c r="B8" s="64"/>
      <c r="C8" s="64"/>
      <c r="D8" s="64"/>
    </row>
    <row r="9" spans="1:91" ht="15.75" customHeight="1">
      <c r="A9" s="71"/>
    </row>
  </sheetData>
  <autoFilter ref="A6:BB7" xr:uid="{00000000-0009-0000-0000-00001B000000}"/>
  <hyperlinks>
    <hyperlink ref="A1" location="HLAVNY!A1" display="&lt;-------------- späť na HLAVNY" xr:uid="{00000000-0004-0000-1B00-000000000000}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D966"/>
    <outlinePr summaryBelow="0" summaryRight="0"/>
  </sheetPr>
  <dimension ref="A1:W2993"/>
  <sheetViews>
    <sheetView workbookViewId="0"/>
  </sheetViews>
  <sheetFormatPr defaultColWidth="12.6640625" defaultRowHeight="15.75" customHeight="1"/>
  <cols>
    <col min="1" max="1" width="14.6640625" customWidth="1"/>
    <col min="2" max="2" width="21" customWidth="1"/>
    <col min="3" max="3" width="10.33203125" customWidth="1"/>
    <col min="4" max="4" width="11" customWidth="1"/>
    <col min="6" max="6" width="17.21875" customWidth="1"/>
    <col min="7" max="7" width="19.88671875" customWidth="1"/>
    <col min="8" max="8" width="19" customWidth="1"/>
    <col min="9" max="9" width="12" customWidth="1"/>
    <col min="10" max="22" width="9.77734375" customWidth="1"/>
  </cols>
  <sheetData>
    <row r="1" spans="1:23" ht="24">
      <c r="A1" s="62" t="s">
        <v>111</v>
      </c>
      <c r="B1" s="114"/>
      <c r="C1" s="115"/>
      <c r="D1" s="115" t="s">
        <v>1219</v>
      </c>
      <c r="E1" s="50"/>
      <c r="G1" s="116" t="s">
        <v>1220</v>
      </c>
      <c r="H1" s="117" t="s">
        <v>1221</v>
      </c>
      <c r="I1" s="118">
        <v>2010</v>
      </c>
      <c r="J1" s="119">
        <v>2011</v>
      </c>
      <c r="K1" s="119">
        <v>2012</v>
      </c>
      <c r="L1" s="119">
        <v>2013</v>
      </c>
      <c r="M1" s="119">
        <v>2014</v>
      </c>
      <c r="N1" s="119">
        <v>2015</v>
      </c>
      <c r="O1" s="119">
        <v>2016</v>
      </c>
      <c r="P1" s="119">
        <v>2017</v>
      </c>
      <c r="Q1" s="119">
        <v>2018</v>
      </c>
      <c r="R1" s="119">
        <v>2019</v>
      </c>
      <c r="S1" s="119">
        <v>2020</v>
      </c>
      <c r="T1" s="119">
        <v>2021</v>
      </c>
      <c r="U1" s="119">
        <v>2022</v>
      </c>
      <c r="V1" s="119">
        <v>2023</v>
      </c>
      <c r="W1" s="119">
        <v>2024</v>
      </c>
    </row>
    <row r="2" spans="1:23" ht="33.75" customHeight="1">
      <c r="A2" s="516" t="s">
        <v>1222</v>
      </c>
      <c r="B2" s="516" t="s">
        <v>1223</v>
      </c>
      <c r="C2" s="516" t="s">
        <v>1224</v>
      </c>
      <c r="D2" s="516" t="s">
        <v>1225</v>
      </c>
      <c r="E2" s="516" t="s">
        <v>121</v>
      </c>
      <c r="F2" s="516" t="s">
        <v>123</v>
      </c>
      <c r="G2" s="516" t="s">
        <v>1226</v>
      </c>
      <c r="H2" s="516" t="s">
        <v>955</v>
      </c>
      <c r="I2" s="120" t="s">
        <v>1227</v>
      </c>
      <c r="J2" s="120" t="s">
        <v>1228</v>
      </c>
      <c r="K2" s="120" t="s">
        <v>1229</v>
      </c>
      <c r="L2" s="120" t="s">
        <v>1230</v>
      </c>
      <c r="M2" s="120" t="s">
        <v>1231</v>
      </c>
      <c r="N2" s="120" t="s">
        <v>1232</v>
      </c>
      <c r="O2" s="120" t="s">
        <v>1233</v>
      </c>
      <c r="P2" s="120" t="s">
        <v>1234</v>
      </c>
      <c r="Q2" s="120" t="s">
        <v>1235</v>
      </c>
      <c r="R2" s="120" t="s">
        <v>1236</v>
      </c>
      <c r="S2" s="120" t="s">
        <v>1237</v>
      </c>
      <c r="T2" s="120" t="s">
        <v>1238</v>
      </c>
      <c r="U2" s="120" t="s">
        <v>1239</v>
      </c>
      <c r="V2" s="120" t="s">
        <v>1240</v>
      </c>
      <c r="W2" s="120" t="s">
        <v>1241</v>
      </c>
    </row>
    <row r="3" spans="1:23" ht="15.6">
      <c r="A3" s="121">
        <v>511226</v>
      </c>
      <c r="B3" s="122" t="s">
        <v>1242</v>
      </c>
      <c r="C3" s="121">
        <v>606</v>
      </c>
      <c r="D3" s="121">
        <v>6</v>
      </c>
      <c r="E3" s="122" t="s">
        <v>1243</v>
      </c>
      <c r="F3" s="122" t="s">
        <v>214</v>
      </c>
      <c r="G3" s="122"/>
      <c r="H3" s="122"/>
      <c r="I3" s="117"/>
    </row>
    <row r="4" spans="1:23" ht="15.6">
      <c r="A4" s="121">
        <v>557757</v>
      </c>
      <c r="B4" s="122" t="s">
        <v>1244</v>
      </c>
      <c r="C4" s="121">
        <v>609</v>
      </c>
      <c r="D4" s="121">
        <v>6</v>
      </c>
      <c r="E4" s="122" t="s">
        <v>1245</v>
      </c>
      <c r="F4" s="122" t="s">
        <v>214</v>
      </c>
      <c r="G4" s="122"/>
      <c r="H4" s="122"/>
      <c r="I4" s="117"/>
    </row>
    <row r="5" spans="1:23" ht="15.6">
      <c r="A5" s="121">
        <v>503673</v>
      </c>
      <c r="B5" s="122" t="s">
        <v>1246</v>
      </c>
      <c r="C5" s="121">
        <v>202</v>
      </c>
      <c r="D5" s="121">
        <v>2</v>
      </c>
      <c r="E5" s="122" t="s">
        <v>1247</v>
      </c>
      <c r="F5" s="122" t="s">
        <v>1248</v>
      </c>
      <c r="G5" s="122"/>
      <c r="H5" s="122"/>
      <c r="I5" s="117"/>
    </row>
    <row r="6" spans="1:23" ht="15.6">
      <c r="A6" s="121">
        <v>519014</v>
      </c>
      <c r="B6" s="122" t="s">
        <v>1249</v>
      </c>
      <c r="C6" s="121">
        <v>701</v>
      </c>
      <c r="D6" s="121">
        <v>7</v>
      </c>
      <c r="E6" s="122" t="s">
        <v>1250</v>
      </c>
      <c r="F6" s="122" t="s">
        <v>1251</v>
      </c>
      <c r="G6" s="122"/>
      <c r="H6" s="122"/>
      <c r="I6" s="117"/>
    </row>
    <row r="7" spans="1:23" ht="15.6">
      <c r="A7" s="121">
        <v>523399</v>
      </c>
      <c r="B7" s="122" t="s">
        <v>1249</v>
      </c>
      <c r="C7" s="121">
        <v>703</v>
      </c>
      <c r="D7" s="121">
        <v>7</v>
      </c>
      <c r="E7" s="122" t="s">
        <v>1252</v>
      </c>
      <c r="F7" s="122" t="s">
        <v>1251</v>
      </c>
      <c r="G7" s="122"/>
      <c r="H7" s="122"/>
      <c r="I7" s="117"/>
    </row>
    <row r="8" spans="1:23" ht="15.6">
      <c r="A8" s="121">
        <v>512044</v>
      </c>
      <c r="B8" s="122" t="s">
        <v>1253</v>
      </c>
      <c r="C8" s="121">
        <v>509</v>
      </c>
      <c r="D8" s="121">
        <v>5</v>
      </c>
      <c r="E8" s="122" t="s">
        <v>1254</v>
      </c>
      <c r="F8" s="122" t="s">
        <v>171</v>
      </c>
      <c r="G8" s="122" t="s">
        <v>1255</v>
      </c>
      <c r="H8" s="122"/>
      <c r="I8" s="117"/>
    </row>
    <row r="9" spans="1:23" ht="15.6">
      <c r="A9" s="121">
        <v>524158</v>
      </c>
      <c r="B9" s="122" t="s">
        <v>1256</v>
      </c>
      <c r="C9" s="121">
        <v>707</v>
      </c>
      <c r="D9" s="121">
        <v>7</v>
      </c>
      <c r="E9" s="122" t="s">
        <v>1257</v>
      </c>
      <c r="F9" s="122" t="s">
        <v>1251</v>
      </c>
      <c r="G9" s="122"/>
      <c r="H9" s="122"/>
      <c r="I9" s="117"/>
    </row>
    <row r="10" spans="1:23" ht="15.6">
      <c r="A10" s="121">
        <v>505838</v>
      </c>
      <c r="B10" s="122" t="s">
        <v>1258</v>
      </c>
      <c r="C10" s="121">
        <v>309</v>
      </c>
      <c r="D10" s="121">
        <v>3</v>
      </c>
      <c r="E10" s="122" t="s">
        <v>1259</v>
      </c>
      <c r="F10" s="122" t="s">
        <v>1260</v>
      </c>
      <c r="G10" s="122"/>
      <c r="H10" s="122"/>
      <c r="I10" s="117"/>
    </row>
    <row r="11" spans="1:23" ht="15.6">
      <c r="A11" s="121">
        <v>520012</v>
      </c>
      <c r="B11" s="122" t="s">
        <v>1261</v>
      </c>
      <c r="C11" s="121">
        <v>702</v>
      </c>
      <c r="D11" s="121">
        <v>7</v>
      </c>
      <c r="E11" s="122" t="s">
        <v>1262</v>
      </c>
      <c r="F11" s="122" t="s">
        <v>1251</v>
      </c>
      <c r="G11" s="122"/>
      <c r="H11" s="122"/>
      <c r="I11" s="117"/>
    </row>
    <row r="12" spans="1:23" ht="15.6">
      <c r="A12" s="121">
        <v>500020</v>
      </c>
      <c r="B12" s="122" t="s">
        <v>1263</v>
      </c>
      <c r="C12" s="121">
        <v>403</v>
      </c>
      <c r="D12" s="121">
        <v>4</v>
      </c>
      <c r="E12" s="122" t="s">
        <v>1264</v>
      </c>
      <c r="F12" s="122" t="s">
        <v>1265</v>
      </c>
      <c r="G12" s="122"/>
      <c r="H12" s="122"/>
      <c r="I12" s="117"/>
    </row>
    <row r="13" spans="1:23" ht="15.6">
      <c r="A13" s="121">
        <v>503029</v>
      </c>
      <c r="B13" s="122" t="s">
        <v>1266</v>
      </c>
      <c r="C13" s="121">
        <v>404</v>
      </c>
      <c r="D13" s="121">
        <v>4</v>
      </c>
      <c r="E13" s="122" t="s">
        <v>1267</v>
      </c>
      <c r="F13" s="122" t="s">
        <v>1265</v>
      </c>
      <c r="G13" s="122"/>
      <c r="H13" s="122"/>
      <c r="I13" s="117"/>
    </row>
    <row r="14" spans="1:23" ht="15.6">
      <c r="A14" s="121">
        <v>519022</v>
      </c>
      <c r="B14" s="122" t="s">
        <v>1268</v>
      </c>
      <c r="C14" s="121">
        <v>701</v>
      </c>
      <c r="D14" s="121">
        <v>7</v>
      </c>
      <c r="E14" s="122" t="s">
        <v>1250</v>
      </c>
      <c r="F14" s="122" t="s">
        <v>1251</v>
      </c>
      <c r="G14" s="122"/>
      <c r="H14" s="122"/>
      <c r="I14" s="117"/>
    </row>
    <row r="15" spans="1:23" ht="15.6">
      <c r="A15" s="121">
        <v>556220</v>
      </c>
      <c r="B15" s="122" t="s">
        <v>1269</v>
      </c>
      <c r="C15" s="121">
        <v>406</v>
      </c>
      <c r="D15" s="121">
        <v>4</v>
      </c>
      <c r="E15" s="122" t="s">
        <v>1270</v>
      </c>
      <c r="F15" s="122" t="s">
        <v>1265</v>
      </c>
      <c r="G15" s="122"/>
      <c r="H15" s="122"/>
      <c r="I15" s="117"/>
    </row>
    <row r="16" spans="1:23" ht="15.6">
      <c r="A16" s="121">
        <v>525537</v>
      </c>
      <c r="B16" s="122" t="s">
        <v>1271</v>
      </c>
      <c r="C16" s="121">
        <v>808</v>
      </c>
      <c r="D16" s="121">
        <v>8</v>
      </c>
      <c r="E16" s="122" t="s">
        <v>1272</v>
      </c>
      <c r="F16" s="122" t="s">
        <v>568</v>
      </c>
      <c r="G16" s="122"/>
      <c r="H16" s="122"/>
      <c r="I16" s="117"/>
    </row>
    <row r="17" spans="1:9" ht="15.6">
      <c r="A17" s="121">
        <v>526363</v>
      </c>
      <c r="B17" s="122" t="s">
        <v>1273</v>
      </c>
      <c r="C17" s="121">
        <v>810</v>
      </c>
      <c r="D17" s="121">
        <v>8</v>
      </c>
      <c r="E17" s="122" t="s">
        <v>1274</v>
      </c>
      <c r="F17" s="122" t="s">
        <v>568</v>
      </c>
      <c r="G17" s="122"/>
      <c r="H17" s="122"/>
      <c r="I17" s="117"/>
    </row>
    <row r="18" spans="1:9" ht="15.6">
      <c r="A18" s="121">
        <v>500046</v>
      </c>
      <c r="B18" s="122" t="s">
        <v>1275</v>
      </c>
      <c r="C18" s="121">
        <v>403</v>
      </c>
      <c r="D18" s="121">
        <v>4</v>
      </c>
      <c r="E18" s="122" t="s">
        <v>1264</v>
      </c>
      <c r="F18" s="122" t="s">
        <v>1265</v>
      </c>
      <c r="G18" s="122"/>
      <c r="H18" s="122"/>
      <c r="I18" s="117"/>
    </row>
    <row r="19" spans="1:9" ht="15.6">
      <c r="A19" s="121">
        <v>544060</v>
      </c>
      <c r="B19" s="122" t="s">
        <v>1276</v>
      </c>
      <c r="C19" s="121">
        <v>713</v>
      </c>
      <c r="D19" s="121">
        <v>7</v>
      </c>
      <c r="E19" s="122" t="s">
        <v>1277</v>
      </c>
      <c r="F19" s="122" t="s">
        <v>1251</v>
      </c>
      <c r="G19" s="122"/>
      <c r="H19" s="122"/>
      <c r="I19" s="117"/>
    </row>
    <row r="20" spans="1:9" ht="15.6">
      <c r="A20" s="121">
        <v>509558</v>
      </c>
      <c r="B20" s="122" t="s">
        <v>1278</v>
      </c>
      <c r="C20" s="121">
        <v>507</v>
      </c>
      <c r="D20" s="121">
        <v>5</v>
      </c>
      <c r="E20" s="122" t="s">
        <v>169</v>
      </c>
      <c r="F20" s="122" t="s">
        <v>171</v>
      </c>
      <c r="G20" s="122" t="s">
        <v>1279</v>
      </c>
      <c r="H20" s="122"/>
      <c r="I20" s="117"/>
    </row>
    <row r="21" spans="1:9" ht="15.6">
      <c r="A21" s="121">
        <v>518166</v>
      </c>
      <c r="B21" s="122" t="s">
        <v>1280</v>
      </c>
      <c r="C21" s="121">
        <v>611</v>
      </c>
      <c r="D21" s="121">
        <v>6</v>
      </c>
      <c r="E21" s="122" t="s">
        <v>1281</v>
      </c>
      <c r="F21" s="122" t="s">
        <v>214</v>
      </c>
      <c r="G21" s="122"/>
      <c r="H21" s="122"/>
      <c r="I21" s="117"/>
    </row>
    <row r="22" spans="1:9" ht="15.6">
      <c r="A22" s="121">
        <v>581623</v>
      </c>
      <c r="B22" s="122" t="s">
        <v>1282</v>
      </c>
      <c r="C22" s="121">
        <v>403</v>
      </c>
      <c r="D22" s="121">
        <v>4</v>
      </c>
      <c r="E22" s="122" t="s">
        <v>1264</v>
      </c>
      <c r="F22" s="122" t="s">
        <v>1265</v>
      </c>
      <c r="G22" s="122"/>
      <c r="H22" s="122"/>
      <c r="I22" s="117"/>
    </row>
    <row r="23" spans="1:9" ht="15.6">
      <c r="A23" s="121">
        <v>514489</v>
      </c>
      <c r="B23" s="122" t="s">
        <v>1283</v>
      </c>
      <c r="C23" s="121">
        <v>609</v>
      </c>
      <c r="D23" s="121">
        <v>6</v>
      </c>
      <c r="E23" s="122" t="s">
        <v>1245</v>
      </c>
      <c r="F23" s="122" t="s">
        <v>214</v>
      </c>
      <c r="G23" s="122"/>
      <c r="H23" s="122"/>
      <c r="I23" s="117"/>
    </row>
    <row r="24" spans="1:9" ht="15.6">
      <c r="A24" s="121">
        <v>508446</v>
      </c>
      <c r="B24" s="122" t="s">
        <v>1284</v>
      </c>
      <c r="C24" s="121">
        <v>603</v>
      </c>
      <c r="D24" s="121">
        <v>6</v>
      </c>
      <c r="E24" s="122" t="s">
        <v>1285</v>
      </c>
      <c r="F24" s="122" t="s">
        <v>214</v>
      </c>
      <c r="G24" s="122"/>
      <c r="H24" s="122"/>
      <c r="I24" s="117"/>
    </row>
    <row r="25" spans="1:9" ht="15.6">
      <c r="A25" s="121">
        <v>518174</v>
      </c>
      <c r="B25" s="122" t="s">
        <v>1286</v>
      </c>
      <c r="C25" s="121">
        <v>611</v>
      </c>
      <c r="D25" s="121">
        <v>6</v>
      </c>
      <c r="E25" s="122" t="s">
        <v>1281</v>
      </c>
      <c r="F25" s="122" t="s">
        <v>214</v>
      </c>
      <c r="G25" s="122"/>
      <c r="H25" s="122"/>
      <c r="I25" s="117"/>
    </row>
    <row r="26" spans="1:9" ht="15.6">
      <c r="A26" s="121">
        <v>501441</v>
      </c>
      <c r="B26" s="122" t="s">
        <v>1287</v>
      </c>
      <c r="C26" s="121">
        <v>201</v>
      </c>
      <c r="D26" s="121">
        <v>2</v>
      </c>
      <c r="E26" s="122" t="s">
        <v>1288</v>
      </c>
      <c r="F26" s="122" t="s">
        <v>1248</v>
      </c>
      <c r="G26" s="122"/>
      <c r="H26" s="122"/>
      <c r="I26" s="117"/>
    </row>
    <row r="27" spans="1:9" ht="15.6">
      <c r="A27" s="121">
        <v>528102</v>
      </c>
      <c r="B27" s="122" t="s">
        <v>1289</v>
      </c>
      <c r="C27" s="121">
        <v>811</v>
      </c>
      <c r="D27" s="121">
        <v>8</v>
      </c>
      <c r="E27" s="122" t="s">
        <v>1290</v>
      </c>
      <c r="F27" s="122" t="s">
        <v>568</v>
      </c>
      <c r="G27" s="122"/>
      <c r="H27" s="122"/>
      <c r="I27" s="117"/>
    </row>
    <row r="28" spans="1:9" ht="15.6">
      <c r="A28" s="121">
        <v>528111</v>
      </c>
      <c r="B28" s="122" t="s">
        <v>1291</v>
      </c>
      <c r="C28" s="121">
        <v>811</v>
      </c>
      <c r="D28" s="121">
        <v>8</v>
      </c>
      <c r="E28" s="122" t="s">
        <v>1290</v>
      </c>
      <c r="F28" s="122" t="s">
        <v>568</v>
      </c>
      <c r="G28" s="122"/>
      <c r="H28" s="122"/>
      <c r="I28" s="117"/>
    </row>
    <row r="29" spans="1:9" ht="15.6">
      <c r="A29" s="121">
        <v>521141</v>
      </c>
      <c r="B29" s="122" t="s">
        <v>1292</v>
      </c>
      <c r="C29" s="121">
        <v>806</v>
      </c>
      <c r="D29" s="121">
        <v>8</v>
      </c>
      <c r="E29" s="122" t="s">
        <v>1293</v>
      </c>
      <c r="F29" s="122" t="s">
        <v>568</v>
      </c>
      <c r="G29" s="122"/>
      <c r="H29" s="122"/>
      <c r="I29" s="117"/>
    </row>
    <row r="30" spans="1:9" ht="15.6">
      <c r="A30" s="121">
        <v>516601</v>
      </c>
      <c r="B30" s="122" t="s">
        <v>1294</v>
      </c>
      <c r="C30" s="121">
        <v>602</v>
      </c>
      <c r="D30" s="121">
        <v>6</v>
      </c>
      <c r="E30" s="122" t="s">
        <v>1295</v>
      </c>
      <c r="F30" s="122" t="s">
        <v>214</v>
      </c>
      <c r="G30" s="122"/>
      <c r="H30" s="122"/>
      <c r="I30" s="117"/>
    </row>
    <row r="31" spans="1:9" ht="15.6">
      <c r="A31" s="121">
        <v>582697</v>
      </c>
      <c r="B31" s="122" t="s">
        <v>1296</v>
      </c>
      <c r="C31" s="121">
        <v>403</v>
      </c>
      <c r="D31" s="121">
        <v>4</v>
      </c>
      <c r="E31" s="122" t="s">
        <v>1264</v>
      </c>
      <c r="F31" s="122" t="s">
        <v>1265</v>
      </c>
      <c r="G31" s="122"/>
      <c r="H31" s="122"/>
      <c r="I31" s="117"/>
    </row>
    <row r="32" spans="1:9" ht="15.6">
      <c r="A32" s="121">
        <v>508454</v>
      </c>
      <c r="B32" s="122" t="s">
        <v>1297</v>
      </c>
      <c r="C32" s="121">
        <v>601</v>
      </c>
      <c r="D32" s="121">
        <v>6</v>
      </c>
      <c r="E32" s="122" t="s">
        <v>1298</v>
      </c>
      <c r="F32" s="122" t="s">
        <v>214</v>
      </c>
      <c r="G32" s="122"/>
      <c r="H32" s="122"/>
      <c r="I32" s="117"/>
    </row>
    <row r="33" spans="1:9" ht="15.6">
      <c r="A33" s="121">
        <v>507806</v>
      </c>
      <c r="B33" s="122" t="s">
        <v>1299</v>
      </c>
      <c r="C33" s="121">
        <v>107</v>
      </c>
      <c r="D33" s="121">
        <v>1</v>
      </c>
      <c r="E33" s="122" t="s">
        <v>1300</v>
      </c>
      <c r="F33" s="122" t="s">
        <v>477</v>
      </c>
      <c r="G33" s="122"/>
      <c r="H33" s="122"/>
      <c r="I33" s="117"/>
    </row>
    <row r="34" spans="1:9" ht="15.6">
      <c r="A34" s="121">
        <v>522287</v>
      </c>
      <c r="B34" s="122" t="s">
        <v>1301</v>
      </c>
      <c r="C34" s="121">
        <v>807</v>
      </c>
      <c r="D34" s="121">
        <v>8</v>
      </c>
      <c r="E34" s="122" t="s">
        <v>1302</v>
      </c>
      <c r="F34" s="122" t="s">
        <v>568</v>
      </c>
      <c r="G34" s="122"/>
      <c r="H34" s="122"/>
      <c r="I34" s="117"/>
    </row>
    <row r="35" spans="1:9" ht="15.6">
      <c r="A35" s="121">
        <v>501034</v>
      </c>
      <c r="B35" s="122" t="s">
        <v>1303</v>
      </c>
      <c r="C35" s="121">
        <v>401</v>
      </c>
      <c r="D35" s="121">
        <v>4</v>
      </c>
      <c r="E35" s="122" t="s">
        <v>1304</v>
      </c>
      <c r="F35" s="122" t="s">
        <v>1265</v>
      </c>
      <c r="G35" s="122"/>
      <c r="H35" s="122"/>
      <c r="I35" s="117"/>
    </row>
    <row r="36" spans="1:9" ht="15.6">
      <c r="A36" s="121">
        <v>524174</v>
      </c>
      <c r="B36" s="122" t="s">
        <v>1305</v>
      </c>
      <c r="C36" s="121">
        <v>707</v>
      </c>
      <c r="D36" s="121">
        <v>7</v>
      </c>
      <c r="E36" s="122" t="s">
        <v>1257</v>
      </c>
      <c r="F36" s="122" t="s">
        <v>1251</v>
      </c>
      <c r="G36" s="122"/>
      <c r="H36" s="122"/>
      <c r="I36" s="117"/>
    </row>
    <row r="37" spans="1:9" ht="15.6">
      <c r="A37" s="121">
        <v>524182</v>
      </c>
      <c r="B37" s="122" t="s">
        <v>1306</v>
      </c>
      <c r="C37" s="121">
        <v>708</v>
      </c>
      <c r="D37" s="121">
        <v>7</v>
      </c>
      <c r="E37" s="122" t="s">
        <v>1307</v>
      </c>
      <c r="F37" s="122" t="s">
        <v>1251</v>
      </c>
      <c r="G37" s="122"/>
      <c r="H37" s="122"/>
      <c r="I37" s="117"/>
    </row>
    <row r="38" spans="1:9" ht="15.6">
      <c r="A38" s="121">
        <v>502049</v>
      </c>
      <c r="B38" s="122" t="s">
        <v>1308</v>
      </c>
      <c r="C38" s="121">
        <v>402</v>
      </c>
      <c r="D38" s="121">
        <v>4</v>
      </c>
      <c r="E38" s="122" t="s">
        <v>1309</v>
      </c>
      <c r="F38" s="122" t="s">
        <v>1265</v>
      </c>
      <c r="G38" s="122"/>
      <c r="H38" s="122"/>
      <c r="I38" s="117"/>
    </row>
    <row r="39" spans="1:9" ht="15.6">
      <c r="A39" s="121">
        <v>503037</v>
      </c>
      <c r="B39" s="122" t="s">
        <v>1310</v>
      </c>
      <c r="C39" s="121">
        <v>404</v>
      </c>
      <c r="D39" s="121">
        <v>4</v>
      </c>
      <c r="E39" s="122" t="s">
        <v>1267</v>
      </c>
      <c r="F39" s="122" t="s">
        <v>1265</v>
      </c>
      <c r="G39" s="122"/>
      <c r="H39" s="122"/>
      <c r="I39" s="117"/>
    </row>
    <row r="40" spans="1:9" ht="15.6">
      <c r="A40" s="121">
        <v>501450</v>
      </c>
      <c r="B40" s="122" t="s">
        <v>1311</v>
      </c>
      <c r="C40" s="121">
        <v>201</v>
      </c>
      <c r="D40" s="121">
        <v>2</v>
      </c>
      <c r="E40" s="122" t="s">
        <v>1288</v>
      </c>
      <c r="F40" s="122" t="s">
        <v>1248</v>
      </c>
      <c r="G40" s="122"/>
      <c r="H40" s="122"/>
      <c r="I40" s="117"/>
    </row>
    <row r="41" spans="1:9" ht="15.6">
      <c r="A41" s="121">
        <v>508471</v>
      </c>
      <c r="B41" s="122" t="s">
        <v>1312</v>
      </c>
      <c r="C41" s="121">
        <v>601</v>
      </c>
      <c r="D41" s="121">
        <v>6</v>
      </c>
      <c r="E41" s="122" t="s">
        <v>1298</v>
      </c>
      <c r="F41" s="122" t="s">
        <v>214</v>
      </c>
      <c r="G41" s="122"/>
      <c r="H41" s="122"/>
      <c r="I41" s="117"/>
    </row>
    <row r="42" spans="1:9" ht="15.6">
      <c r="A42" s="121">
        <v>526371</v>
      </c>
      <c r="B42" s="122" t="s">
        <v>1313</v>
      </c>
      <c r="C42" s="121">
        <v>704</v>
      </c>
      <c r="D42" s="121">
        <v>7</v>
      </c>
      <c r="E42" s="122" t="s">
        <v>1314</v>
      </c>
      <c r="F42" s="122" t="s">
        <v>1251</v>
      </c>
      <c r="G42" s="122"/>
      <c r="H42" s="122"/>
      <c r="I42" s="117"/>
    </row>
    <row r="43" spans="1:9" ht="15.6">
      <c r="A43" s="121">
        <v>515868</v>
      </c>
      <c r="B43" s="122" t="s">
        <v>1315</v>
      </c>
      <c r="C43" s="121">
        <v>610</v>
      </c>
      <c r="D43" s="121">
        <v>6</v>
      </c>
      <c r="E43" s="122" t="s">
        <v>1316</v>
      </c>
      <c r="F43" s="122" t="s">
        <v>214</v>
      </c>
      <c r="G43" s="122"/>
      <c r="H43" s="122"/>
      <c r="I43" s="117"/>
    </row>
    <row r="44" spans="1:9" ht="15.6">
      <c r="A44" s="121">
        <v>501468</v>
      </c>
      <c r="B44" s="122" t="s">
        <v>1317</v>
      </c>
      <c r="C44" s="121">
        <v>201</v>
      </c>
      <c r="D44" s="121">
        <v>2</v>
      </c>
      <c r="E44" s="122" t="s">
        <v>1288</v>
      </c>
      <c r="F44" s="122" t="s">
        <v>1248</v>
      </c>
      <c r="G44" s="122"/>
      <c r="H44" s="122"/>
      <c r="I44" s="117"/>
    </row>
    <row r="45" spans="1:9" ht="15.6">
      <c r="A45" s="121">
        <v>527114</v>
      </c>
      <c r="B45" s="122" t="s">
        <v>1318</v>
      </c>
      <c r="C45" s="121">
        <v>711</v>
      </c>
      <c r="D45" s="121">
        <v>7</v>
      </c>
      <c r="E45" s="122" t="s">
        <v>1319</v>
      </c>
      <c r="F45" s="122" t="s">
        <v>1251</v>
      </c>
      <c r="G45" s="122"/>
      <c r="H45" s="122"/>
      <c r="I45" s="117"/>
    </row>
    <row r="46" spans="1:9" ht="15.6">
      <c r="A46" s="121">
        <v>581399</v>
      </c>
      <c r="B46" s="122" t="s">
        <v>1320</v>
      </c>
      <c r="C46" s="121">
        <v>204</v>
      </c>
      <c r="D46" s="121">
        <v>2</v>
      </c>
      <c r="E46" s="122" t="s">
        <v>1321</v>
      </c>
      <c r="F46" s="122" t="s">
        <v>1248</v>
      </c>
      <c r="G46" s="122"/>
      <c r="H46" s="122"/>
      <c r="I46" s="117"/>
    </row>
    <row r="47" spans="1:9" ht="15.6">
      <c r="A47" s="121">
        <v>503045</v>
      </c>
      <c r="B47" s="122" t="s">
        <v>1322</v>
      </c>
      <c r="C47" s="121">
        <v>404</v>
      </c>
      <c r="D47" s="121">
        <v>4</v>
      </c>
      <c r="E47" s="122" t="s">
        <v>1267</v>
      </c>
      <c r="F47" s="122" t="s">
        <v>1265</v>
      </c>
      <c r="G47" s="122"/>
      <c r="H47" s="122"/>
      <c r="I47" s="117"/>
    </row>
    <row r="48" spans="1:9" ht="15.6">
      <c r="A48" s="121">
        <v>542652</v>
      </c>
      <c r="B48" s="122" t="s">
        <v>1323</v>
      </c>
      <c r="C48" s="121">
        <v>301</v>
      </c>
      <c r="D48" s="121">
        <v>3</v>
      </c>
      <c r="E48" s="122" t="s">
        <v>1323</v>
      </c>
      <c r="F48" s="122" t="s">
        <v>1260</v>
      </c>
      <c r="G48" s="122"/>
      <c r="H48" s="122"/>
      <c r="I48" s="117"/>
    </row>
    <row r="49" spans="1:9" ht="15.6">
      <c r="A49" s="121">
        <v>522295</v>
      </c>
      <c r="B49" s="122" t="s">
        <v>1324</v>
      </c>
      <c r="C49" s="121">
        <v>807</v>
      </c>
      <c r="D49" s="121">
        <v>8</v>
      </c>
      <c r="E49" s="122" t="s">
        <v>1302</v>
      </c>
      <c r="F49" s="122" t="s">
        <v>568</v>
      </c>
      <c r="G49" s="122"/>
      <c r="H49" s="122"/>
      <c r="I49" s="117"/>
    </row>
    <row r="50" spans="1:9" ht="15.6">
      <c r="A50" s="121">
        <v>516627</v>
      </c>
      <c r="B50" s="122" t="s">
        <v>1325</v>
      </c>
      <c r="C50" s="121">
        <v>602</v>
      </c>
      <c r="D50" s="121">
        <v>6</v>
      </c>
      <c r="E50" s="122" t="s">
        <v>1295</v>
      </c>
      <c r="F50" s="122" t="s">
        <v>214</v>
      </c>
      <c r="G50" s="122"/>
      <c r="H50" s="122"/>
      <c r="I50" s="117"/>
    </row>
    <row r="51" spans="1:9" ht="15.6">
      <c r="A51" s="121">
        <v>508438</v>
      </c>
      <c r="B51" s="122" t="s">
        <v>1298</v>
      </c>
      <c r="C51" s="121">
        <v>601</v>
      </c>
      <c r="D51" s="121">
        <v>6</v>
      </c>
      <c r="E51" s="122" t="s">
        <v>1298</v>
      </c>
      <c r="F51" s="122" t="s">
        <v>214</v>
      </c>
      <c r="G51" s="122"/>
      <c r="H51" s="122"/>
      <c r="I51" s="117"/>
    </row>
    <row r="52" spans="1:9" ht="15.6">
      <c r="A52" s="121">
        <v>516643</v>
      </c>
      <c r="B52" s="122" t="s">
        <v>1295</v>
      </c>
      <c r="C52" s="121">
        <v>602</v>
      </c>
      <c r="D52" s="121">
        <v>6</v>
      </c>
      <c r="E52" s="122" t="s">
        <v>1295</v>
      </c>
      <c r="F52" s="122" t="s">
        <v>214</v>
      </c>
      <c r="G52" s="122"/>
      <c r="H52" s="122"/>
      <c r="I52" s="117"/>
    </row>
    <row r="53" spans="1:9" ht="15.6">
      <c r="A53" s="121">
        <v>544078</v>
      </c>
      <c r="B53" s="122" t="s">
        <v>1326</v>
      </c>
      <c r="C53" s="121">
        <v>713</v>
      </c>
      <c r="D53" s="121">
        <v>7</v>
      </c>
      <c r="E53" s="122" t="s">
        <v>1277</v>
      </c>
      <c r="F53" s="122" t="s">
        <v>1251</v>
      </c>
      <c r="G53" s="122"/>
      <c r="H53" s="122"/>
      <c r="I53" s="117"/>
    </row>
    <row r="54" spans="1:9" ht="15.6">
      <c r="A54" s="121">
        <v>516651</v>
      </c>
      <c r="B54" s="122" t="s">
        <v>1327</v>
      </c>
      <c r="C54" s="121">
        <v>602</v>
      </c>
      <c r="D54" s="121">
        <v>6</v>
      </c>
      <c r="E54" s="122" t="s">
        <v>1295</v>
      </c>
      <c r="F54" s="122" t="s">
        <v>214</v>
      </c>
      <c r="G54" s="122"/>
      <c r="H54" s="122"/>
      <c r="I54" s="117"/>
    </row>
    <row r="55" spans="1:9" ht="15.6">
      <c r="A55" s="121">
        <v>528129</v>
      </c>
      <c r="B55" s="122" t="s">
        <v>1328</v>
      </c>
      <c r="C55" s="121">
        <v>811</v>
      </c>
      <c r="D55" s="121">
        <v>8</v>
      </c>
      <c r="E55" s="122" t="s">
        <v>1290</v>
      </c>
      <c r="F55" s="122" t="s">
        <v>568</v>
      </c>
      <c r="G55" s="122"/>
      <c r="H55" s="122"/>
      <c r="I55" s="117"/>
    </row>
    <row r="56" spans="1:9" ht="15.6">
      <c r="A56" s="121">
        <v>514501</v>
      </c>
      <c r="B56" s="122" t="s">
        <v>1329</v>
      </c>
      <c r="C56" s="121">
        <v>609</v>
      </c>
      <c r="D56" s="121">
        <v>6</v>
      </c>
      <c r="E56" s="122" t="s">
        <v>1245</v>
      </c>
      <c r="F56" s="122" t="s">
        <v>214</v>
      </c>
      <c r="G56" s="122"/>
      <c r="H56" s="122"/>
      <c r="I56" s="117"/>
    </row>
    <row r="57" spans="1:9" ht="15.6">
      <c r="A57" s="121">
        <v>519006</v>
      </c>
      <c r="B57" s="122" t="s">
        <v>1250</v>
      </c>
      <c r="C57" s="121">
        <v>701</v>
      </c>
      <c r="D57" s="121">
        <v>7</v>
      </c>
      <c r="E57" s="122" t="s">
        <v>1250</v>
      </c>
      <c r="F57" s="122" t="s">
        <v>1251</v>
      </c>
      <c r="G57" s="122"/>
      <c r="H57" s="122"/>
      <c r="I57" s="117"/>
    </row>
    <row r="58" spans="1:9" ht="15.6">
      <c r="A58" s="121">
        <v>503053</v>
      </c>
      <c r="B58" s="122" t="s">
        <v>1330</v>
      </c>
      <c r="C58" s="121">
        <v>404</v>
      </c>
      <c r="D58" s="121">
        <v>4</v>
      </c>
      <c r="E58" s="122" t="s">
        <v>1267</v>
      </c>
      <c r="F58" s="122" t="s">
        <v>1265</v>
      </c>
      <c r="G58" s="122"/>
      <c r="H58" s="122"/>
      <c r="I58" s="117"/>
    </row>
    <row r="59" spans="1:9" ht="15.6">
      <c r="A59" s="121">
        <v>516660</v>
      </c>
      <c r="B59" s="122" t="s">
        <v>1331</v>
      </c>
      <c r="C59" s="121">
        <v>613</v>
      </c>
      <c r="D59" s="121">
        <v>6</v>
      </c>
      <c r="E59" s="122" t="s">
        <v>212</v>
      </c>
      <c r="F59" s="122" t="s">
        <v>214</v>
      </c>
      <c r="G59" s="122" t="s">
        <v>1332</v>
      </c>
      <c r="H59" s="122"/>
      <c r="I59" s="117"/>
    </row>
    <row r="60" spans="1:9" ht="15.6">
      <c r="A60" s="121">
        <v>519049</v>
      </c>
      <c r="B60" s="122" t="s">
        <v>1333</v>
      </c>
      <c r="C60" s="121">
        <v>701</v>
      </c>
      <c r="D60" s="121">
        <v>7</v>
      </c>
      <c r="E60" s="122" t="s">
        <v>1250</v>
      </c>
      <c r="F60" s="122" t="s">
        <v>1251</v>
      </c>
      <c r="G60" s="122"/>
      <c r="H60" s="122"/>
      <c r="I60" s="117"/>
    </row>
    <row r="61" spans="1:9" ht="15.6">
      <c r="A61" s="121">
        <v>521159</v>
      </c>
      <c r="B61" s="122" t="s">
        <v>1334</v>
      </c>
      <c r="C61" s="121">
        <v>806</v>
      </c>
      <c r="D61" s="121">
        <v>8</v>
      </c>
      <c r="E61" s="122" t="s">
        <v>1293</v>
      </c>
      <c r="F61" s="122" t="s">
        <v>568</v>
      </c>
      <c r="G61" s="122"/>
      <c r="H61" s="122"/>
      <c r="I61" s="117"/>
    </row>
    <row r="62" spans="1:9" ht="15.6">
      <c r="A62" s="121">
        <v>520021</v>
      </c>
      <c r="B62" s="122" t="s">
        <v>1335</v>
      </c>
      <c r="C62" s="121">
        <v>702</v>
      </c>
      <c r="D62" s="121">
        <v>7</v>
      </c>
      <c r="E62" s="122" t="s">
        <v>1262</v>
      </c>
      <c r="F62" s="122" t="s">
        <v>1251</v>
      </c>
      <c r="G62" s="122"/>
      <c r="H62" s="122"/>
      <c r="I62" s="117"/>
    </row>
    <row r="63" spans="1:9" ht="15.6">
      <c r="A63" s="121">
        <v>522309</v>
      </c>
      <c r="B63" s="122" t="s">
        <v>1335</v>
      </c>
      <c r="C63" s="121">
        <v>809</v>
      </c>
      <c r="D63" s="121">
        <v>8</v>
      </c>
      <c r="E63" s="122" t="s">
        <v>1336</v>
      </c>
      <c r="F63" s="122" t="s">
        <v>568</v>
      </c>
      <c r="G63" s="122"/>
      <c r="H63" s="122"/>
      <c r="I63" s="117"/>
    </row>
    <row r="64" spans="1:9" ht="15.6">
      <c r="A64" s="121">
        <v>558354</v>
      </c>
      <c r="B64" s="122" t="s">
        <v>1337</v>
      </c>
      <c r="C64" s="121">
        <v>204</v>
      </c>
      <c r="D64" s="121">
        <v>2</v>
      </c>
      <c r="E64" s="122" t="s">
        <v>1321</v>
      </c>
      <c r="F64" s="122" t="s">
        <v>1248</v>
      </c>
      <c r="G64" s="122"/>
      <c r="H64" s="122"/>
      <c r="I64" s="117"/>
    </row>
    <row r="65" spans="1:9" ht="15.6">
      <c r="A65" s="121">
        <v>523402</v>
      </c>
      <c r="B65" s="122" t="s">
        <v>1338</v>
      </c>
      <c r="C65" s="121">
        <v>706</v>
      </c>
      <c r="D65" s="121">
        <v>7</v>
      </c>
      <c r="E65" s="122" t="s">
        <v>1339</v>
      </c>
      <c r="F65" s="122" t="s">
        <v>1251</v>
      </c>
      <c r="G65" s="122"/>
      <c r="H65" s="122"/>
      <c r="I65" s="117"/>
    </row>
    <row r="66" spans="1:9" ht="15.6">
      <c r="A66" s="121">
        <v>514519</v>
      </c>
      <c r="B66" s="122" t="s">
        <v>1340</v>
      </c>
      <c r="C66" s="121">
        <v>609</v>
      </c>
      <c r="D66" s="121">
        <v>6</v>
      </c>
      <c r="E66" s="122" t="s">
        <v>1245</v>
      </c>
      <c r="F66" s="122" t="s">
        <v>214</v>
      </c>
      <c r="G66" s="122"/>
      <c r="H66" s="122"/>
      <c r="I66" s="117"/>
    </row>
    <row r="67" spans="1:9" ht="15.6">
      <c r="A67" s="121">
        <v>515876</v>
      </c>
      <c r="B67" s="122" t="s">
        <v>1341</v>
      </c>
      <c r="C67" s="121">
        <v>610</v>
      </c>
      <c r="D67" s="121">
        <v>6</v>
      </c>
      <c r="E67" s="122" t="s">
        <v>1316</v>
      </c>
      <c r="F67" s="122" t="s">
        <v>214</v>
      </c>
      <c r="G67" s="122"/>
      <c r="H67" s="122"/>
      <c r="I67" s="117"/>
    </row>
    <row r="68" spans="1:9" ht="15.6">
      <c r="A68" s="121">
        <v>501395</v>
      </c>
      <c r="B68" s="122" t="s">
        <v>1342</v>
      </c>
      <c r="C68" s="121">
        <v>401</v>
      </c>
      <c r="D68" s="121">
        <v>4</v>
      </c>
      <c r="E68" s="122" t="s">
        <v>1304</v>
      </c>
      <c r="F68" s="122" t="s">
        <v>1265</v>
      </c>
      <c r="G68" s="122"/>
      <c r="H68" s="122"/>
      <c r="I68" s="117"/>
    </row>
    <row r="69" spans="1:9" ht="15.6">
      <c r="A69" s="121">
        <v>502057</v>
      </c>
      <c r="B69" s="122" t="s">
        <v>1343</v>
      </c>
      <c r="C69" s="121">
        <v>402</v>
      </c>
      <c r="D69" s="121">
        <v>4</v>
      </c>
      <c r="E69" s="122" t="s">
        <v>1309</v>
      </c>
      <c r="F69" s="122" t="s">
        <v>1265</v>
      </c>
      <c r="G69" s="122"/>
      <c r="H69" s="122"/>
      <c r="I69" s="117"/>
    </row>
    <row r="70" spans="1:9" ht="15.6">
      <c r="A70" s="121">
        <v>505846</v>
      </c>
      <c r="B70" s="122" t="s">
        <v>1344</v>
      </c>
      <c r="C70" s="121">
        <v>304</v>
      </c>
      <c r="D70" s="121">
        <v>3</v>
      </c>
      <c r="E70" s="122" t="s">
        <v>1345</v>
      </c>
      <c r="F70" s="122" t="s">
        <v>1260</v>
      </c>
      <c r="G70" s="122"/>
      <c r="H70" s="122"/>
      <c r="I70" s="117"/>
    </row>
    <row r="71" spans="1:9" ht="15.6">
      <c r="A71" s="121">
        <v>526380</v>
      </c>
      <c r="B71" s="122" t="s">
        <v>1346</v>
      </c>
      <c r="C71" s="121">
        <v>704</v>
      </c>
      <c r="D71" s="121">
        <v>7</v>
      </c>
      <c r="E71" s="122" t="s">
        <v>1314</v>
      </c>
      <c r="F71" s="122" t="s">
        <v>1251</v>
      </c>
      <c r="G71" s="122"/>
      <c r="H71" s="122"/>
      <c r="I71" s="117"/>
    </row>
    <row r="72" spans="1:9" ht="15.6">
      <c r="A72" s="121">
        <v>519057</v>
      </c>
      <c r="B72" s="122" t="s">
        <v>1347</v>
      </c>
      <c r="C72" s="121">
        <v>701</v>
      </c>
      <c r="D72" s="121">
        <v>7</v>
      </c>
      <c r="E72" s="122" t="s">
        <v>1250</v>
      </c>
      <c r="F72" s="122" t="s">
        <v>1251</v>
      </c>
      <c r="G72" s="122"/>
      <c r="H72" s="122"/>
      <c r="I72" s="117"/>
    </row>
    <row r="73" spans="1:9" ht="15.6">
      <c r="A73" s="121">
        <v>503061</v>
      </c>
      <c r="B73" s="122" t="s">
        <v>1348</v>
      </c>
      <c r="C73" s="121">
        <v>404</v>
      </c>
      <c r="D73" s="121">
        <v>4</v>
      </c>
      <c r="E73" s="122" t="s">
        <v>1267</v>
      </c>
      <c r="F73" s="122" t="s">
        <v>1265</v>
      </c>
      <c r="G73" s="122"/>
      <c r="H73" s="122"/>
      <c r="I73" s="117"/>
    </row>
    <row r="74" spans="1:9" ht="15.6">
      <c r="A74" s="121">
        <v>517429</v>
      </c>
      <c r="B74" s="122" t="s">
        <v>1348</v>
      </c>
      <c r="C74" s="121">
        <v>511</v>
      </c>
      <c r="D74" s="121">
        <v>5</v>
      </c>
      <c r="E74" s="122" t="s">
        <v>648</v>
      </c>
      <c r="F74" s="122" t="s">
        <v>171</v>
      </c>
      <c r="G74" s="122" t="s">
        <v>1349</v>
      </c>
      <c r="H74" s="122"/>
      <c r="I74" s="117"/>
    </row>
    <row r="75" spans="1:9" ht="15.6">
      <c r="A75" s="121">
        <v>512052</v>
      </c>
      <c r="B75" s="122" t="s">
        <v>1350</v>
      </c>
      <c r="C75" s="121">
        <v>506</v>
      </c>
      <c r="D75" s="121">
        <v>5</v>
      </c>
      <c r="E75" s="122" t="s">
        <v>1351</v>
      </c>
      <c r="F75" s="122" t="s">
        <v>171</v>
      </c>
      <c r="G75" s="122" t="s">
        <v>1255</v>
      </c>
      <c r="H75" s="122"/>
      <c r="I75" s="117"/>
    </row>
    <row r="76" spans="1:9" ht="15.6">
      <c r="A76" s="121">
        <v>520039</v>
      </c>
      <c r="B76" s="122" t="s">
        <v>1352</v>
      </c>
      <c r="C76" s="121">
        <v>709</v>
      </c>
      <c r="D76" s="121">
        <v>7</v>
      </c>
      <c r="E76" s="122" t="s">
        <v>1353</v>
      </c>
      <c r="F76" s="122" t="s">
        <v>1251</v>
      </c>
      <c r="G76" s="122"/>
      <c r="H76" s="122"/>
      <c r="I76" s="117"/>
    </row>
    <row r="77" spans="1:9" ht="15.6">
      <c r="A77" s="121">
        <v>500062</v>
      </c>
      <c r="B77" s="122" t="s">
        <v>1354</v>
      </c>
      <c r="C77" s="121">
        <v>407</v>
      </c>
      <c r="D77" s="121">
        <v>4</v>
      </c>
      <c r="E77" s="122" t="s">
        <v>1355</v>
      </c>
      <c r="F77" s="122" t="s">
        <v>1265</v>
      </c>
      <c r="G77" s="122"/>
      <c r="H77" s="122"/>
      <c r="I77" s="117"/>
    </row>
    <row r="78" spans="1:9" ht="15.6">
      <c r="A78" s="121">
        <v>527122</v>
      </c>
      <c r="B78" s="122" t="s">
        <v>1356</v>
      </c>
      <c r="C78" s="121">
        <v>712</v>
      </c>
      <c r="D78" s="121">
        <v>7</v>
      </c>
      <c r="E78" s="122" t="s">
        <v>1357</v>
      </c>
      <c r="F78" s="122" t="s">
        <v>1251</v>
      </c>
      <c r="G78" s="122"/>
      <c r="H78" s="122"/>
      <c r="I78" s="117"/>
    </row>
    <row r="79" spans="1:9" ht="15.6">
      <c r="A79" s="121">
        <v>514535</v>
      </c>
      <c r="B79" s="122" t="s">
        <v>1358</v>
      </c>
      <c r="C79" s="121">
        <v>609</v>
      </c>
      <c r="D79" s="121">
        <v>6</v>
      </c>
      <c r="E79" s="122" t="s">
        <v>1245</v>
      </c>
      <c r="F79" s="122" t="s">
        <v>214</v>
      </c>
      <c r="G79" s="122"/>
      <c r="H79" s="122"/>
      <c r="I79" s="117"/>
    </row>
    <row r="80" spans="1:9" ht="15.6">
      <c r="A80" s="121">
        <v>511234</v>
      </c>
      <c r="B80" s="122" t="s">
        <v>1359</v>
      </c>
      <c r="C80" s="121">
        <v>606</v>
      </c>
      <c r="D80" s="121">
        <v>6</v>
      </c>
      <c r="E80" s="122" t="s">
        <v>1243</v>
      </c>
      <c r="F80" s="122" t="s">
        <v>214</v>
      </c>
      <c r="G80" s="122"/>
      <c r="H80" s="122"/>
      <c r="I80" s="117"/>
    </row>
    <row r="81" spans="1:9" ht="15.6">
      <c r="A81" s="121">
        <v>542661</v>
      </c>
      <c r="B81" s="122" t="s">
        <v>1360</v>
      </c>
      <c r="C81" s="121">
        <v>406</v>
      </c>
      <c r="D81" s="121">
        <v>4</v>
      </c>
      <c r="E81" s="122" t="s">
        <v>1270</v>
      </c>
      <c r="F81" s="122" t="s">
        <v>1265</v>
      </c>
      <c r="G81" s="122"/>
      <c r="H81" s="122"/>
      <c r="I81" s="117"/>
    </row>
    <row r="82" spans="1:9" ht="15.6">
      <c r="A82" s="121">
        <v>555517</v>
      </c>
      <c r="B82" s="122" t="s">
        <v>1361</v>
      </c>
      <c r="C82" s="121">
        <v>201</v>
      </c>
      <c r="D82" s="121">
        <v>2</v>
      </c>
      <c r="E82" s="122" t="s">
        <v>1288</v>
      </c>
      <c r="F82" s="122" t="s">
        <v>1248</v>
      </c>
      <c r="G82" s="122"/>
      <c r="H82" s="122"/>
      <c r="I82" s="117"/>
    </row>
    <row r="83" spans="1:9" ht="15.6">
      <c r="A83" s="121">
        <v>519065</v>
      </c>
      <c r="B83" s="122" t="s">
        <v>1362</v>
      </c>
      <c r="C83" s="121">
        <v>701</v>
      </c>
      <c r="D83" s="121">
        <v>7</v>
      </c>
      <c r="E83" s="122" t="s">
        <v>1250</v>
      </c>
      <c r="F83" s="122" t="s">
        <v>1251</v>
      </c>
      <c r="G83" s="122"/>
      <c r="H83" s="122"/>
      <c r="I83" s="117"/>
    </row>
    <row r="84" spans="1:9" ht="15.6">
      <c r="A84" s="121">
        <v>516678</v>
      </c>
      <c r="B84" s="122" t="s">
        <v>1363</v>
      </c>
      <c r="C84" s="121">
        <v>602</v>
      </c>
      <c r="D84" s="121">
        <v>6</v>
      </c>
      <c r="E84" s="122" t="s">
        <v>1295</v>
      </c>
      <c r="F84" s="122" t="s">
        <v>214</v>
      </c>
      <c r="G84" s="122"/>
      <c r="H84" s="122"/>
      <c r="I84" s="117"/>
    </row>
    <row r="85" spans="1:9" ht="15.6">
      <c r="A85" s="121">
        <v>512851</v>
      </c>
      <c r="B85" s="122" t="s">
        <v>1364</v>
      </c>
      <c r="C85" s="121">
        <v>308</v>
      </c>
      <c r="D85" s="121">
        <v>3</v>
      </c>
      <c r="E85" s="122" t="s">
        <v>1365</v>
      </c>
      <c r="F85" s="122" t="s">
        <v>1260</v>
      </c>
      <c r="G85" s="122"/>
      <c r="H85" s="122"/>
      <c r="I85" s="117"/>
    </row>
    <row r="86" spans="1:9" ht="15.6">
      <c r="A86" s="121">
        <v>521167</v>
      </c>
      <c r="B86" s="122" t="s">
        <v>1366</v>
      </c>
      <c r="C86" s="121">
        <v>806</v>
      </c>
      <c r="D86" s="121">
        <v>8</v>
      </c>
      <c r="E86" s="122" t="s">
        <v>1293</v>
      </c>
      <c r="F86" s="122" t="s">
        <v>568</v>
      </c>
      <c r="G86" s="122"/>
      <c r="H86" s="122"/>
      <c r="I86" s="117"/>
    </row>
    <row r="87" spans="1:9" ht="15.6">
      <c r="A87" s="121">
        <v>510271</v>
      </c>
      <c r="B87" s="122" t="s">
        <v>1367</v>
      </c>
      <c r="C87" s="121">
        <v>505</v>
      </c>
      <c r="D87" s="121">
        <v>5</v>
      </c>
      <c r="E87" s="122" t="s">
        <v>1368</v>
      </c>
      <c r="F87" s="122" t="s">
        <v>171</v>
      </c>
      <c r="G87" s="122" t="s">
        <v>1369</v>
      </c>
      <c r="H87" s="122"/>
      <c r="I87" s="117"/>
    </row>
    <row r="88" spans="1:9" ht="15.6">
      <c r="A88" s="121">
        <v>527131</v>
      </c>
      <c r="B88" s="122" t="s">
        <v>1370</v>
      </c>
      <c r="C88" s="121">
        <v>712</v>
      </c>
      <c r="D88" s="121">
        <v>7</v>
      </c>
      <c r="E88" s="122" t="s">
        <v>1357</v>
      </c>
      <c r="F88" s="122" t="s">
        <v>1251</v>
      </c>
      <c r="G88" s="122"/>
      <c r="H88" s="122"/>
      <c r="I88" s="117"/>
    </row>
    <row r="89" spans="1:9" ht="15.6">
      <c r="A89" s="121">
        <v>509566</v>
      </c>
      <c r="B89" s="122" t="s">
        <v>1371</v>
      </c>
      <c r="C89" s="121">
        <v>507</v>
      </c>
      <c r="D89" s="121">
        <v>5</v>
      </c>
      <c r="E89" s="122" t="s">
        <v>169</v>
      </c>
      <c r="F89" s="122" t="s">
        <v>171</v>
      </c>
      <c r="G89" s="122" t="s">
        <v>1279</v>
      </c>
      <c r="H89" s="122"/>
      <c r="I89" s="117"/>
    </row>
    <row r="90" spans="1:9" ht="15.6">
      <c r="A90" s="121">
        <v>522317</v>
      </c>
      <c r="B90" s="122" t="s">
        <v>1372</v>
      </c>
      <c r="C90" s="121">
        <v>809</v>
      </c>
      <c r="D90" s="121">
        <v>8</v>
      </c>
      <c r="E90" s="122" t="s">
        <v>1336</v>
      </c>
      <c r="F90" s="122" t="s">
        <v>568</v>
      </c>
      <c r="G90" s="122"/>
      <c r="H90" s="122"/>
      <c r="I90" s="117"/>
    </row>
    <row r="91" spans="1:9" ht="15.6">
      <c r="A91" s="121">
        <v>521175</v>
      </c>
      <c r="B91" s="122" t="s">
        <v>1373</v>
      </c>
      <c r="C91" s="121">
        <v>806</v>
      </c>
      <c r="D91" s="121">
        <v>8</v>
      </c>
      <c r="E91" s="122" t="s">
        <v>1293</v>
      </c>
      <c r="F91" s="122" t="s">
        <v>568</v>
      </c>
      <c r="G91" s="122"/>
      <c r="H91" s="122"/>
      <c r="I91" s="117"/>
    </row>
    <row r="92" spans="1:9" ht="15.6">
      <c r="A92" s="121">
        <v>512061</v>
      </c>
      <c r="B92" s="122" t="s">
        <v>1374</v>
      </c>
      <c r="C92" s="121">
        <v>506</v>
      </c>
      <c r="D92" s="121">
        <v>5</v>
      </c>
      <c r="E92" s="122" t="s">
        <v>1351</v>
      </c>
      <c r="F92" s="122" t="s">
        <v>171</v>
      </c>
      <c r="G92" s="122" t="s">
        <v>1255</v>
      </c>
      <c r="H92" s="122"/>
      <c r="I92" s="117"/>
    </row>
    <row r="93" spans="1:9" ht="15.6">
      <c r="A93" s="121">
        <v>544086</v>
      </c>
      <c r="B93" s="122" t="s">
        <v>1375</v>
      </c>
      <c r="C93" s="121">
        <v>713</v>
      </c>
      <c r="D93" s="121">
        <v>7</v>
      </c>
      <c r="E93" s="122" t="s">
        <v>1277</v>
      </c>
      <c r="F93" s="122" t="s">
        <v>1251</v>
      </c>
      <c r="G93" s="122"/>
      <c r="H93" s="122"/>
      <c r="I93" s="117"/>
    </row>
    <row r="94" spans="1:9" ht="15.6">
      <c r="A94" s="121">
        <v>508462</v>
      </c>
      <c r="B94" s="122" t="s">
        <v>1376</v>
      </c>
      <c r="C94" s="121">
        <v>603</v>
      </c>
      <c r="D94" s="121">
        <v>6</v>
      </c>
      <c r="E94" s="122" t="s">
        <v>1285</v>
      </c>
      <c r="F94" s="122" t="s">
        <v>214</v>
      </c>
      <c r="G94" s="122"/>
      <c r="H94" s="122"/>
      <c r="I94" s="117"/>
    </row>
    <row r="95" spans="1:9" ht="15.6">
      <c r="A95" s="121">
        <v>507814</v>
      </c>
      <c r="B95" s="122" t="s">
        <v>1377</v>
      </c>
      <c r="C95" s="121">
        <v>108</v>
      </c>
      <c r="D95" s="121">
        <v>1</v>
      </c>
      <c r="E95" s="122" t="s">
        <v>1378</v>
      </c>
      <c r="F95" s="122" t="s">
        <v>477</v>
      </c>
      <c r="G95" s="122"/>
      <c r="H95" s="122"/>
      <c r="I95" s="117"/>
    </row>
    <row r="96" spans="1:9" ht="15.6">
      <c r="A96" s="121">
        <v>524191</v>
      </c>
      <c r="B96" s="122" t="s">
        <v>1379</v>
      </c>
      <c r="C96" s="121">
        <v>707</v>
      </c>
      <c r="D96" s="121">
        <v>7</v>
      </c>
      <c r="E96" s="122" t="s">
        <v>1257</v>
      </c>
      <c r="F96" s="122" t="s">
        <v>1251</v>
      </c>
      <c r="G96" s="122"/>
      <c r="H96" s="122"/>
      <c r="I96" s="117"/>
    </row>
    <row r="97" spans="1:9" ht="15.6">
      <c r="A97" s="121">
        <v>502065</v>
      </c>
      <c r="B97" s="122" t="s">
        <v>1380</v>
      </c>
      <c r="C97" s="121">
        <v>402</v>
      </c>
      <c r="D97" s="121">
        <v>4</v>
      </c>
      <c r="E97" s="122" t="s">
        <v>1309</v>
      </c>
      <c r="F97" s="122" t="s">
        <v>1265</v>
      </c>
      <c r="G97" s="122"/>
      <c r="H97" s="122"/>
      <c r="I97" s="117"/>
    </row>
    <row r="98" spans="1:9" ht="15.6">
      <c r="A98" s="121">
        <v>528137</v>
      </c>
      <c r="B98" s="122" t="s">
        <v>1380</v>
      </c>
      <c r="C98" s="121">
        <v>807</v>
      </c>
      <c r="D98" s="121">
        <v>8</v>
      </c>
      <c r="E98" s="122" t="s">
        <v>1302</v>
      </c>
      <c r="F98" s="122" t="s">
        <v>568</v>
      </c>
      <c r="G98" s="122"/>
      <c r="H98" s="122"/>
      <c r="I98" s="117"/>
    </row>
    <row r="99" spans="1:9" ht="15.6">
      <c r="A99" s="121">
        <v>503070</v>
      </c>
      <c r="B99" s="122" t="s">
        <v>1381</v>
      </c>
      <c r="C99" s="121">
        <v>404</v>
      </c>
      <c r="D99" s="121">
        <v>4</v>
      </c>
      <c r="E99" s="122" t="s">
        <v>1267</v>
      </c>
      <c r="F99" s="122" t="s">
        <v>1265</v>
      </c>
      <c r="G99" s="122"/>
      <c r="H99" s="122"/>
      <c r="I99" s="117"/>
    </row>
    <row r="100" spans="1:9" ht="15.6">
      <c r="A100" s="121">
        <v>510301</v>
      </c>
      <c r="B100" s="122" t="s">
        <v>1382</v>
      </c>
      <c r="C100" s="121">
        <v>508</v>
      </c>
      <c r="D100" s="121">
        <v>5</v>
      </c>
      <c r="E100" s="122" t="s">
        <v>1383</v>
      </c>
      <c r="F100" s="122" t="s">
        <v>171</v>
      </c>
      <c r="G100" s="122" t="s">
        <v>1384</v>
      </c>
      <c r="H100" s="122"/>
      <c r="I100" s="117"/>
    </row>
    <row r="101" spans="1:9" ht="15.6">
      <c r="A101" s="121">
        <v>526398</v>
      </c>
      <c r="B101" s="122" t="s">
        <v>1385</v>
      </c>
      <c r="C101" s="121">
        <v>810</v>
      </c>
      <c r="D101" s="121">
        <v>8</v>
      </c>
      <c r="E101" s="122" t="s">
        <v>1274</v>
      </c>
      <c r="F101" s="122" t="s">
        <v>568</v>
      </c>
      <c r="G101" s="122"/>
      <c r="H101" s="122"/>
      <c r="I101" s="117"/>
    </row>
    <row r="102" spans="1:9" ht="15.6">
      <c r="A102" s="121">
        <v>525545</v>
      </c>
      <c r="B102" s="122" t="s">
        <v>1386</v>
      </c>
      <c r="C102" s="121">
        <v>808</v>
      </c>
      <c r="D102" s="121">
        <v>8</v>
      </c>
      <c r="E102" s="122" t="s">
        <v>1272</v>
      </c>
      <c r="F102" s="122" t="s">
        <v>568</v>
      </c>
      <c r="G102" s="122"/>
      <c r="H102" s="122"/>
      <c r="I102" s="117"/>
    </row>
    <row r="103" spans="1:9" ht="15.6">
      <c r="A103" s="121">
        <v>522325</v>
      </c>
      <c r="B103" s="122" t="s">
        <v>1387</v>
      </c>
      <c r="C103" s="121">
        <v>809</v>
      </c>
      <c r="D103" s="121">
        <v>8</v>
      </c>
      <c r="E103" s="122" t="s">
        <v>1336</v>
      </c>
      <c r="F103" s="122" t="s">
        <v>568</v>
      </c>
      <c r="G103" s="122"/>
      <c r="H103" s="122"/>
      <c r="I103" s="117"/>
    </row>
    <row r="104" spans="1:9" ht="15.6">
      <c r="A104" s="121">
        <v>521183</v>
      </c>
      <c r="B104" s="122" t="s">
        <v>1388</v>
      </c>
      <c r="C104" s="121">
        <v>806</v>
      </c>
      <c r="D104" s="121">
        <v>8</v>
      </c>
      <c r="E104" s="122" t="s">
        <v>1293</v>
      </c>
      <c r="F104" s="122" t="s">
        <v>568</v>
      </c>
      <c r="G104" s="122"/>
      <c r="H104" s="122"/>
      <c r="I104" s="117"/>
    </row>
    <row r="105" spans="1:9" ht="15.6">
      <c r="A105" s="121">
        <v>528145</v>
      </c>
      <c r="B105" s="122" t="s">
        <v>1389</v>
      </c>
      <c r="C105" s="121">
        <v>811</v>
      </c>
      <c r="D105" s="121">
        <v>8</v>
      </c>
      <c r="E105" s="122" t="s">
        <v>1290</v>
      </c>
      <c r="F105" s="122" t="s">
        <v>568</v>
      </c>
      <c r="G105" s="122"/>
      <c r="H105" s="122"/>
      <c r="I105" s="117"/>
    </row>
    <row r="106" spans="1:9" ht="15.6">
      <c r="A106" s="121">
        <v>502073</v>
      </c>
      <c r="B106" s="122" t="s">
        <v>1390</v>
      </c>
      <c r="C106" s="121">
        <v>402</v>
      </c>
      <c r="D106" s="121">
        <v>4</v>
      </c>
      <c r="E106" s="122" t="s">
        <v>1309</v>
      </c>
      <c r="F106" s="122" t="s">
        <v>1265</v>
      </c>
      <c r="G106" s="122"/>
      <c r="H106" s="122"/>
      <c r="I106" s="117"/>
    </row>
    <row r="107" spans="1:9" ht="15.6">
      <c r="A107" s="121">
        <v>580473</v>
      </c>
      <c r="B107" s="122" t="s">
        <v>1391</v>
      </c>
      <c r="C107" s="121">
        <v>207</v>
      </c>
      <c r="D107" s="121">
        <v>2</v>
      </c>
      <c r="E107" s="122" t="s">
        <v>1392</v>
      </c>
      <c r="F107" s="122" t="s">
        <v>1248</v>
      </c>
      <c r="G107" s="122"/>
      <c r="H107" s="122"/>
      <c r="I107" s="117"/>
    </row>
    <row r="108" spans="1:9" ht="15.6">
      <c r="A108" s="121">
        <v>526401</v>
      </c>
      <c r="B108" s="122" t="s">
        <v>1393</v>
      </c>
      <c r="C108" s="121">
        <v>704</v>
      </c>
      <c r="D108" s="121">
        <v>7</v>
      </c>
      <c r="E108" s="122" t="s">
        <v>1314</v>
      </c>
      <c r="F108" s="122" t="s">
        <v>1251</v>
      </c>
      <c r="G108" s="122"/>
      <c r="H108" s="122"/>
      <c r="I108" s="117"/>
    </row>
    <row r="109" spans="1:9" ht="15.6">
      <c r="A109" s="121">
        <v>504211</v>
      </c>
      <c r="B109" s="122" t="s">
        <v>1394</v>
      </c>
      <c r="C109" s="121">
        <v>205</v>
      </c>
      <c r="D109" s="121">
        <v>2</v>
      </c>
      <c r="E109" s="122" t="s">
        <v>1395</v>
      </c>
      <c r="F109" s="122" t="s">
        <v>1248</v>
      </c>
      <c r="G109" s="122"/>
      <c r="H109" s="122"/>
      <c r="I109" s="117"/>
    </row>
    <row r="110" spans="1:9" ht="15.6">
      <c r="A110" s="121">
        <v>503088</v>
      </c>
      <c r="B110" s="122" t="s">
        <v>1396</v>
      </c>
      <c r="C110" s="121">
        <v>404</v>
      </c>
      <c r="D110" s="121">
        <v>4</v>
      </c>
      <c r="E110" s="122" t="s">
        <v>1267</v>
      </c>
      <c r="F110" s="122" t="s">
        <v>1265</v>
      </c>
      <c r="G110" s="122"/>
      <c r="H110" s="122"/>
      <c r="I110" s="117"/>
    </row>
    <row r="111" spans="1:9" ht="15.6">
      <c r="A111" s="121">
        <v>506788</v>
      </c>
      <c r="B111" s="122" t="s">
        <v>1397</v>
      </c>
      <c r="C111" s="121">
        <v>207</v>
      </c>
      <c r="D111" s="121">
        <v>2</v>
      </c>
      <c r="E111" s="122" t="s">
        <v>1392</v>
      </c>
      <c r="F111" s="122" t="s">
        <v>1248</v>
      </c>
      <c r="G111" s="122"/>
      <c r="H111" s="122"/>
      <c r="I111" s="117"/>
    </row>
    <row r="112" spans="1:9" ht="15.6">
      <c r="A112" s="121">
        <v>557315</v>
      </c>
      <c r="B112" s="122" t="s">
        <v>1398</v>
      </c>
      <c r="C112" s="121">
        <v>606</v>
      </c>
      <c r="D112" s="121">
        <v>6</v>
      </c>
      <c r="E112" s="122" t="s">
        <v>1243</v>
      </c>
      <c r="F112" s="122" t="s">
        <v>214</v>
      </c>
      <c r="G112" s="122"/>
      <c r="H112" s="122"/>
      <c r="I112" s="117"/>
    </row>
    <row r="113" spans="1:9" ht="15.6">
      <c r="A113" s="121">
        <v>542695</v>
      </c>
      <c r="B113" s="122" t="s">
        <v>1399</v>
      </c>
      <c r="C113" s="121">
        <v>406</v>
      </c>
      <c r="D113" s="121">
        <v>4</v>
      </c>
      <c r="E113" s="122" t="s">
        <v>1270</v>
      </c>
      <c r="F113" s="122" t="s">
        <v>1265</v>
      </c>
      <c r="G113" s="122"/>
      <c r="H113" s="122"/>
      <c r="I113" s="117"/>
    </row>
    <row r="114" spans="1:9" ht="15.6">
      <c r="A114" s="121">
        <v>547522</v>
      </c>
      <c r="B114" s="122" t="s">
        <v>1400</v>
      </c>
      <c r="C114" s="121">
        <v>511</v>
      </c>
      <c r="D114" s="121">
        <v>5</v>
      </c>
      <c r="E114" s="122" t="s">
        <v>648</v>
      </c>
      <c r="F114" s="122" t="s">
        <v>171</v>
      </c>
      <c r="G114" s="122" t="s">
        <v>1349</v>
      </c>
      <c r="H114" s="122"/>
      <c r="I114" s="117"/>
    </row>
    <row r="115" spans="1:9" ht="15.6">
      <c r="A115" s="121">
        <v>501484</v>
      </c>
      <c r="B115" s="122" t="s">
        <v>1401</v>
      </c>
      <c r="C115" s="121">
        <v>201</v>
      </c>
      <c r="D115" s="121">
        <v>2</v>
      </c>
      <c r="E115" s="122" t="s">
        <v>1288</v>
      </c>
      <c r="F115" s="122" t="s">
        <v>1248</v>
      </c>
      <c r="G115" s="122"/>
      <c r="H115" s="122"/>
      <c r="I115" s="117"/>
    </row>
    <row r="116" spans="1:9" ht="15.6">
      <c r="A116" s="121">
        <v>501492</v>
      </c>
      <c r="B116" s="122" t="s">
        <v>1402</v>
      </c>
      <c r="C116" s="121">
        <v>201</v>
      </c>
      <c r="D116" s="121">
        <v>2</v>
      </c>
      <c r="E116" s="122" t="s">
        <v>1288</v>
      </c>
      <c r="F116" s="122" t="s">
        <v>1248</v>
      </c>
      <c r="G116" s="122"/>
      <c r="H116" s="122"/>
      <c r="I116" s="117"/>
    </row>
    <row r="117" spans="1:9" ht="15.6">
      <c r="A117" s="121">
        <v>522333</v>
      </c>
      <c r="B117" s="122" t="s">
        <v>1403</v>
      </c>
      <c r="C117" s="121">
        <v>809</v>
      </c>
      <c r="D117" s="121">
        <v>8</v>
      </c>
      <c r="E117" s="122" t="s">
        <v>1336</v>
      </c>
      <c r="F117" s="122" t="s">
        <v>568</v>
      </c>
      <c r="G117" s="122"/>
      <c r="H117" s="122"/>
      <c r="I117" s="117"/>
    </row>
    <row r="118" spans="1:9" ht="15.6">
      <c r="A118" s="121">
        <v>507822</v>
      </c>
      <c r="B118" s="122" t="s">
        <v>1404</v>
      </c>
      <c r="C118" s="121">
        <v>108</v>
      </c>
      <c r="D118" s="121">
        <v>1</v>
      </c>
      <c r="E118" s="122" t="s">
        <v>1378</v>
      </c>
      <c r="F118" s="122" t="s">
        <v>477</v>
      </c>
      <c r="G118" s="122"/>
      <c r="H118" s="122"/>
      <c r="I118" s="117"/>
    </row>
    <row r="119" spans="1:9" ht="15.6">
      <c r="A119" s="121">
        <v>522341</v>
      </c>
      <c r="B119" s="122" t="s">
        <v>1405</v>
      </c>
      <c r="C119" s="121">
        <v>809</v>
      </c>
      <c r="D119" s="121">
        <v>8</v>
      </c>
      <c r="E119" s="122" t="s">
        <v>1336</v>
      </c>
      <c r="F119" s="122" t="s">
        <v>568</v>
      </c>
      <c r="G119" s="122"/>
      <c r="H119" s="122"/>
      <c r="I119" s="117"/>
    </row>
    <row r="120" spans="1:9" ht="15.6">
      <c r="A120" s="121">
        <v>522350</v>
      </c>
      <c r="B120" s="122" t="s">
        <v>1406</v>
      </c>
      <c r="C120" s="121">
        <v>809</v>
      </c>
      <c r="D120" s="121">
        <v>8</v>
      </c>
      <c r="E120" s="122" t="s">
        <v>1336</v>
      </c>
      <c r="F120" s="122" t="s">
        <v>568</v>
      </c>
      <c r="G120" s="122"/>
      <c r="H120" s="122"/>
      <c r="I120" s="117"/>
    </row>
    <row r="121" spans="1:9" ht="15.6">
      <c r="A121" s="121">
        <v>512079</v>
      </c>
      <c r="B121" s="122" t="s">
        <v>1407</v>
      </c>
      <c r="C121" s="121">
        <v>506</v>
      </c>
      <c r="D121" s="121">
        <v>5</v>
      </c>
      <c r="E121" s="122" t="s">
        <v>1351</v>
      </c>
      <c r="F121" s="122" t="s">
        <v>171</v>
      </c>
      <c r="G121" s="122" t="s">
        <v>1255</v>
      </c>
      <c r="H121" s="122"/>
      <c r="I121" s="117"/>
    </row>
    <row r="122" spans="1:9" ht="15.6">
      <c r="A122" s="121">
        <v>521191</v>
      </c>
      <c r="B122" s="122" t="s">
        <v>1408</v>
      </c>
      <c r="C122" s="121">
        <v>806</v>
      </c>
      <c r="D122" s="121">
        <v>8</v>
      </c>
      <c r="E122" s="122" t="s">
        <v>1293</v>
      </c>
      <c r="F122" s="122" t="s">
        <v>568</v>
      </c>
      <c r="G122" s="122"/>
      <c r="H122" s="122"/>
      <c r="I122" s="117"/>
    </row>
    <row r="123" spans="1:9" ht="15.6">
      <c r="A123" s="121">
        <v>512087</v>
      </c>
      <c r="B123" s="122" t="s">
        <v>1409</v>
      </c>
      <c r="C123" s="121">
        <v>509</v>
      </c>
      <c r="D123" s="121">
        <v>5</v>
      </c>
      <c r="E123" s="122" t="s">
        <v>1254</v>
      </c>
      <c r="F123" s="122" t="s">
        <v>171</v>
      </c>
      <c r="G123" s="122" t="s">
        <v>1255</v>
      </c>
      <c r="H123" s="122"/>
      <c r="I123" s="117"/>
    </row>
    <row r="124" spans="1:9" ht="15.6">
      <c r="A124" s="121">
        <v>542709</v>
      </c>
      <c r="B124" s="122" t="s">
        <v>1410</v>
      </c>
      <c r="C124" s="121">
        <v>406</v>
      </c>
      <c r="D124" s="121">
        <v>4</v>
      </c>
      <c r="E124" s="122" t="s">
        <v>1270</v>
      </c>
      <c r="F124" s="122" t="s">
        <v>1265</v>
      </c>
      <c r="G124" s="122"/>
      <c r="H124" s="122"/>
      <c r="I124" s="117"/>
    </row>
    <row r="125" spans="1:9" ht="15.6">
      <c r="A125" s="121">
        <v>514543</v>
      </c>
      <c r="B125" s="122" t="s">
        <v>1411</v>
      </c>
      <c r="C125" s="121">
        <v>609</v>
      </c>
      <c r="D125" s="121">
        <v>6</v>
      </c>
      <c r="E125" s="122" t="s">
        <v>1245</v>
      </c>
      <c r="F125" s="122" t="s">
        <v>214</v>
      </c>
      <c r="G125" s="122"/>
      <c r="H125" s="122"/>
      <c r="I125" s="117"/>
    </row>
    <row r="126" spans="1:9" ht="15.6">
      <c r="A126" s="121">
        <v>505854</v>
      </c>
      <c r="B126" s="122" t="s">
        <v>1412</v>
      </c>
      <c r="C126" s="121">
        <v>309</v>
      </c>
      <c r="D126" s="121">
        <v>3</v>
      </c>
      <c r="E126" s="122" t="s">
        <v>1259</v>
      </c>
      <c r="F126" s="122" t="s">
        <v>1260</v>
      </c>
      <c r="G126" s="122"/>
      <c r="H126" s="122"/>
      <c r="I126" s="117"/>
    </row>
    <row r="127" spans="1:9" ht="15.6">
      <c r="A127" s="121">
        <v>509582</v>
      </c>
      <c r="B127" s="122" t="s">
        <v>1413</v>
      </c>
      <c r="C127" s="121">
        <v>507</v>
      </c>
      <c r="D127" s="121">
        <v>5</v>
      </c>
      <c r="E127" s="122" t="s">
        <v>169</v>
      </c>
      <c r="F127" s="122" t="s">
        <v>171</v>
      </c>
      <c r="G127" s="122" t="s">
        <v>1279</v>
      </c>
      <c r="H127" s="122"/>
      <c r="I127" s="117"/>
    </row>
    <row r="128" spans="1:9" ht="15.6">
      <c r="A128" s="121">
        <v>510319</v>
      </c>
      <c r="B128" s="122" t="s">
        <v>1414</v>
      </c>
      <c r="C128" s="121">
        <v>505</v>
      </c>
      <c r="D128" s="121">
        <v>5</v>
      </c>
      <c r="E128" s="122" t="s">
        <v>1368</v>
      </c>
      <c r="F128" s="122" t="s">
        <v>171</v>
      </c>
      <c r="G128" s="122" t="s">
        <v>1369</v>
      </c>
      <c r="H128" s="122"/>
      <c r="I128" s="117"/>
    </row>
    <row r="129" spans="1:9" ht="15.6">
      <c r="A129" s="121">
        <v>510327</v>
      </c>
      <c r="B129" s="122" t="s">
        <v>1415</v>
      </c>
      <c r="C129" s="121">
        <v>505</v>
      </c>
      <c r="D129" s="121">
        <v>5</v>
      </c>
      <c r="E129" s="122" t="s">
        <v>1368</v>
      </c>
      <c r="F129" s="122" t="s">
        <v>171</v>
      </c>
      <c r="G129" s="122" t="s">
        <v>1369</v>
      </c>
      <c r="H129" s="122"/>
      <c r="I129" s="117"/>
    </row>
    <row r="130" spans="1:9" ht="15.6">
      <c r="A130" s="121">
        <v>510335</v>
      </c>
      <c r="B130" s="122" t="s">
        <v>1416</v>
      </c>
      <c r="C130" s="121">
        <v>505</v>
      </c>
      <c r="D130" s="121">
        <v>5</v>
      </c>
      <c r="E130" s="122" t="s">
        <v>1368</v>
      </c>
      <c r="F130" s="122" t="s">
        <v>171</v>
      </c>
      <c r="G130" s="122" t="s">
        <v>1369</v>
      </c>
      <c r="H130" s="122"/>
      <c r="I130" s="117"/>
    </row>
    <row r="131" spans="1:9" ht="15.6">
      <c r="A131" s="121">
        <v>559831</v>
      </c>
      <c r="B131" s="122" t="s">
        <v>1417</v>
      </c>
      <c r="C131" s="121">
        <v>806</v>
      </c>
      <c r="D131" s="121">
        <v>8</v>
      </c>
      <c r="E131" s="122" t="s">
        <v>1293</v>
      </c>
      <c r="F131" s="122" t="s">
        <v>568</v>
      </c>
      <c r="G131" s="122"/>
      <c r="H131" s="122"/>
      <c r="I131" s="117"/>
    </row>
    <row r="132" spans="1:9" ht="15.6">
      <c r="A132" s="121">
        <v>503461</v>
      </c>
      <c r="B132" s="122" t="s">
        <v>1418</v>
      </c>
      <c r="C132" s="121">
        <v>201</v>
      </c>
      <c r="D132" s="121">
        <v>2</v>
      </c>
      <c r="E132" s="122" t="s">
        <v>1288</v>
      </c>
      <c r="F132" s="122" t="s">
        <v>1248</v>
      </c>
      <c r="G132" s="122"/>
      <c r="H132" s="122"/>
      <c r="I132" s="117"/>
    </row>
    <row r="133" spans="1:9" ht="15.6">
      <c r="A133" s="121">
        <v>557633</v>
      </c>
      <c r="B133" s="122" t="s">
        <v>1419</v>
      </c>
      <c r="C133" s="121">
        <v>306</v>
      </c>
      <c r="D133" s="121">
        <v>3</v>
      </c>
      <c r="E133" s="122" t="s">
        <v>1420</v>
      </c>
      <c r="F133" s="122" t="s">
        <v>1260</v>
      </c>
      <c r="G133" s="122"/>
      <c r="H133" s="122"/>
      <c r="I133" s="117"/>
    </row>
    <row r="134" spans="1:9" ht="15.6">
      <c r="A134" s="121">
        <v>512095</v>
      </c>
      <c r="B134" s="122" t="s">
        <v>1421</v>
      </c>
      <c r="C134" s="121">
        <v>509</v>
      </c>
      <c r="D134" s="121">
        <v>5</v>
      </c>
      <c r="E134" s="122" t="s">
        <v>1254</v>
      </c>
      <c r="F134" s="122" t="s">
        <v>171</v>
      </c>
      <c r="G134" s="122" t="s">
        <v>1255</v>
      </c>
      <c r="H134" s="122"/>
      <c r="I134" s="117"/>
    </row>
    <row r="135" spans="1:9" ht="15.6">
      <c r="A135" s="121">
        <v>524204</v>
      </c>
      <c r="B135" s="122" t="s">
        <v>1422</v>
      </c>
      <c r="C135" s="121">
        <v>708</v>
      </c>
      <c r="D135" s="121">
        <v>7</v>
      </c>
      <c r="E135" s="122" t="s">
        <v>1307</v>
      </c>
      <c r="F135" s="122" t="s">
        <v>1251</v>
      </c>
      <c r="G135" s="122"/>
      <c r="H135" s="122"/>
      <c r="I135" s="117"/>
    </row>
    <row r="136" spans="1:9" ht="15.6">
      <c r="A136" s="121">
        <v>527149</v>
      </c>
      <c r="B136" s="122" t="s">
        <v>1423</v>
      </c>
      <c r="C136" s="121">
        <v>712</v>
      </c>
      <c r="D136" s="121">
        <v>7</v>
      </c>
      <c r="E136" s="122" t="s">
        <v>1357</v>
      </c>
      <c r="F136" s="122" t="s">
        <v>1251</v>
      </c>
      <c r="G136" s="122"/>
      <c r="H136" s="122"/>
      <c r="I136" s="117"/>
    </row>
    <row r="137" spans="1:9" ht="15.6">
      <c r="A137" s="121">
        <v>501042</v>
      </c>
      <c r="B137" s="122" t="s">
        <v>1424</v>
      </c>
      <c r="C137" s="121">
        <v>401</v>
      </c>
      <c r="D137" s="121">
        <v>4</v>
      </c>
      <c r="E137" s="122" t="s">
        <v>1304</v>
      </c>
      <c r="F137" s="122" t="s">
        <v>1265</v>
      </c>
      <c r="G137" s="122"/>
      <c r="H137" s="122"/>
      <c r="I137" s="117"/>
    </row>
    <row r="138" spans="1:9" ht="15.6">
      <c r="A138" s="121">
        <v>555819</v>
      </c>
      <c r="B138" s="122" t="s">
        <v>1425</v>
      </c>
      <c r="C138" s="121">
        <v>401</v>
      </c>
      <c r="D138" s="121">
        <v>4</v>
      </c>
      <c r="E138" s="122" t="s">
        <v>1304</v>
      </c>
      <c r="F138" s="122" t="s">
        <v>1265</v>
      </c>
      <c r="G138" s="122"/>
      <c r="H138" s="122"/>
      <c r="I138" s="117"/>
    </row>
    <row r="139" spans="1:9" ht="15.6">
      <c r="A139" s="121">
        <v>519073</v>
      </c>
      <c r="B139" s="122" t="s">
        <v>1426</v>
      </c>
      <c r="C139" s="121">
        <v>701</v>
      </c>
      <c r="D139" s="121">
        <v>7</v>
      </c>
      <c r="E139" s="122" t="s">
        <v>1250</v>
      </c>
      <c r="F139" s="122" t="s">
        <v>1251</v>
      </c>
      <c r="G139" s="122"/>
      <c r="H139" s="122"/>
      <c r="I139" s="117"/>
    </row>
    <row r="140" spans="1:9" ht="15.6">
      <c r="A140" s="121">
        <v>521205</v>
      </c>
      <c r="B140" s="122" t="s">
        <v>1427</v>
      </c>
      <c r="C140" s="121">
        <v>806</v>
      </c>
      <c r="D140" s="121">
        <v>8</v>
      </c>
      <c r="E140" s="122" t="s">
        <v>1293</v>
      </c>
      <c r="F140" s="122" t="s">
        <v>568</v>
      </c>
      <c r="G140" s="122"/>
      <c r="H140" s="122"/>
      <c r="I140" s="117"/>
    </row>
    <row r="141" spans="1:9" ht="15.6">
      <c r="A141" s="121">
        <v>506796</v>
      </c>
      <c r="B141" s="122" t="s">
        <v>1428</v>
      </c>
      <c r="C141" s="121">
        <v>207</v>
      </c>
      <c r="D141" s="121">
        <v>2</v>
      </c>
      <c r="E141" s="122" t="s">
        <v>1392</v>
      </c>
      <c r="F141" s="122" t="s">
        <v>1248</v>
      </c>
      <c r="G141" s="122"/>
      <c r="H141" s="122"/>
      <c r="I141" s="117"/>
    </row>
    <row r="142" spans="1:9" ht="15.6">
      <c r="A142" s="121">
        <v>501506</v>
      </c>
      <c r="B142" s="122" t="s">
        <v>1429</v>
      </c>
      <c r="C142" s="121">
        <v>201</v>
      </c>
      <c r="D142" s="121">
        <v>2</v>
      </c>
      <c r="E142" s="122" t="s">
        <v>1288</v>
      </c>
      <c r="F142" s="122" t="s">
        <v>1248</v>
      </c>
      <c r="G142" s="122"/>
      <c r="H142" s="122"/>
      <c r="I142" s="117"/>
    </row>
    <row r="143" spans="1:9" ht="15.6">
      <c r="A143" s="121">
        <v>582301</v>
      </c>
      <c r="B143" s="122" t="s">
        <v>1430</v>
      </c>
      <c r="C143" s="121">
        <v>302</v>
      </c>
      <c r="D143" s="121">
        <v>3</v>
      </c>
      <c r="E143" s="122" t="s">
        <v>1431</v>
      </c>
      <c r="F143" s="122" t="s">
        <v>1260</v>
      </c>
      <c r="G143" s="122"/>
      <c r="H143" s="122"/>
      <c r="I143" s="117"/>
    </row>
    <row r="144" spans="1:9" ht="15.6">
      <c r="A144" s="121">
        <v>580937</v>
      </c>
      <c r="B144" s="122" t="s">
        <v>1430</v>
      </c>
      <c r="C144" s="121">
        <v>402</v>
      </c>
      <c r="D144" s="121">
        <v>4</v>
      </c>
      <c r="E144" s="122" t="s">
        <v>1309</v>
      </c>
      <c r="F144" s="122" t="s">
        <v>1265</v>
      </c>
      <c r="G144" s="122"/>
      <c r="H144" s="122"/>
      <c r="I144" s="117"/>
    </row>
    <row r="145" spans="1:9" ht="15.6">
      <c r="A145" s="121">
        <v>525553</v>
      </c>
      <c r="B145" s="122" t="s">
        <v>1432</v>
      </c>
      <c r="C145" s="121">
        <v>808</v>
      </c>
      <c r="D145" s="121">
        <v>8</v>
      </c>
      <c r="E145" s="122" t="s">
        <v>1272</v>
      </c>
      <c r="F145" s="122" t="s">
        <v>568</v>
      </c>
      <c r="G145" s="122"/>
      <c r="H145" s="122"/>
      <c r="I145" s="117"/>
    </row>
    <row r="146" spans="1:9" ht="15.6">
      <c r="A146" s="121">
        <v>542717</v>
      </c>
      <c r="B146" s="122" t="s">
        <v>1433</v>
      </c>
      <c r="C146" s="121">
        <v>406</v>
      </c>
      <c r="D146" s="121">
        <v>4</v>
      </c>
      <c r="E146" s="122" t="s">
        <v>1270</v>
      </c>
      <c r="F146" s="122" t="s">
        <v>1265</v>
      </c>
      <c r="G146" s="122"/>
      <c r="H146" s="122"/>
      <c r="I146" s="117"/>
    </row>
    <row r="147" spans="1:9" ht="15.6">
      <c r="A147" s="121">
        <v>513903</v>
      </c>
      <c r="B147" s="122" t="s">
        <v>1434</v>
      </c>
      <c r="C147" s="121">
        <v>307</v>
      </c>
      <c r="D147" s="121">
        <v>3</v>
      </c>
      <c r="E147" s="122" t="s">
        <v>1435</v>
      </c>
      <c r="F147" s="122" t="s">
        <v>1260</v>
      </c>
      <c r="G147" s="122"/>
      <c r="H147" s="122"/>
      <c r="I147" s="117"/>
    </row>
    <row r="148" spans="1:9" ht="15.6">
      <c r="A148" s="121">
        <v>506800</v>
      </c>
      <c r="B148" s="122" t="s">
        <v>1436</v>
      </c>
      <c r="C148" s="121">
        <v>203</v>
      </c>
      <c r="D148" s="121">
        <v>2</v>
      </c>
      <c r="E148" s="122" t="s">
        <v>1437</v>
      </c>
      <c r="F148" s="122" t="s">
        <v>1248</v>
      </c>
      <c r="G148" s="122"/>
      <c r="H148" s="122"/>
      <c r="I148" s="117"/>
    </row>
    <row r="149" spans="1:9" ht="15.6">
      <c r="A149" s="121">
        <v>528161</v>
      </c>
      <c r="B149" s="122" t="s">
        <v>1438</v>
      </c>
      <c r="C149" s="121">
        <v>811</v>
      </c>
      <c r="D149" s="121">
        <v>8</v>
      </c>
      <c r="E149" s="122" t="s">
        <v>1290</v>
      </c>
      <c r="F149" s="122" t="s">
        <v>568</v>
      </c>
      <c r="G149" s="122"/>
      <c r="H149" s="122"/>
      <c r="I149" s="117"/>
    </row>
    <row r="150" spans="1:9" ht="15.6">
      <c r="A150" s="121">
        <v>503681</v>
      </c>
      <c r="B150" s="122" t="s">
        <v>1439</v>
      </c>
      <c r="C150" s="121">
        <v>108</v>
      </c>
      <c r="D150" s="121">
        <v>1</v>
      </c>
      <c r="E150" s="122" t="s">
        <v>1378</v>
      </c>
      <c r="F150" s="122" t="s">
        <v>477</v>
      </c>
      <c r="G150" s="122"/>
      <c r="H150" s="122"/>
      <c r="I150" s="117"/>
    </row>
    <row r="151" spans="1:9" ht="15.6">
      <c r="A151" s="121">
        <v>506818</v>
      </c>
      <c r="B151" s="122" t="s">
        <v>1440</v>
      </c>
      <c r="C151" s="121">
        <v>207</v>
      </c>
      <c r="D151" s="121">
        <v>2</v>
      </c>
      <c r="E151" s="122" t="s">
        <v>1392</v>
      </c>
      <c r="F151" s="122" t="s">
        <v>1248</v>
      </c>
      <c r="G151" s="122"/>
      <c r="H151" s="122"/>
      <c r="I151" s="117"/>
    </row>
    <row r="152" spans="1:9" ht="15.6">
      <c r="A152" s="121">
        <v>512885</v>
      </c>
      <c r="B152" s="122" t="s">
        <v>1441</v>
      </c>
      <c r="C152" s="121">
        <v>302</v>
      </c>
      <c r="D152" s="121">
        <v>3</v>
      </c>
      <c r="E152" s="122" t="s">
        <v>1431</v>
      </c>
      <c r="F152" s="122" t="s">
        <v>1260</v>
      </c>
      <c r="G152" s="122"/>
      <c r="H152" s="122"/>
      <c r="I152" s="117"/>
    </row>
    <row r="153" spans="1:9" ht="15.6">
      <c r="A153" s="121">
        <v>521213</v>
      </c>
      <c r="B153" s="122" t="s">
        <v>1442</v>
      </c>
      <c r="C153" s="121">
        <v>806</v>
      </c>
      <c r="D153" s="121">
        <v>8</v>
      </c>
      <c r="E153" s="122" t="s">
        <v>1293</v>
      </c>
      <c r="F153" s="122" t="s">
        <v>568</v>
      </c>
      <c r="G153" s="122"/>
      <c r="H153" s="122"/>
      <c r="I153" s="117"/>
    </row>
    <row r="154" spans="1:9" ht="15.6">
      <c r="A154" s="121">
        <v>511251</v>
      </c>
      <c r="B154" s="122" t="s">
        <v>1443</v>
      </c>
      <c r="C154" s="121">
        <v>606</v>
      </c>
      <c r="D154" s="121">
        <v>6</v>
      </c>
      <c r="E154" s="122" t="s">
        <v>1243</v>
      </c>
      <c r="F154" s="122" t="s">
        <v>214</v>
      </c>
      <c r="G154" s="122"/>
      <c r="H154" s="122"/>
      <c r="I154" s="117"/>
    </row>
    <row r="155" spans="1:9" ht="15.6">
      <c r="A155" s="121">
        <v>512109</v>
      </c>
      <c r="B155" s="122" t="s">
        <v>1444</v>
      </c>
      <c r="C155" s="121">
        <v>509</v>
      </c>
      <c r="D155" s="121">
        <v>5</v>
      </c>
      <c r="E155" s="122" t="s">
        <v>1254</v>
      </c>
      <c r="F155" s="122" t="s">
        <v>171</v>
      </c>
      <c r="G155" s="122" t="s">
        <v>1255</v>
      </c>
      <c r="H155" s="122"/>
      <c r="I155" s="117"/>
    </row>
    <row r="156" spans="1:9" ht="15.6">
      <c r="A156" s="121">
        <v>556793</v>
      </c>
      <c r="B156" s="122" t="s">
        <v>1445</v>
      </c>
      <c r="C156" s="121">
        <v>301</v>
      </c>
      <c r="D156" s="121">
        <v>3</v>
      </c>
      <c r="E156" s="122" t="s">
        <v>1323</v>
      </c>
      <c r="F156" s="122" t="s">
        <v>1260</v>
      </c>
      <c r="G156" s="122"/>
      <c r="H156" s="122"/>
      <c r="I156" s="117"/>
    </row>
    <row r="157" spans="1:9" ht="15.6">
      <c r="A157" s="121">
        <v>557391</v>
      </c>
      <c r="B157" s="122" t="s">
        <v>1446</v>
      </c>
      <c r="C157" s="121">
        <v>302</v>
      </c>
      <c r="D157" s="121">
        <v>3</v>
      </c>
      <c r="E157" s="122" t="s">
        <v>1431</v>
      </c>
      <c r="F157" s="122" t="s">
        <v>1260</v>
      </c>
      <c r="G157" s="122"/>
      <c r="H157" s="122"/>
      <c r="I157" s="117"/>
    </row>
    <row r="158" spans="1:9" ht="15.6">
      <c r="A158" s="121">
        <v>507831</v>
      </c>
      <c r="B158" s="122" t="s">
        <v>1447</v>
      </c>
      <c r="C158" s="121">
        <v>106</v>
      </c>
      <c r="D158" s="121">
        <v>1</v>
      </c>
      <c r="E158" s="122" t="s">
        <v>1448</v>
      </c>
      <c r="F158" s="122" t="s">
        <v>477</v>
      </c>
      <c r="G158" s="122"/>
      <c r="H158" s="122"/>
      <c r="I158" s="117"/>
    </row>
    <row r="159" spans="1:9" ht="15.6">
      <c r="A159" s="121">
        <v>506826</v>
      </c>
      <c r="B159" s="122" t="s">
        <v>1449</v>
      </c>
      <c r="C159" s="121">
        <v>207</v>
      </c>
      <c r="D159" s="121">
        <v>2</v>
      </c>
      <c r="E159" s="122" t="s">
        <v>1392</v>
      </c>
      <c r="F159" s="122" t="s">
        <v>1248</v>
      </c>
      <c r="G159" s="122"/>
      <c r="H159" s="122"/>
      <c r="I159" s="117"/>
    </row>
    <row r="160" spans="1:9" ht="15.6">
      <c r="A160" s="121">
        <v>506834</v>
      </c>
      <c r="B160" s="122" t="s">
        <v>1450</v>
      </c>
      <c r="C160" s="121">
        <v>204</v>
      </c>
      <c r="D160" s="121">
        <v>2</v>
      </c>
      <c r="E160" s="122" t="s">
        <v>1321</v>
      </c>
      <c r="F160" s="122" t="s">
        <v>1248</v>
      </c>
      <c r="G160" s="122"/>
      <c r="H160" s="122"/>
      <c r="I160" s="117"/>
    </row>
    <row r="161" spans="1:9" ht="15.6">
      <c r="A161" s="121">
        <v>504238</v>
      </c>
      <c r="B161" s="122" t="s">
        <v>1451</v>
      </c>
      <c r="C161" s="121">
        <v>205</v>
      </c>
      <c r="D161" s="121">
        <v>2</v>
      </c>
      <c r="E161" s="122" t="s">
        <v>1395</v>
      </c>
      <c r="F161" s="122" t="s">
        <v>1248</v>
      </c>
      <c r="G161" s="122"/>
      <c r="H161" s="122"/>
      <c r="I161" s="117"/>
    </row>
    <row r="162" spans="1:9" ht="15.6">
      <c r="A162" s="121">
        <v>504220</v>
      </c>
      <c r="B162" s="122" t="s">
        <v>1452</v>
      </c>
      <c r="C162" s="121">
        <v>205</v>
      </c>
      <c r="D162" s="121">
        <v>2</v>
      </c>
      <c r="E162" s="122" t="s">
        <v>1395</v>
      </c>
      <c r="F162" s="122" t="s">
        <v>1248</v>
      </c>
      <c r="G162" s="122"/>
      <c r="H162" s="122"/>
      <c r="I162" s="117"/>
    </row>
    <row r="163" spans="1:9" ht="15.6">
      <c r="A163" s="121">
        <v>528170</v>
      </c>
      <c r="B163" s="122" t="s">
        <v>1453</v>
      </c>
      <c r="C163" s="121">
        <v>811</v>
      </c>
      <c r="D163" s="121">
        <v>8</v>
      </c>
      <c r="E163" s="122" t="s">
        <v>1290</v>
      </c>
      <c r="F163" s="122" t="s">
        <v>568</v>
      </c>
      <c r="G163" s="122"/>
      <c r="H163" s="122"/>
      <c r="I163" s="117"/>
    </row>
    <row r="164" spans="1:9" ht="15.6">
      <c r="A164" s="121">
        <v>502090</v>
      </c>
      <c r="B164" s="122" t="s">
        <v>1454</v>
      </c>
      <c r="C164" s="121">
        <v>402</v>
      </c>
      <c r="D164" s="121">
        <v>4</v>
      </c>
      <c r="E164" s="122" t="s">
        <v>1309</v>
      </c>
      <c r="F164" s="122" t="s">
        <v>1265</v>
      </c>
      <c r="G164" s="122"/>
      <c r="H164" s="122"/>
      <c r="I164" s="117"/>
    </row>
    <row r="165" spans="1:9" ht="15.6">
      <c r="A165" s="121">
        <v>505871</v>
      </c>
      <c r="B165" s="122" t="s">
        <v>1455</v>
      </c>
      <c r="C165" s="121">
        <v>304</v>
      </c>
      <c r="D165" s="121">
        <v>3</v>
      </c>
      <c r="E165" s="122" t="s">
        <v>1345</v>
      </c>
      <c r="F165" s="122" t="s">
        <v>1260</v>
      </c>
      <c r="G165" s="122"/>
      <c r="H165" s="122"/>
      <c r="I165" s="117"/>
    </row>
    <row r="166" spans="1:9" ht="15.6">
      <c r="A166" s="121">
        <v>542733</v>
      </c>
      <c r="B166" s="122" t="s">
        <v>1456</v>
      </c>
      <c r="C166" s="121">
        <v>305</v>
      </c>
      <c r="D166" s="121">
        <v>3</v>
      </c>
      <c r="E166" s="122" t="s">
        <v>1457</v>
      </c>
      <c r="F166" s="122" t="s">
        <v>1260</v>
      </c>
      <c r="G166" s="122"/>
      <c r="H166" s="122"/>
      <c r="I166" s="117"/>
    </row>
    <row r="167" spans="1:9" ht="15.6">
      <c r="A167" s="121">
        <v>528188</v>
      </c>
      <c r="B167" s="122" t="s">
        <v>1458</v>
      </c>
      <c r="C167" s="121">
        <v>811</v>
      </c>
      <c r="D167" s="121">
        <v>8</v>
      </c>
      <c r="E167" s="122" t="s">
        <v>1290</v>
      </c>
      <c r="F167" s="122" t="s">
        <v>568</v>
      </c>
      <c r="G167" s="122"/>
      <c r="H167" s="122"/>
      <c r="I167" s="117"/>
    </row>
    <row r="168" spans="1:9" ht="15.6">
      <c r="A168" s="121">
        <v>514551</v>
      </c>
      <c r="B168" s="122" t="s">
        <v>1459</v>
      </c>
      <c r="C168" s="121">
        <v>609</v>
      </c>
      <c r="D168" s="121">
        <v>6</v>
      </c>
      <c r="E168" s="122" t="s">
        <v>1245</v>
      </c>
      <c r="F168" s="122" t="s">
        <v>214</v>
      </c>
      <c r="G168" s="122"/>
      <c r="H168" s="122"/>
      <c r="I168" s="117"/>
    </row>
    <row r="169" spans="1:9" ht="15.6">
      <c r="A169" s="121">
        <v>525561</v>
      </c>
      <c r="B169" s="122" t="s">
        <v>1460</v>
      </c>
      <c r="C169" s="121">
        <v>808</v>
      </c>
      <c r="D169" s="121">
        <v>8</v>
      </c>
      <c r="E169" s="122" t="s">
        <v>1272</v>
      </c>
      <c r="F169" s="122" t="s">
        <v>568</v>
      </c>
      <c r="G169" s="122"/>
      <c r="H169" s="122"/>
      <c r="I169" s="117"/>
    </row>
    <row r="170" spans="1:9" ht="15.6">
      <c r="A170" s="121">
        <v>522368</v>
      </c>
      <c r="B170" s="122" t="s">
        <v>1461</v>
      </c>
      <c r="C170" s="121">
        <v>807</v>
      </c>
      <c r="D170" s="121">
        <v>8</v>
      </c>
      <c r="E170" s="122" t="s">
        <v>1302</v>
      </c>
      <c r="F170" s="122" t="s">
        <v>568</v>
      </c>
      <c r="G170" s="122"/>
      <c r="H170" s="122"/>
      <c r="I170" s="117"/>
    </row>
    <row r="171" spans="1:9" ht="15.6">
      <c r="A171" s="121">
        <v>500071</v>
      </c>
      <c r="B171" s="122" t="s">
        <v>1462</v>
      </c>
      <c r="C171" s="121">
        <v>403</v>
      </c>
      <c r="D171" s="121">
        <v>4</v>
      </c>
      <c r="E171" s="122" t="s">
        <v>1264</v>
      </c>
      <c r="F171" s="122" t="s">
        <v>1265</v>
      </c>
      <c r="G171" s="122"/>
      <c r="H171" s="122"/>
      <c r="I171" s="117"/>
    </row>
    <row r="172" spans="1:9" ht="15.6">
      <c r="A172" s="121">
        <v>503096</v>
      </c>
      <c r="B172" s="122" t="s">
        <v>1463</v>
      </c>
      <c r="C172" s="121">
        <v>404</v>
      </c>
      <c r="D172" s="121">
        <v>4</v>
      </c>
      <c r="E172" s="122" t="s">
        <v>1267</v>
      </c>
      <c r="F172" s="122" t="s">
        <v>1265</v>
      </c>
      <c r="G172" s="122"/>
      <c r="H172" s="122"/>
      <c r="I172" s="117"/>
    </row>
    <row r="173" spans="1:9" ht="15.6">
      <c r="A173" s="121">
        <v>582000</v>
      </c>
      <c r="B173" s="122" t="s">
        <v>476</v>
      </c>
      <c r="C173" s="121">
        <v>100</v>
      </c>
      <c r="D173" s="121">
        <v>1</v>
      </c>
      <c r="E173" s="122" t="s">
        <v>476</v>
      </c>
      <c r="F173" s="122" t="s">
        <v>477</v>
      </c>
      <c r="G173" s="122"/>
      <c r="H173" s="122"/>
      <c r="I173" s="117"/>
    </row>
    <row r="174" spans="1:9" ht="15.6">
      <c r="A174" s="121">
        <v>508489</v>
      </c>
      <c r="B174" s="122" t="s">
        <v>1464</v>
      </c>
      <c r="C174" s="121">
        <v>603</v>
      </c>
      <c r="D174" s="121">
        <v>6</v>
      </c>
      <c r="E174" s="122" t="s">
        <v>1285</v>
      </c>
      <c r="F174" s="122" t="s">
        <v>214</v>
      </c>
      <c r="G174" s="122"/>
      <c r="H174" s="122"/>
      <c r="I174" s="117"/>
    </row>
    <row r="175" spans="1:9" ht="15.6">
      <c r="A175" s="121">
        <v>525570</v>
      </c>
      <c r="B175" s="122" t="s">
        <v>1465</v>
      </c>
      <c r="C175" s="121">
        <v>808</v>
      </c>
      <c r="D175" s="121">
        <v>8</v>
      </c>
      <c r="E175" s="122" t="s">
        <v>1272</v>
      </c>
      <c r="F175" s="122" t="s">
        <v>568</v>
      </c>
      <c r="G175" s="122"/>
      <c r="H175" s="122"/>
      <c r="I175" s="117"/>
    </row>
    <row r="176" spans="1:9" ht="15.6">
      <c r="A176" s="121">
        <v>528200</v>
      </c>
      <c r="B176" s="122" t="s">
        <v>1466</v>
      </c>
      <c r="C176" s="121">
        <v>811</v>
      </c>
      <c r="D176" s="121">
        <v>8</v>
      </c>
      <c r="E176" s="122" t="s">
        <v>1290</v>
      </c>
      <c r="F176" s="122" t="s">
        <v>568</v>
      </c>
      <c r="G176" s="122"/>
      <c r="H176" s="122"/>
      <c r="I176" s="117"/>
    </row>
    <row r="177" spans="1:9" ht="15.6">
      <c r="A177" s="121">
        <v>581607</v>
      </c>
      <c r="B177" s="122" t="s">
        <v>1467</v>
      </c>
      <c r="C177" s="121">
        <v>612</v>
      </c>
      <c r="D177" s="121">
        <v>6</v>
      </c>
      <c r="E177" s="122" t="s">
        <v>1468</v>
      </c>
      <c r="F177" s="122" t="s">
        <v>214</v>
      </c>
      <c r="G177" s="122"/>
      <c r="H177" s="122"/>
      <c r="I177" s="117"/>
    </row>
    <row r="178" spans="1:9" ht="15.6">
      <c r="A178" s="121">
        <v>520055</v>
      </c>
      <c r="B178" s="122" t="s">
        <v>1469</v>
      </c>
      <c r="C178" s="121">
        <v>702</v>
      </c>
      <c r="D178" s="121">
        <v>7</v>
      </c>
      <c r="E178" s="122" t="s">
        <v>1262</v>
      </c>
      <c r="F178" s="122" t="s">
        <v>1251</v>
      </c>
      <c r="G178" s="122"/>
      <c r="H178" s="122"/>
      <c r="I178" s="117"/>
    </row>
    <row r="179" spans="1:9" ht="15.6">
      <c r="A179" s="121">
        <v>520063</v>
      </c>
      <c r="B179" s="122" t="s">
        <v>1470</v>
      </c>
      <c r="C179" s="121">
        <v>702</v>
      </c>
      <c r="D179" s="121">
        <v>7</v>
      </c>
      <c r="E179" s="122" t="s">
        <v>1262</v>
      </c>
      <c r="F179" s="122" t="s">
        <v>1251</v>
      </c>
      <c r="G179" s="122"/>
      <c r="H179" s="122"/>
      <c r="I179" s="117"/>
    </row>
    <row r="180" spans="1:9" ht="15.6">
      <c r="A180" s="121">
        <v>524212</v>
      </c>
      <c r="B180" s="122" t="s">
        <v>1470</v>
      </c>
      <c r="C180" s="121">
        <v>707</v>
      </c>
      <c r="D180" s="121">
        <v>7</v>
      </c>
      <c r="E180" s="122" t="s">
        <v>1257</v>
      </c>
      <c r="F180" s="122" t="s">
        <v>1251</v>
      </c>
      <c r="G180" s="122"/>
      <c r="H180" s="122"/>
      <c r="I180" s="117"/>
    </row>
    <row r="181" spans="1:9" ht="15.6">
      <c r="A181" s="121">
        <v>520071</v>
      </c>
      <c r="B181" s="122" t="s">
        <v>1471</v>
      </c>
      <c r="C181" s="121">
        <v>705</v>
      </c>
      <c r="D181" s="121">
        <v>7</v>
      </c>
      <c r="E181" s="122" t="s">
        <v>1472</v>
      </c>
      <c r="F181" s="122" t="s">
        <v>1251</v>
      </c>
      <c r="G181" s="122"/>
      <c r="H181" s="122"/>
      <c r="I181" s="117"/>
    </row>
    <row r="182" spans="1:9" ht="15.6">
      <c r="A182" s="121">
        <v>506842</v>
      </c>
      <c r="B182" s="122" t="s">
        <v>1473</v>
      </c>
      <c r="C182" s="121">
        <v>207</v>
      </c>
      <c r="D182" s="121">
        <v>2</v>
      </c>
      <c r="E182" s="122" t="s">
        <v>1392</v>
      </c>
      <c r="F182" s="122" t="s">
        <v>1248</v>
      </c>
      <c r="G182" s="122"/>
      <c r="H182" s="122"/>
      <c r="I182" s="117"/>
    </row>
    <row r="183" spans="1:9" ht="15.6">
      <c r="A183" s="121">
        <v>504254</v>
      </c>
      <c r="B183" s="122" t="s">
        <v>1474</v>
      </c>
      <c r="C183" s="121">
        <v>303</v>
      </c>
      <c r="D183" s="121">
        <v>3</v>
      </c>
      <c r="E183" s="122" t="s">
        <v>1475</v>
      </c>
      <c r="F183" s="122" t="s">
        <v>1260</v>
      </c>
      <c r="G183" s="122"/>
      <c r="H183" s="122"/>
      <c r="I183" s="117"/>
    </row>
    <row r="184" spans="1:9" ht="15.6">
      <c r="A184" s="121">
        <v>501069</v>
      </c>
      <c r="B184" s="122" t="s">
        <v>1474</v>
      </c>
      <c r="C184" s="121">
        <v>401</v>
      </c>
      <c r="D184" s="121">
        <v>4</v>
      </c>
      <c r="E184" s="122" t="s">
        <v>1304</v>
      </c>
      <c r="F184" s="122" t="s">
        <v>1265</v>
      </c>
      <c r="G184" s="122"/>
      <c r="H184" s="122"/>
      <c r="I184" s="117"/>
    </row>
    <row r="185" spans="1:9" ht="15.6">
      <c r="A185" s="121">
        <v>524221</v>
      </c>
      <c r="B185" s="122" t="s">
        <v>1476</v>
      </c>
      <c r="C185" s="121">
        <v>707</v>
      </c>
      <c r="D185" s="121">
        <v>7</v>
      </c>
      <c r="E185" s="122" t="s">
        <v>1257</v>
      </c>
      <c r="F185" s="122" t="s">
        <v>1251</v>
      </c>
      <c r="G185" s="122"/>
      <c r="H185" s="122"/>
      <c r="I185" s="117"/>
    </row>
    <row r="186" spans="1:9" ht="15.6">
      <c r="A186" s="121">
        <v>514578</v>
      </c>
      <c r="B186" s="122" t="s">
        <v>1477</v>
      </c>
      <c r="C186" s="121">
        <v>808</v>
      </c>
      <c r="D186" s="121">
        <v>8</v>
      </c>
      <c r="E186" s="122" t="s">
        <v>1272</v>
      </c>
      <c r="F186" s="122" t="s">
        <v>568</v>
      </c>
      <c r="G186" s="122"/>
      <c r="H186" s="122"/>
      <c r="I186" s="117"/>
    </row>
    <row r="187" spans="1:9" ht="15.6">
      <c r="A187" s="121">
        <v>509591</v>
      </c>
      <c r="B187" s="122" t="s">
        <v>1478</v>
      </c>
      <c r="C187" s="121">
        <v>507</v>
      </c>
      <c r="D187" s="121">
        <v>5</v>
      </c>
      <c r="E187" s="122" t="s">
        <v>169</v>
      </c>
      <c r="F187" s="122" t="s">
        <v>171</v>
      </c>
      <c r="G187" s="122" t="s">
        <v>1279</v>
      </c>
      <c r="H187" s="122"/>
      <c r="I187" s="117"/>
    </row>
    <row r="188" spans="1:9" ht="15.6">
      <c r="A188" s="121">
        <v>547557</v>
      </c>
      <c r="B188" s="122" t="s">
        <v>1479</v>
      </c>
      <c r="C188" s="121">
        <v>511</v>
      </c>
      <c r="D188" s="121">
        <v>5</v>
      </c>
      <c r="E188" s="122" t="s">
        <v>648</v>
      </c>
      <c r="F188" s="122" t="s">
        <v>171</v>
      </c>
      <c r="G188" s="122" t="s">
        <v>1349</v>
      </c>
      <c r="H188" s="122"/>
      <c r="I188" s="117"/>
    </row>
    <row r="189" spans="1:9" ht="15.6">
      <c r="A189" s="121">
        <v>528218</v>
      </c>
      <c r="B189" s="122" t="s">
        <v>1480</v>
      </c>
      <c r="C189" s="121">
        <v>811</v>
      </c>
      <c r="D189" s="121">
        <v>8</v>
      </c>
      <c r="E189" s="122" t="s">
        <v>1290</v>
      </c>
      <c r="F189" s="122" t="s">
        <v>568</v>
      </c>
      <c r="G189" s="122"/>
      <c r="H189" s="122"/>
      <c r="I189" s="117"/>
    </row>
    <row r="190" spans="1:9" ht="15.6">
      <c r="A190" s="121">
        <v>518191</v>
      </c>
      <c r="B190" s="122" t="s">
        <v>1481</v>
      </c>
      <c r="C190" s="121">
        <v>611</v>
      </c>
      <c r="D190" s="121">
        <v>6</v>
      </c>
      <c r="E190" s="122" t="s">
        <v>1281</v>
      </c>
      <c r="F190" s="122" t="s">
        <v>214</v>
      </c>
      <c r="G190" s="122"/>
      <c r="H190" s="122"/>
      <c r="I190" s="117"/>
    </row>
    <row r="191" spans="1:9" ht="15.6">
      <c r="A191" s="121">
        <v>527157</v>
      </c>
      <c r="B191" s="122" t="s">
        <v>1482</v>
      </c>
      <c r="C191" s="121">
        <v>711</v>
      </c>
      <c r="D191" s="121">
        <v>7</v>
      </c>
      <c r="E191" s="122" t="s">
        <v>1319</v>
      </c>
      <c r="F191" s="122" t="s">
        <v>1251</v>
      </c>
      <c r="G191" s="122"/>
      <c r="H191" s="122"/>
      <c r="I191" s="117"/>
    </row>
    <row r="192" spans="1:9" ht="15.6">
      <c r="A192" s="121">
        <v>511269</v>
      </c>
      <c r="B192" s="122" t="s">
        <v>1483</v>
      </c>
      <c r="C192" s="121">
        <v>607</v>
      </c>
      <c r="D192" s="121">
        <v>6</v>
      </c>
      <c r="E192" s="122" t="s">
        <v>1484</v>
      </c>
      <c r="F192" s="122" t="s">
        <v>214</v>
      </c>
      <c r="G192" s="122"/>
      <c r="H192" s="122"/>
      <c r="I192" s="117"/>
    </row>
    <row r="193" spans="1:9" ht="15.6">
      <c r="A193" s="121">
        <v>527165</v>
      </c>
      <c r="B193" s="122" t="s">
        <v>1483</v>
      </c>
      <c r="C193" s="121">
        <v>711</v>
      </c>
      <c r="D193" s="121">
        <v>7</v>
      </c>
      <c r="E193" s="122" t="s">
        <v>1319</v>
      </c>
      <c r="F193" s="122" t="s">
        <v>1251</v>
      </c>
      <c r="G193" s="122"/>
      <c r="H193" s="122"/>
      <c r="I193" s="117"/>
    </row>
    <row r="194" spans="1:9" ht="15.6">
      <c r="A194" s="121">
        <v>508497</v>
      </c>
      <c r="B194" s="122" t="s">
        <v>1285</v>
      </c>
      <c r="C194" s="121">
        <v>603</v>
      </c>
      <c r="D194" s="121">
        <v>6</v>
      </c>
      <c r="E194" s="122" t="s">
        <v>1285</v>
      </c>
      <c r="F194" s="122" t="s">
        <v>214</v>
      </c>
      <c r="G194" s="122"/>
      <c r="H194" s="122"/>
      <c r="I194" s="117"/>
    </row>
    <row r="195" spans="1:9" ht="15.6">
      <c r="A195" s="121">
        <v>542741</v>
      </c>
      <c r="B195" s="122" t="s">
        <v>1485</v>
      </c>
      <c r="C195" s="121">
        <v>301</v>
      </c>
      <c r="D195" s="121">
        <v>3</v>
      </c>
      <c r="E195" s="122" t="s">
        <v>1323</v>
      </c>
      <c r="F195" s="122" t="s">
        <v>1260</v>
      </c>
      <c r="G195" s="122"/>
      <c r="H195" s="122"/>
      <c r="I195" s="117"/>
    </row>
    <row r="196" spans="1:9" ht="15.6">
      <c r="A196" s="121">
        <v>519081</v>
      </c>
      <c r="B196" s="122" t="s">
        <v>1486</v>
      </c>
      <c r="C196" s="121">
        <v>701</v>
      </c>
      <c r="D196" s="121">
        <v>7</v>
      </c>
      <c r="E196" s="122" t="s">
        <v>1250</v>
      </c>
      <c r="F196" s="122" t="s">
        <v>1251</v>
      </c>
      <c r="G196" s="122"/>
      <c r="H196" s="122"/>
      <c r="I196" s="117"/>
    </row>
    <row r="197" spans="1:9" ht="15.6">
      <c r="A197" s="121">
        <v>504262</v>
      </c>
      <c r="B197" s="122" t="s">
        <v>1487</v>
      </c>
      <c r="C197" s="121">
        <v>303</v>
      </c>
      <c r="D197" s="121">
        <v>3</v>
      </c>
      <c r="E197" s="122" t="s">
        <v>1475</v>
      </c>
      <c r="F197" s="122" t="s">
        <v>1260</v>
      </c>
      <c r="G197" s="122"/>
      <c r="H197" s="122"/>
      <c r="I197" s="117"/>
    </row>
    <row r="198" spans="1:9" ht="15.6">
      <c r="A198" s="121">
        <v>520080</v>
      </c>
      <c r="B198" s="122" t="s">
        <v>1488</v>
      </c>
      <c r="C198" s="121">
        <v>709</v>
      </c>
      <c r="D198" s="121">
        <v>7</v>
      </c>
      <c r="E198" s="122" t="s">
        <v>1353</v>
      </c>
      <c r="F198" s="122" t="s">
        <v>1251</v>
      </c>
      <c r="G198" s="122"/>
      <c r="H198" s="122"/>
      <c r="I198" s="117"/>
    </row>
    <row r="199" spans="1:9" ht="15.6">
      <c r="A199" s="121">
        <v>509604</v>
      </c>
      <c r="B199" s="122" t="s">
        <v>1489</v>
      </c>
      <c r="C199" s="121">
        <v>510</v>
      </c>
      <c r="D199" s="121">
        <v>5</v>
      </c>
      <c r="E199" s="122" t="s">
        <v>1490</v>
      </c>
      <c r="F199" s="122" t="s">
        <v>171</v>
      </c>
      <c r="G199" s="122" t="s">
        <v>1279</v>
      </c>
      <c r="H199" s="122"/>
      <c r="I199" s="117"/>
    </row>
    <row r="200" spans="1:9" ht="15.6">
      <c r="A200" s="121">
        <v>524239</v>
      </c>
      <c r="B200" s="122" t="s">
        <v>1489</v>
      </c>
      <c r="C200" s="121">
        <v>708</v>
      </c>
      <c r="D200" s="121">
        <v>7</v>
      </c>
      <c r="E200" s="122" t="s">
        <v>1307</v>
      </c>
      <c r="F200" s="122" t="s">
        <v>1251</v>
      </c>
      <c r="G200" s="122"/>
      <c r="H200" s="122"/>
      <c r="I200" s="117"/>
    </row>
    <row r="201" spans="1:9" ht="15.6">
      <c r="A201" s="121">
        <v>524247</v>
      </c>
      <c r="B201" s="122" t="s">
        <v>1491</v>
      </c>
      <c r="C201" s="121">
        <v>708</v>
      </c>
      <c r="D201" s="121">
        <v>7</v>
      </c>
      <c r="E201" s="122" t="s">
        <v>1307</v>
      </c>
      <c r="F201" s="122" t="s">
        <v>1251</v>
      </c>
      <c r="G201" s="122"/>
      <c r="H201" s="122"/>
      <c r="I201" s="117"/>
    </row>
    <row r="202" spans="1:9" ht="15.6">
      <c r="A202" s="121">
        <v>519090</v>
      </c>
      <c r="B202" s="122" t="s">
        <v>1492</v>
      </c>
      <c r="C202" s="121">
        <v>701</v>
      </c>
      <c r="D202" s="121">
        <v>7</v>
      </c>
      <c r="E202" s="122" t="s">
        <v>1250</v>
      </c>
      <c r="F202" s="122" t="s">
        <v>1251</v>
      </c>
      <c r="G202" s="122"/>
      <c r="H202" s="122"/>
      <c r="I202" s="117"/>
    </row>
    <row r="203" spans="1:9" ht="15.6">
      <c r="A203" s="121">
        <v>524255</v>
      </c>
      <c r="B203" s="122" t="s">
        <v>1493</v>
      </c>
      <c r="C203" s="121">
        <v>707</v>
      </c>
      <c r="D203" s="121">
        <v>7</v>
      </c>
      <c r="E203" s="122" t="s">
        <v>1257</v>
      </c>
      <c r="F203" s="122" t="s">
        <v>1251</v>
      </c>
      <c r="G203" s="122"/>
      <c r="H203" s="122"/>
      <c r="I203" s="117"/>
    </row>
    <row r="204" spans="1:9" ht="15.6">
      <c r="A204" s="121">
        <v>502103</v>
      </c>
      <c r="B204" s="122" t="s">
        <v>1494</v>
      </c>
      <c r="C204" s="121">
        <v>402</v>
      </c>
      <c r="D204" s="121">
        <v>4</v>
      </c>
      <c r="E204" s="122" t="s">
        <v>1309</v>
      </c>
      <c r="F204" s="122" t="s">
        <v>1265</v>
      </c>
      <c r="G204" s="122"/>
      <c r="H204" s="122"/>
      <c r="I204" s="117"/>
    </row>
    <row r="205" spans="1:9" ht="15.6">
      <c r="A205" s="121">
        <v>512117</v>
      </c>
      <c r="B205" s="122" t="s">
        <v>1495</v>
      </c>
      <c r="C205" s="121">
        <v>509</v>
      </c>
      <c r="D205" s="121">
        <v>5</v>
      </c>
      <c r="E205" s="122" t="s">
        <v>1254</v>
      </c>
      <c r="F205" s="122" t="s">
        <v>171</v>
      </c>
      <c r="G205" s="122" t="s">
        <v>1255</v>
      </c>
      <c r="H205" s="122"/>
      <c r="I205" s="117"/>
    </row>
    <row r="206" spans="1:9" ht="15.6">
      <c r="A206" s="121">
        <v>504271</v>
      </c>
      <c r="B206" s="122" t="s">
        <v>1496</v>
      </c>
      <c r="C206" s="121">
        <v>206</v>
      </c>
      <c r="D206" s="121">
        <v>2</v>
      </c>
      <c r="E206" s="122" t="s">
        <v>1497</v>
      </c>
      <c r="F206" s="122" t="s">
        <v>1248</v>
      </c>
      <c r="G206" s="122"/>
      <c r="H206" s="122"/>
      <c r="I206" s="117"/>
    </row>
    <row r="207" spans="1:9" ht="15.6">
      <c r="A207" s="121">
        <v>580449</v>
      </c>
      <c r="B207" s="122" t="s">
        <v>1498</v>
      </c>
      <c r="C207" s="121">
        <v>305</v>
      </c>
      <c r="D207" s="121">
        <v>3</v>
      </c>
      <c r="E207" s="122" t="s">
        <v>1457</v>
      </c>
      <c r="F207" s="122" t="s">
        <v>1260</v>
      </c>
      <c r="G207" s="122"/>
      <c r="H207" s="122"/>
      <c r="I207" s="117"/>
    </row>
    <row r="208" spans="1:9" ht="15.6">
      <c r="A208" s="121">
        <v>505889</v>
      </c>
      <c r="B208" s="122" t="s">
        <v>1499</v>
      </c>
      <c r="C208" s="121">
        <v>304</v>
      </c>
      <c r="D208" s="121">
        <v>3</v>
      </c>
      <c r="E208" s="122" t="s">
        <v>1345</v>
      </c>
      <c r="F208" s="122" t="s">
        <v>1260</v>
      </c>
      <c r="G208" s="122"/>
      <c r="H208" s="122"/>
      <c r="I208" s="117"/>
    </row>
    <row r="209" spans="1:9" ht="15.6">
      <c r="A209" s="121">
        <v>527173</v>
      </c>
      <c r="B209" s="122" t="s">
        <v>1500</v>
      </c>
      <c r="C209" s="121">
        <v>711</v>
      </c>
      <c r="D209" s="121">
        <v>7</v>
      </c>
      <c r="E209" s="122" t="s">
        <v>1319</v>
      </c>
      <c r="F209" s="122" t="s">
        <v>1251</v>
      </c>
      <c r="G209" s="122"/>
      <c r="H209" s="122"/>
      <c r="I209" s="117"/>
    </row>
    <row r="210" spans="1:9" ht="15.6">
      <c r="A210" s="121">
        <v>515884</v>
      </c>
      <c r="B210" s="122" t="s">
        <v>1501</v>
      </c>
      <c r="C210" s="121">
        <v>610</v>
      </c>
      <c r="D210" s="121">
        <v>6</v>
      </c>
      <c r="E210" s="122" t="s">
        <v>1316</v>
      </c>
      <c r="F210" s="122" t="s">
        <v>214</v>
      </c>
      <c r="G210" s="122"/>
      <c r="H210" s="122"/>
      <c r="I210" s="117"/>
    </row>
    <row r="211" spans="1:9" ht="15.6">
      <c r="A211" s="121">
        <v>508675</v>
      </c>
      <c r="B211" s="122" t="s">
        <v>1502</v>
      </c>
      <c r="C211" s="121">
        <v>601</v>
      </c>
      <c r="D211" s="121">
        <v>6</v>
      </c>
      <c r="E211" s="122" t="s">
        <v>1298</v>
      </c>
      <c r="F211" s="122" t="s">
        <v>214</v>
      </c>
      <c r="G211" s="122"/>
      <c r="H211" s="122"/>
      <c r="I211" s="117"/>
    </row>
    <row r="212" spans="1:9" ht="15.6">
      <c r="A212" s="121">
        <v>526410</v>
      </c>
      <c r="B212" s="122" t="s">
        <v>1503</v>
      </c>
      <c r="C212" s="121">
        <v>704</v>
      </c>
      <c r="D212" s="121">
        <v>7</v>
      </c>
      <c r="E212" s="122" t="s">
        <v>1314</v>
      </c>
      <c r="F212" s="122" t="s">
        <v>1251</v>
      </c>
      <c r="G212" s="122"/>
      <c r="H212" s="122"/>
      <c r="I212" s="117"/>
    </row>
    <row r="213" spans="1:9" ht="15.6">
      <c r="A213" s="121">
        <v>503100</v>
      </c>
      <c r="B213" s="122" t="s">
        <v>1504</v>
      </c>
      <c r="C213" s="121">
        <v>404</v>
      </c>
      <c r="D213" s="121">
        <v>4</v>
      </c>
      <c r="E213" s="122" t="s">
        <v>1267</v>
      </c>
      <c r="F213" s="122" t="s">
        <v>1265</v>
      </c>
      <c r="G213" s="122"/>
      <c r="H213" s="122"/>
      <c r="I213" s="117"/>
    </row>
    <row r="214" spans="1:9" ht="15.6">
      <c r="A214" s="121">
        <v>512915</v>
      </c>
      <c r="B214" s="122" t="s">
        <v>1505</v>
      </c>
      <c r="C214" s="121">
        <v>306</v>
      </c>
      <c r="D214" s="121">
        <v>3</v>
      </c>
      <c r="E214" s="122" t="s">
        <v>1420</v>
      </c>
      <c r="F214" s="122" t="s">
        <v>1260</v>
      </c>
      <c r="G214" s="122"/>
      <c r="H214" s="122"/>
      <c r="I214" s="117"/>
    </row>
    <row r="215" spans="1:9" ht="15.6">
      <c r="A215" s="121">
        <v>560022</v>
      </c>
      <c r="B215" s="122" t="s">
        <v>1506</v>
      </c>
      <c r="C215" s="121">
        <v>808</v>
      </c>
      <c r="D215" s="121">
        <v>8</v>
      </c>
      <c r="E215" s="122" t="s">
        <v>1272</v>
      </c>
      <c r="F215" s="122" t="s">
        <v>568</v>
      </c>
      <c r="G215" s="122"/>
      <c r="H215" s="122"/>
      <c r="I215" s="117"/>
    </row>
    <row r="216" spans="1:9" ht="15.6">
      <c r="A216" s="121">
        <v>519103</v>
      </c>
      <c r="B216" s="122" t="s">
        <v>1507</v>
      </c>
      <c r="C216" s="121">
        <v>701</v>
      </c>
      <c r="D216" s="121">
        <v>7</v>
      </c>
      <c r="E216" s="122" t="s">
        <v>1250</v>
      </c>
      <c r="F216" s="122" t="s">
        <v>1251</v>
      </c>
      <c r="G216" s="122"/>
      <c r="H216" s="122"/>
      <c r="I216" s="117"/>
    </row>
    <row r="217" spans="1:9" ht="15.6">
      <c r="A217" s="121">
        <v>501077</v>
      </c>
      <c r="B217" s="122" t="s">
        <v>1508</v>
      </c>
      <c r="C217" s="121">
        <v>401</v>
      </c>
      <c r="D217" s="121">
        <v>4</v>
      </c>
      <c r="E217" s="122" t="s">
        <v>1304</v>
      </c>
      <c r="F217" s="122" t="s">
        <v>1265</v>
      </c>
      <c r="G217" s="122"/>
      <c r="H217" s="122"/>
      <c r="I217" s="117"/>
    </row>
    <row r="218" spans="1:9" ht="15.6">
      <c r="A218" s="121">
        <v>506851</v>
      </c>
      <c r="B218" s="122" t="s">
        <v>1509</v>
      </c>
      <c r="C218" s="121">
        <v>207</v>
      </c>
      <c r="D218" s="121">
        <v>2</v>
      </c>
      <c r="E218" s="122" t="s">
        <v>1392</v>
      </c>
      <c r="F218" s="122" t="s">
        <v>1248</v>
      </c>
      <c r="G218" s="122"/>
      <c r="H218" s="122"/>
      <c r="I218" s="117"/>
    </row>
    <row r="219" spans="1:9" ht="15.6">
      <c r="A219" s="121">
        <v>518204</v>
      </c>
      <c r="B219" s="122" t="s">
        <v>1510</v>
      </c>
      <c r="C219" s="121">
        <v>611</v>
      </c>
      <c r="D219" s="121">
        <v>6</v>
      </c>
      <c r="E219" s="122" t="s">
        <v>1281</v>
      </c>
      <c r="F219" s="122" t="s">
        <v>214</v>
      </c>
      <c r="G219" s="122"/>
      <c r="H219" s="122"/>
      <c r="I219" s="117"/>
    </row>
    <row r="220" spans="1:9" ht="15.6">
      <c r="A220" s="121">
        <v>514586</v>
      </c>
      <c r="B220" s="122" t="s">
        <v>1511</v>
      </c>
      <c r="C220" s="121">
        <v>609</v>
      </c>
      <c r="D220" s="121">
        <v>6</v>
      </c>
      <c r="E220" s="122" t="s">
        <v>1245</v>
      </c>
      <c r="F220" s="122" t="s">
        <v>214</v>
      </c>
      <c r="G220" s="122"/>
      <c r="H220" s="122"/>
      <c r="I220" s="117"/>
    </row>
    <row r="221" spans="1:9" ht="15.6">
      <c r="A221" s="121">
        <v>521221</v>
      </c>
      <c r="B221" s="122" t="s">
        <v>1512</v>
      </c>
      <c r="C221" s="121">
        <v>806</v>
      </c>
      <c r="D221" s="121">
        <v>8</v>
      </c>
      <c r="E221" s="122" t="s">
        <v>1293</v>
      </c>
      <c r="F221" s="122" t="s">
        <v>568</v>
      </c>
      <c r="G221" s="122"/>
      <c r="H221" s="122"/>
      <c r="I221" s="117"/>
    </row>
    <row r="222" spans="1:9" ht="15.6">
      <c r="A222" s="121">
        <v>511277</v>
      </c>
      <c r="B222" s="122" t="s">
        <v>1513</v>
      </c>
      <c r="C222" s="121">
        <v>606</v>
      </c>
      <c r="D222" s="121">
        <v>6</v>
      </c>
      <c r="E222" s="122" t="s">
        <v>1243</v>
      </c>
      <c r="F222" s="122" t="s">
        <v>214</v>
      </c>
      <c r="G222" s="122"/>
      <c r="H222" s="122"/>
      <c r="I222" s="117"/>
    </row>
    <row r="223" spans="1:9" ht="15.6">
      <c r="A223" s="121">
        <v>513857</v>
      </c>
      <c r="B223" s="122" t="s">
        <v>1514</v>
      </c>
      <c r="C223" s="121">
        <v>807</v>
      </c>
      <c r="D223" s="121">
        <v>8</v>
      </c>
      <c r="E223" s="122" t="s">
        <v>1302</v>
      </c>
      <c r="F223" s="122" t="s">
        <v>568</v>
      </c>
      <c r="G223" s="122"/>
      <c r="H223" s="122"/>
      <c r="I223" s="117"/>
    </row>
    <row r="224" spans="1:9" ht="15.6">
      <c r="A224" s="121">
        <v>512125</v>
      </c>
      <c r="B224" s="122" t="s">
        <v>1515</v>
      </c>
      <c r="C224" s="121">
        <v>509</v>
      </c>
      <c r="D224" s="121">
        <v>5</v>
      </c>
      <c r="E224" s="122" t="s">
        <v>1254</v>
      </c>
      <c r="F224" s="122" t="s">
        <v>171</v>
      </c>
      <c r="G224" s="122" t="s">
        <v>1255</v>
      </c>
      <c r="H224" s="122"/>
      <c r="I224" s="117"/>
    </row>
    <row r="225" spans="1:9" ht="15.6">
      <c r="A225" s="121">
        <v>522376</v>
      </c>
      <c r="B225" s="122" t="s">
        <v>1516</v>
      </c>
      <c r="C225" s="121">
        <v>807</v>
      </c>
      <c r="D225" s="121">
        <v>8</v>
      </c>
      <c r="E225" s="122" t="s">
        <v>1302</v>
      </c>
      <c r="F225" s="122" t="s">
        <v>568</v>
      </c>
      <c r="G225" s="122"/>
      <c r="H225" s="122"/>
      <c r="I225" s="117"/>
    </row>
    <row r="226" spans="1:9" ht="15.6">
      <c r="A226" s="121">
        <v>507849</v>
      </c>
      <c r="B226" s="122" t="s">
        <v>1517</v>
      </c>
      <c r="C226" s="121">
        <v>107</v>
      </c>
      <c r="D226" s="121">
        <v>1</v>
      </c>
      <c r="E226" s="122" t="s">
        <v>1300</v>
      </c>
      <c r="F226" s="122" t="s">
        <v>477</v>
      </c>
      <c r="G226" s="122"/>
      <c r="H226" s="122"/>
      <c r="I226" s="117"/>
    </row>
    <row r="227" spans="1:9" ht="15.6">
      <c r="A227" s="121">
        <v>526428</v>
      </c>
      <c r="B227" s="122" t="s">
        <v>1518</v>
      </c>
      <c r="C227" s="121">
        <v>704</v>
      </c>
      <c r="D227" s="121">
        <v>7</v>
      </c>
      <c r="E227" s="122" t="s">
        <v>1314</v>
      </c>
      <c r="F227" s="122" t="s">
        <v>1251</v>
      </c>
      <c r="G227" s="122"/>
      <c r="H227" s="122"/>
      <c r="I227" s="117"/>
    </row>
    <row r="228" spans="1:9" ht="15.6">
      <c r="A228" s="121">
        <v>506869</v>
      </c>
      <c r="B228" s="122" t="s">
        <v>1519</v>
      </c>
      <c r="C228" s="121">
        <v>207</v>
      </c>
      <c r="D228" s="121">
        <v>2</v>
      </c>
      <c r="E228" s="122" t="s">
        <v>1392</v>
      </c>
      <c r="F228" s="122" t="s">
        <v>1248</v>
      </c>
      <c r="G228" s="122"/>
      <c r="H228" s="122"/>
      <c r="I228" s="117"/>
    </row>
    <row r="229" spans="1:9" ht="15.6">
      <c r="A229" s="121">
        <v>527181</v>
      </c>
      <c r="B229" s="122" t="s">
        <v>1520</v>
      </c>
      <c r="C229" s="121">
        <v>711</v>
      </c>
      <c r="D229" s="121">
        <v>7</v>
      </c>
      <c r="E229" s="122" t="s">
        <v>1319</v>
      </c>
      <c r="F229" s="122" t="s">
        <v>1251</v>
      </c>
      <c r="G229" s="122"/>
      <c r="H229" s="122"/>
      <c r="I229" s="117"/>
    </row>
    <row r="230" spans="1:9" ht="15.6">
      <c r="A230" s="121">
        <v>504289</v>
      </c>
      <c r="B230" s="122" t="s">
        <v>1521</v>
      </c>
      <c r="C230" s="121">
        <v>303</v>
      </c>
      <c r="D230" s="121">
        <v>3</v>
      </c>
      <c r="E230" s="122" t="s">
        <v>1475</v>
      </c>
      <c r="F230" s="122" t="s">
        <v>1260</v>
      </c>
      <c r="G230" s="122"/>
      <c r="H230" s="122"/>
      <c r="I230" s="117"/>
    </row>
    <row r="231" spans="1:9" ht="15.6">
      <c r="A231" s="121">
        <v>521248</v>
      </c>
      <c r="B231" s="122" t="s">
        <v>1521</v>
      </c>
      <c r="C231" s="121">
        <v>806</v>
      </c>
      <c r="D231" s="121">
        <v>8</v>
      </c>
      <c r="E231" s="122" t="s">
        <v>1293</v>
      </c>
      <c r="F231" s="122" t="s">
        <v>568</v>
      </c>
      <c r="G231" s="122"/>
      <c r="H231" s="122"/>
      <c r="I231" s="117"/>
    </row>
    <row r="232" spans="1:9" ht="15.6">
      <c r="A232" s="121">
        <v>510351</v>
      </c>
      <c r="B232" s="122" t="s">
        <v>1522</v>
      </c>
      <c r="C232" s="121">
        <v>505</v>
      </c>
      <c r="D232" s="121">
        <v>5</v>
      </c>
      <c r="E232" s="122" t="s">
        <v>1368</v>
      </c>
      <c r="F232" s="122" t="s">
        <v>171</v>
      </c>
      <c r="G232" s="122" t="s">
        <v>1369</v>
      </c>
      <c r="H232" s="122"/>
      <c r="I232" s="117"/>
    </row>
    <row r="233" spans="1:9" ht="15.6">
      <c r="A233" s="121">
        <v>558273</v>
      </c>
      <c r="B233" s="122" t="s">
        <v>1523</v>
      </c>
      <c r="C233" s="121">
        <v>606</v>
      </c>
      <c r="D233" s="121">
        <v>6</v>
      </c>
      <c r="E233" s="122" t="s">
        <v>1243</v>
      </c>
      <c r="F233" s="122" t="s">
        <v>214</v>
      </c>
      <c r="G233" s="122"/>
      <c r="H233" s="122"/>
      <c r="I233" s="117"/>
    </row>
    <row r="234" spans="1:9" ht="15.6">
      <c r="A234" s="121">
        <v>521256</v>
      </c>
      <c r="B234" s="122" t="s">
        <v>1524</v>
      </c>
      <c r="C234" s="121">
        <v>806</v>
      </c>
      <c r="D234" s="121">
        <v>8</v>
      </c>
      <c r="E234" s="122" t="s">
        <v>1293</v>
      </c>
      <c r="F234" s="122" t="s">
        <v>568</v>
      </c>
      <c r="G234" s="122"/>
      <c r="H234" s="122"/>
      <c r="I234" s="117"/>
    </row>
    <row r="235" spans="1:9" ht="15.6">
      <c r="A235" s="121">
        <v>522384</v>
      </c>
      <c r="B235" s="122" t="s">
        <v>1525</v>
      </c>
      <c r="C235" s="121">
        <v>809</v>
      </c>
      <c r="D235" s="121">
        <v>8</v>
      </c>
      <c r="E235" s="122" t="s">
        <v>1336</v>
      </c>
      <c r="F235" s="122" t="s">
        <v>568</v>
      </c>
      <c r="G235" s="122"/>
      <c r="H235" s="122"/>
      <c r="I235" s="117"/>
    </row>
    <row r="236" spans="1:9" ht="15.6">
      <c r="A236" s="121">
        <v>515892</v>
      </c>
      <c r="B236" s="122" t="s">
        <v>1526</v>
      </c>
      <c r="C236" s="121">
        <v>610</v>
      </c>
      <c r="D236" s="121">
        <v>6</v>
      </c>
      <c r="E236" s="122" t="s">
        <v>1316</v>
      </c>
      <c r="F236" s="122" t="s">
        <v>214</v>
      </c>
      <c r="G236" s="122"/>
      <c r="H236" s="122"/>
      <c r="I236" s="117"/>
    </row>
    <row r="237" spans="1:9" ht="15.6">
      <c r="A237" s="121">
        <v>523411</v>
      </c>
      <c r="B237" s="122" t="s">
        <v>1527</v>
      </c>
      <c r="C237" s="121">
        <v>703</v>
      </c>
      <c r="D237" s="121">
        <v>7</v>
      </c>
      <c r="E237" s="122" t="s">
        <v>1252</v>
      </c>
      <c r="F237" s="122" t="s">
        <v>1251</v>
      </c>
      <c r="G237" s="122"/>
      <c r="H237" s="122"/>
      <c r="I237" s="117"/>
    </row>
    <row r="238" spans="1:9" ht="15.6">
      <c r="A238" s="121">
        <v>521264</v>
      </c>
      <c r="B238" s="122" t="s">
        <v>1528</v>
      </c>
      <c r="C238" s="121">
        <v>806</v>
      </c>
      <c r="D238" s="121">
        <v>8</v>
      </c>
      <c r="E238" s="122" t="s">
        <v>1293</v>
      </c>
      <c r="F238" s="122" t="s">
        <v>568</v>
      </c>
      <c r="G238" s="122"/>
      <c r="H238" s="122"/>
      <c r="I238" s="117"/>
    </row>
    <row r="239" spans="1:9" ht="15.6">
      <c r="A239" s="121">
        <v>511293</v>
      </c>
      <c r="B239" s="122" t="s">
        <v>1529</v>
      </c>
      <c r="C239" s="121">
        <v>606</v>
      </c>
      <c r="D239" s="121">
        <v>6</v>
      </c>
      <c r="E239" s="122" t="s">
        <v>1243</v>
      </c>
      <c r="F239" s="122" t="s">
        <v>214</v>
      </c>
      <c r="G239" s="122"/>
      <c r="H239" s="122"/>
      <c r="I239" s="117"/>
    </row>
    <row r="240" spans="1:9" ht="15.6">
      <c r="A240" s="121">
        <v>557251</v>
      </c>
      <c r="B240" s="122" t="s">
        <v>1530</v>
      </c>
      <c r="C240" s="121">
        <v>603</v>
      </c>
      <c r="D240" s="121">
        <v>6</v>
      </c>
      <c r="E240" s="122" t="s">
        <v>1285</v>
      </c>
      <c r="F240" s="122" t="s">
        <v>214</v>
      </c>
      <c r="G240" s="122"/>
      <c r="H240" s="122"/>
      <c r="I240" s="117"/>
    </row>
    <row r="241" spans="1:23" ht="15.6">
      <c r="A241" s="121">
        <v>527190</v>
      </c>
      <c r="B241" s="122" t="s">
        <v>1530</v>
      </c>
      <c r="C241" s="121">
        <v>711</v>
      </c>
      <c r="D241" s="121">
        <v>7</v>
      </c>
      <c r="E241" s="122" t="s">
        <v>1319</v>
      </c>
      <c r="F241" s="122" t="s">
        <v>1251</v>
      </c>
      <c r="G241" s="122"/>
      <c r="H241" s="122"/>
      <c r="I241" s="117"/>
    </row>
    <row r="242" spans="1:23" ht="15.6">
      <c r="A242" s="121">
        <v>526436</v>
      </c>
      <c r="B242" s="122" t="s">
        <v>1531</v>
      </c>
      <c r="C242" s="121">
        <v>810</v>
      </c>
      <c r="D242" s="121">
        <v>8</v>
      </c>
      <c r="E242" s="122" t="s">
        <v>1274</v>
      </c>
      <c r="F242" s="122" t="s">
        <v>568</v>
      </c>
      <c r="G242" s="122"/>
      <c r="H242" s="122"/>
      <c r="I242" s="117"/>
    </row>
    <row r="243" spans="1:23" ht="15.6">
      <c r="A243" s="121">
        <v>544094</v>
      </c>
      <c r="B243" s="122" t="s">
        <v>1532</v>
      </c>
      <c r="C243" s="121">
        <v>713</v>
      </c>
      <c r="D243" s="121">
        <v>7</v>
      </c>
      <c r="E243" s="122" t="s">
        <v>1277</v>
      </c>
      <c r="F243" s="122" t="s">
        <v>1251</v>
      </c>
      <c r="G243" s="122"/>
      <c r="H243" s="122"/>
      <c r="I243" s="117"/>
    </row>
    <row r="244" spans="1:23" ht="15.6">
      <c r="A244" s="121">
        <v>513911</v>
      </c>
      <c r="B244" s="122" t="s">
        <v>1533</v>
      </c>
      <c r="C244" s="121">
        <v>307</v>
      </c>
      <c r="D244" s="121">
        <v>3</v>
      </c>
      <c r="E244" s="122" t="s">
        <v>1435</v>
      </c>
      <c r="F244" s="122" t="s">
        <v>1260</v>
      </c>
      <c r="G244" s="122"/>
      <c r="H244" s="122"/>
      <c r="I244" s="117"/>
    </row>
    <row r="245" spans="1:23" ht="15.6">
      <c r="A245" s="121">
        <v>512133</v>
      </c>
      <c r="B245" s="122" t="s">
        <v>1534</v>
      </c>
      <c r="C245" s="121">
        <v>506</v>
      </c>
      <c r="D245" s="121">
        <v>5</v>
      </c>
      <c r="E245" s="122" t="s">
        <v>1351</v>
      </c>
      <c r="F245" s="122" t="s">
        <v>171</v>
      </c>
      <c r="G245" s="122" t="s">
        <v>1255</v>
      </c>
      <c r="H245" s="122"/>
      <c r="I245" s="117"/>
    </row>
    <row r="246" spans="1:23" ht="15.6">
      <c r="A246" s="121">
        <v>528226</v>
      </c>
      <c r="B246" s="122" t="s">
        <v>1535</v>
      </c>
      <c r="C246" s="121">
        <v>811</v>
      </c>
      <c r="D246" s="121">
        <v>8</v>
      </c>
      <c r="E246" s="122" t="s">
        <v>1290</v>
      </c>
      <c r="F246" s="122" t="s">
        <v>568</v>
      </c>
      <c r="G246" s="122"/>
      <c r="H246" s="122"/>
      <c r="I246" s="117"/>
    </row>
    <row r="247" spans="1:23" ht="15.6">
      <c r="A247" s="121">
        <v>517461</v>
      </c>
      <c r="B247" s="122" t="s">
        <v>345</v>
      </c>
      <c r="C247" s="121">
        <v>501</v>
      </c>
      <c r="D247" s="121">
        <v>5</v>
      </c>
      <c r="E247" s="122" t="s">
        <v>345</v>
      </c>
      <c r="F247" s="122" t="s">
        <v>171</v>
      </c>
      <c r="G247" s="122" t="s">
        <v>1536</v>
      </c>
      <c r="H247" s="122" t="s">
        <v>345</v>
      </c>
      <c r="I247" s="123">
        <v>792</v>
      </c>
      <c r="J247" s="124">
        <v>819</v>
      </c>
      <c r="K247" s="125" t="s">
        <v>1537</v>
      </c>
      <c r="L247" s="124">
        <v>750</v>
      </c>
      <c r="M247" s="124">
        <v>755</v>
      </c>
      <c r="N247" s="124">
        <v>759</v>
      </c>
      <c r="O247" s="124">
        <v>701</v>
      </c>
      <c r="P247" s="124">
        <v>763</v>
      </c>
      <c r="Q247" s="124">
        <v>781</v>
      </c>
      <c r="R247" s="124">
        <v>763</v>
      </c>
      <c r="S247" s="124">
        <v>784</v>
      </c>
      <c r="T247" s="124">
        <v>811</v>
      </c>
      <c r="U247" s="124">
        <v>793</v>
      </c>
      <c r="V247" s="124">
        <v>752</v>
      </c>
      <c r="W247" s="126"/>
    </row>
    <row r="248" spans="1:23" ht="15.6">
      <c r="A248" s="121">
        <v>516708</v>
      </c>
      <c r="B248" s="122" t="s">
        <v>1538</v>
      </c>
      <c r="C248" s="121">
        <v>613</v>
      </c>
      <c r="D248" s="121">
        <v>6</v>
      </c>
      <c r="E248" s="122" t="s">
        <v>212</v>
      </c>
      <c r="F248" s="122" t="s">
        <v>214</v>
      </c>
      <c r="G248" s="122" t="s">
        <v>1332</v>
      </c>
      <c r="H248" s="122"/>
      <c r="I248" s="117"/>
    </row>
    <row r="249" spans="1:23" ht="15.6">
      <c r="A249" s="121">
        <v>524263</v>
      </c>
      <c r="B249" s="122" t="s">
        <v>1539</v>
      </c>
      <c r="C249" s="121">
        <v>707</v>
      </c>
      <c r="D249" s="121">
        <v>7</v>
      </c>
      <c r="E249" s="122" t="s">
        <v>1257</v>
      </c>
      <c r="F249" s="122" t="s">
        <v>1251</v>
      </c>
      <c r="G249" s="122"/>
      <c r="H249" s="122"/>
      <c r="I249" s="117"/>
    </row>
    <row r="250" spans="1:23" ht="15.6">
      <c r="A250" s="121">
        <v>505897</v>
      </c>
      <c r="B250" s="122" t="s">
        <v>1540</v>
      </c>
      <c r="C250" s="121">
        <v>304</v>
      </c>
      <c r="D250" s="121">
        <v>3</v>
      </c>
      <c r="E250" s="122" t="s">
        <v>1345</v>
      </c>
      <c r="F250" s="122" t="s">
        <v>1260</v>
      </c>
      <c r="G250" s="122"/>
      <c r="H250" s="122"/>
      <c r="I250" s="117"/>
    </row>
    <row r="251" spans="1:23" ht="15.6">
      <c r="A251" s="121">
        <v>580813</v>
      </c>
      <c r="B251" s="122" t="s">
        <v>1541</v>
      </c>
      <c r="C251" s="121">
        <v>503</v>
      </c>
      <c r="D251" s="121">
        <v>5</v>
      </c>
      <c r="E251" s="122" t="s">
        <v>1542</v>
      </c>
      <c r="F251" s="122" t="s">
        <v>171</v>
      </c>
      <c r="G251" s="122" t="s">
        <v>1279</v>
      </c>
      <c r="H251" s="122"/>
      <c r="I251" s="117"/>
    </row>
    <row r="252" spans="1:23" ht="15.6">
      <c r="A252" s="121">
        <v>518212</v>
      </c>
      <c r="B252" s="122" t="s">
        <v>1543</v>
      </c>
      <c r="C252" s="121">
        <v>605</v>
      </c>
      <c r="D252" s="121">
        <v>6</v>
      </c>
      <c r="E252" s="122" t="s">
        <v>1544</v>
      </c>
      <c r="F252" s="122" t="s">
        <v>214</v>
      </c>
      <c r="G252" s="122"/>
      <c r="H252" s="122"/>
      <c r="I252" s="117"/>
    </row>
    <row r="253" spans="1:23" ht="15.6">
      <c r="A253" s="121">
        <v>518221</v>
      </c>
      <c r="B253" s="122" t="s">
        <v>1545</v>
      </c>
      <c r="C253" s="121">
        <v>611</v>
      </c>
      <c r="D253" s="121">
        <v>6</v>
      </c>
      <c r="E253" s="122" t="s">
        <v>1281</v>
      </c>
      <c r="F253" s="122" t="s">
        <v>214</v>
      </c>
      <c r="G253" s="122"/>
      <c r="H253" s="122"/>
      <c r="I253" s="117"/>
    </row>
    <row r="254" spans="1:23" ht="15.6">
      <c r="A254" s="121">
        <v>527203</v>
      </c>
      <c r="B254" s="122" t="s">
        <v>1546</v>
      </c>
      <c r="C254" s="121">
        <v>711</v>
      </c>
      <c r="D254" s="121">
        <v>7</v>
      </c>
      <c r="E254" s="122" t="s">
        <v>1319</v>
      </c>
      <c r="F254" s="122" t="s">
        <v>1251</v>
      </c>
      <c r="G254" s="122"/>
      <c r="H254" s="122"/>
      <c r="I254" s="117"/>
    </row>
    <row r="255" spans="1:23" ht="15.6">
      <c r="A255" s="121">
        <v>545589</v>
      </c>
      <c r="B255" s="122" t="s">
        <v>1547</v>
      </c>
      <c r="C255" s="121">
        <v>403</v>
      </c>
      <c r="D255" s="121">
        <v>4</v>
      </c>
      <c r="E255" s="122" t="s">
        <v>1264</v>
      </c>
      <c r="F255" s="122" t="s">
        <v>1265</v>
      </c>
      <c r="G255" s="122"/>
      <c r="H255" s="122"/>
      <c r="I255" s="117"/>
    </row>
    <row r="256" spans="1:23" ht="15.6">
      <c r="A256" s="121">
        <v>544108</v>
      </c>
      <c r="B256" s="122" t="s">
        <v>1548</v>
      </c>
      <c r="C256" s="121">
        <v>713</v>
      </c>
      <c r="D256" s="121">
        <v>7</v>
      </c>
      <c r="E256" s="122" t="s">
        <v>1277</v>
      </c>
      <c r="F256" s="122" t="s">
        <v>1251</v>
      </c>
      <c r="G256" s="122"/>
      <c r="H256" s="122"/>
      <c r="I256" s="117"/>
    </row>
    <row r="257" spans="1:9" ht="15.6">
      <c r="A257" s="121">
        <v>514594</v>
      </c>
      <c r="B257" s="122" t="s">
        <v>1549</v>
      </c>
      <c r="C257" s="121">
        <v>609</v>
      </c>
      <c r="D257" s="121">
        <v>6</v>
      </c>
      <c r="E257" s="122" t="s">
        <v>1245</v>
      </c>
      <c r="F257" s="122" t="s">
        <v>214</v>
      </c>
      <c r="G257" s="122"/>
      <c r="H257" s="122"/>
      <c r="I257" s="117"/>
    </row>
    <row r="258" spans="1:9" ht="15.6">
      <c r="A258" s="121">
        <v>528234</v>
      </c>
      <c r="B258" s="122" t="s">
        <v>1550</v>
      </c>
      <c r="C258" s="121">
        <v>811</v>
      </c>
      <c r="D258" s="121">
        <v>8</v>
      </c>
      <c r="E258" s="122" t="s">
        <v>1290</v>
      </c>
      <c r="F258" s="122" t="s">
        <v>568</v>
      </c>
      <c r="G258" s="122"/>
      <c r="H258" s="122"/>
      <c r="I258" s="117"/>
    </row>
    <row r="259" spans="1:9" ht="15.6">
      <c r="A259" s="121">
        <v>527211</v>
      </c>
      <c r="B259" s="122" t="s">
        <v>1551</v>
      </c>
      <c r="C259" s="121">
        <v>712</v>
      </c>
      <c r="D259" s="121">
        <v>7</v>
      </c>
      <c r="E259" s="122" t="s">
        <v>1357</v>
      </c>
      <c r="F259" s="122" t="s">
        <v>1251</v>
      </c>
      <c r="G259" s="122"/>
      <c r="H259" s="122"/>
      <c r="I259" s="117"/>
    </row>
    <row r="260" spans="1:9" ht="15.6">
      <c r="A260" s="121">
        <v>504297</v>
      </c>
      <c r="B260" s="122" t="s">
        <v>1552</v>
      </c>
      <c r="C260" s="121">
        <v>205</v>
      </c>
      <c r="D260" s="121">
        <v>2</v>
      </c>
      <c r="E260" s="122" t="s">
        <v>1395</v>
      </c>
      <c r="F260" s="122" t="s">
        <v>1248</v>
      </c>
      <c r="G260" s="122"/>
      <c r="H260" s="122"/>
      <c r="I260" s="117"/>
    </row>
    <row r="261" spans="1:9" ht="15.6">
      <c r="A261" s="121">
        <v>518239</v>
      </c>
      <c r="B261" s="122" t="s">
        <v>1553</v>
      </c>
      <c r="C261" s="121">
        <v>605</v>
      </c>
      <c r="D261" s="121">
        <v>6</v>
      </c>
      <c r="E261" s="122" t="s">
        <v>1544</v>
      </c>
      <c r="F261" s="122" t="s">
        <v>214</v>
      </c>
      <c r="G261" s="122"/>
      <c r="H261" s="122"/>
      <c r="I261" s="117"/>
    </row>
    <row r="262" spans="1:9" ht="15.6">
      <c r="A262" s="121">
        <v>521272</v>
      </c>
      <c r="B262" s="122" t="s">
        <v>1554</v>
      </c>
      <c r="C262" s="121">
        <v>806</v>
      </c>
      <c r="D262" s="121">
        <v>8</v>
      </c>
      <c r="E262" s="122" t="s">
        <v>1293</v>
      </c>
      <c r="F262" s="122" t="s">
        <v>568</v>
      </c>
      <c r="G262" s="122"/>
      <c r="H262" s="122"/>
      <c r="I262" s="117"/>
    </row>
    <row r="263" spans="1:9" ht="15.6">
      <c r="A263" s="121">
        <v>506877</v>
      </c>
      <c r="B263" s="122" t="s">
        <v>1555</v>
      </c>
      <c r="C263" s="121">
        <v>207</v>
      </c>
      <c r="D263" s="121">
        <v>2</v>
      </c>
      <c r="E263" s="122" t="s">
        <v>1392</v>
      </c>
      <c r="F263" s="122" t="s">
        <v>1248</v>
      </c>
      <c r="G263" s="122"/>
      <c r="H263" s="122"/>
      <c r="I263" s="117"/>
    </row>
    <row r="264" spans="1:9" ht="15.6">
      <c r="A264" s="121">
        <v>513920</v>
      </c>
      <c r="B264" s="122" t="s">
        <v>1556</v>
      </c>
      <c r="C264" s="121">
        <v>307</v>
      </c>
      <c r="D264" s="121">
        <v>3</v>
      </c>
      <c r="E264" s="122" t="s">
        <v>1435</v>
      </c>
      <c r="F264" s="122" t="s">
        <v>1260</v>
      </c>
      <c r="G264" s="122"/>
      <c r="H264" s="122"/>
      <c r="I264" s="117"/>
    </row>
    <row r="265" spans="1:9" ht="15.6">
      <c r="A265" s="121">
        <v>519111</v>
      </c>
      <c r="B265" s="122" t="s">
        <v>1557</v>
      </c>
      <c r="C265" s="121">
        <v>701</v>
      </c>
      <c r="D265" s="121">
        <v>7</v>
      </c>
      <c r="E265" s="122" t="s">
        <v>1250</v>
      </c>
      <c r="F265" s="122" t="s">
        <v>1251</v>
      </c>
      <c r="G265" s="122"/>
      <c r="H265" s="122"/>
      <c r="I265" s="117"/>
    </row>
    <row r="266" spans="1:9" ht="15.6">
      <c r="A266" s="121">
        <v>527220</v>
      </c>
      <c r="B266" s="122" t="s">
        <v>1558</v>
      </c>
      <c r="C266" s="121">
        <v>712</v>
      </c>
      <c r="D266" s="121">
        <v>7</v>
      </c>
      <c r="E266" s="122" t="s">
        <v>1357</v>
      </c>
      <c r="F266" s="122" t="s">
        <v>1251</v>
      </c>
      <c r="G266" s="122"/>
      <c r="H266" s="122"/>
      <c r="I266" s="117"/>
    </row>
    <row r="267" spans="1:9" ht="15.6">
      <c r="A267" s="121">
        <v>542776</v>
      </c>
      <c r="B267" s="122" t="s">
        <v>1559</v>
      </c>
      <c r="C267" s="121">
        <v>301</v>
      </c>
      <c r="D267" s="121">
        <v>3</v>
      </c>
      <c r="E267" s="122" t="s">
        <v>1323</v>
      </c>
      <c r="F267" s="122" t="s">
        <v>1260</v>
      </c>
      <c r="G267" s="122"/>
      <c r="H267" s="122"/>
      <c r="I267" s="117"/>
    </row>
    <row r="268" spans="1:9" ht="15.6">
      <c r="A268" s="121">
        <v>511315</v>
      </c>
      <c r="B268" s="122" t="s">
        <v>1560</v>
      </c>
      <c r="C268" s="121">
        <v>607</v>
      </c>
      <c r="D268" s="121">
        <v>6</v>
      </c>
      <c r="E268" s="122" t="s">
        <v>1484</v>
      </c>
      <c r="F268" s="122" t="s">
        <v>214</v>
      </c>
      <c r="G268" s="122"/>
      <c r="H268" s="122"/>
      <c r="I268" s="117"/>
    </row>
    <row r="269" spans="1:9" ht="15.6">
      <c r="A269" s="121">
        <v>582387</v>
      </c>
      <c r="B269" s="122" t="s">
        <v>1561</v>
      </c>
      <c r="C269" s="121">
        <v>403</v>
      </c>
      <c r="D269" s="121">
        <v>4</v>
      </c>
      <c r="E269" s="122" t="s">
        <v>1264</v>
      </c>
      <c r="F269" s="122" t="s">
        <v>1265</v>
      </c>
      <c r="G269" s="122"/>
      <c r="H269" s="122"/>
      <c r="I269" s="117"/>
    </row>
    <row r="270" spans="1:9" ht="15.6">
      <c r="A270" s="121">
        <v>520098</v>
      </c>
      <c r="B270" s="122" t="s">
        <v>1562</v>
      </c>
      <c r="C270" s="121">
        <v>705</v>
      </c>
      <c r="D270" s="121">
        <v>7</v>
      </c>
      <c r="E270" s="122" t="s">
        <v>1472</v>
      </c>
      <c r="F270" s="122" t="s">
        <v>1251</v>
      </c>
      <c r="G270" s="122"/>
      <c r="H270" s="122"/>
      <c r="I270" s="117"/>
    </row>
    <row r="271" spans="1:9" ht="15.6">
      <c r="A271" s="121">
        <v>520101</v>
      </c>
      <c r="B271" s="122" t="s">
        <v>1563</v>
      </c>
      <c r="C271" s="121">
        <v>705</v>
      </c>
      <c r="D271" s="121">
        <v>7</v>
      </c>
      <c r="E271" s="122" t="s">
        <v>1472</v>
      </c>
      <c r="F271" s="122" t="s">
        <v>1251</v>
      </c>
      <c r="G271" s="122"/>
      <c r="H271" s="122"/>
      <c r="I271" s="117"/>
    </row>
    <row r="272" spans="1:9" ht="15.6">
      <c r="A272" s="121">
        <v>518247</v>
      </c>
      <c r="B272" s="122" t="s">
        <v>1564</v>
      </c>
      <c r="C272" s="121">
        <v>605</v>
      </c>
      <c r="D272" s="121">
        <v>6</v>
      </c>
      <c r="E272" s="122" t="s">
        <v>1544</v>
      </c>
      <c r="F272" s="122" t="s">
        <v>214</v>
      </c>
      <c r="G272" s="122"/>
      <c r="H272" s="122"/>
      <c r="I272" s="117"/>
    </row>
    <row r="273" spans="1:9" ht="15.6">
      <c r="A273" s="121">
        <v>505901</v>
      </c>
      <c r="B273" s="122" t="s">
        <v>1565</v>
      </c>
      <c r="C273" s="121">
        <v>304</v>
      </c>
      <c r="D273" s="121">
        <v>3</v>
      </c>
      <c r="E273" s="122" t="s">
        <v>1345</v>
      </c>
      <c r="F273" s="122" t="s">
        <v>1260</v>
      </c>
      <c r="G273" s="122"/>
      <c r="H273" s="122"/>
      <c r="I273" s="117"/>
    </row>
    <row r="274" spans="1:9" ht="15.6">
      <c r="A274" s="121">
        <v>502111</v>
      </c>
      <c r="B274" s="122" t="s">
        <v>1566</v>
      </c>
      <c r="C274" s="121">
        <v>402</v>
      </c>
      <c r="D274" s="121">
        <v>4</v>
      </c>
      <c r="E274" s="122" t="s">
        <v>1309</v>
      </c>
      <c r="F274" s="122" t="s">
        <v>1265</v>
      </c>
      <c r="G274" s="122"/>
      <c r="H274" s="122"/>
      <c r="I274" s="117"/>
    </row>
    <row r="275" spans="1:9" ht="15.6">
      <c r="A275" s="121">
        <v>502120</v>
      </c>
      <c r="B275" s="122" t="s">
        <v>1567</v>
      </c>
      <c r="C275" s="121">
        <v>402</v>
      </c>
      <c r="D275" s="121">
        <v>4</v>
      </c>
      <c r="E275" s="122" t="s">
        <v>1309</v>
      </c>
      <c r="F275" s="122" t="s">
        <v>1265</v>
      </c>
      <c r="G275" s="122"/>
      <c r="H275" s="122"/>
      <c r="I275" s="117"/>
    </row>
    <row r="276" spans="1:9" ht="15.6">
      <c r="A276" s="121">
        <v>500101</v>
      </c>
      <c r="B276" s="122" t="s">
        <v>1568</v>
      </c>
      <c r="C276" s="121">
        <v>403</v>
      </c>
      <c r="D276" s="121">
        <v>4</v>
      </c>
      <c r="E276" s="122" t="s">
        <v>1264</v>
      </c>
      <c r="F276" s="122" t="s">
        <v>1265</v>
      </c>
      <c r="G276" s="122"/>
      <c r="H276" s="122"/>
      <c r="I276" s="117"/>
    </row>
    <row r="277" spans="1:9" ht="15.6">
      <c r="A277" s="121">
        <v>511323</v>
      </c>
      <c r="B277" s="122" t="s">
        <v>1569</v>
      </c>
      <c r="C277" s="121">
        <v>606</v>
      </c>
      <c r="D277" s="121">
        <v>6</v>
      </c>
      <c r="E277" s="122" t="s">
        <v>1243</v>
      </c>
      <c r="F277" s="122" t="s">
        <v>214</v>
      </c>
      <c r="G277" s="122"/>
      <c r="H277" s="122"/>
      <c r="I277" s="117"/>
    </row>
    <row r="278" spans="1:9" ht="15.6">
      <c r="A278" s="121">
        <v>521281</v>
      </c>
      <c r="B278" s="122" t="s">
        <v>1569</v>
      </c>
      <c r="C278" s="121">
        <v>806</v>
      </c>
      <c r="D278" s="121">
        <v>8</v>
      </c>
      <c r="E278" s="122" t="s">
        <v>1293</v>
      </c>
      <c r="F278" s="122" t="s">
        <v>568</v>
      </c>
      <c r="G278" s="122"/>
      <c r="H278" s="122"/>
      <c r="I278" s="117"/>
    </row>
    <row r="279" spans="1:9" ht="15.6">
      <c r="A279" s="121">
        <v>501514</v>
      </c>
      <c r="B279" s="122" t="s">
        <v>1570</v>
      </c>
      <c r="C279" s="121">
        <v>201</v>
      </c>
      <c r="D279" s="121">
        <v>2</v>
      </c>
      <c r="E279" s="122" t="s">
        <v>1288</v>
      </c>
      <c r="F279" s="122" t="s">
        <v>1248</v>
      </c>
      <c r="G279" s="122"/>
      <c r="H279" s="122"/>
      <c r="I279" s="117"/>
    </row>
    <row r="280" spans="1:9" ht="15.6">
      <c r="A280" s="121">
        <v>544116</v>
      </c>
      <c r="B280" s="122" t="s">
        <v>1571</v>
      </c>
      <c r="C280" s="121">
        <v>713</v>
      </c>
      <c r="D280" s="121">
        <v>7</v>
      </c>
      <c r="E280" s="122" t="s">
        <v>1277</v>
      </c>
      <c r="F280" s="122" t="s">
        <v>1251</v>
      </c>
      <c r="G280" s="122"/>
      <c r="H280" s="122"/>
      <c r="I280" s="117"/>
    </row>
    <row r="281" spans="1:9" ht="15.6">
      <c r="A281" s="121">
        <v>501085</v>
      </c>
      <c r="B281" s="122" t="s">
        <v>1572</v>
      </c>
      <c r="C281" s="121">
        <v>401</v>
      </c>
      <c r="D281" s="121">
        <v>4</v>
      </c>
      <c r="E281" s="122" t="s">
        <v>1304</v>
      </c>
      <c r="F281" s="122" t="s">
        <v>1265</v>
      </c>
      <c r="G281" s="122"/>
      <c r="H281" s="122"/>
      <c r="I281" s="117"/>
    </row>
    <row r="282" spans="1:9" ht="15.6">
      <c r="A282" s="121">
        <v>511331</v>
      </c>
      <c r="B282" s="122" t="s">
        <v>1573</v>
      </c>
      <c r="C282" s="121">
        <v>606</v>
      </c>
      <c r="D282" s="121">
        <v>6</v>
      </c>
      <c r="E282" s="122" t="s">
        <v>1243</v>
      </c>
      <c r="F282" s="122" t="s">
        <v>214</v>
      </c>
      <c r="G282" s="122"/>
      <c r="H282" s="122"/>
      <c r="I282" s="117"/>
    </row>
    <row r="283" spans="1:9" ht="15.6">
      <c r="A283" s="121">
        <v>521299</v>
      </c>
      <c r="B283" s="122" t="s">
        <v>1574</v>
      </c>
      <c r="C283" s="121">
        <v>806</v>
      </c>
      <c r="D283" s="121">
        <v>8</v>
      </c>
      <c r="E283" s="122" t="s">
        <v>1293</v>
      </c>
      <c r="F283" s="122" t="s">
        <v>568</v>
      </c>
      <c r="G283" s="122"/>
      <c r="H283" s="122"/>
      <c r="I283" s="117"/>
    </row>
    <row r="284" spans="1:9" ht="15.6">
      <c r="A284" s="121">
        <v>500127</v>
      </c>
      <c r="B284" s="122" t="s">
        <v>1575</v>
      </c>
      <c r="C284" s="121">
        <v>407</v>
      </c>
      <c r="D284" s="121">
        <v>4</v>
      </c>
      <c r="E284" s="122" t="s">
        <v>1355</v>
      </c>
      <c r="F284" s="122" t="s">
        <v>1265</v>
      </c>
      <c r="G284" s="122"/>
      <c r="H284" s="122"/>
      <c r="I284" s="117"/>
    </row>
    <row r="285" spans="1:9" ht="15.6">
      <c r="A285" s="121">
        <v>504319</v>
      </c>
      <c r="B285" s="122" t="s">
        <v>1576</v>
      </c>
      <c r="C285" s="121">
        <v>205</v>
      </c>
      <c r="D285" s="121">
        <v>2</v>
      </c>
      <c r="E285" s="122" t="s">
        <v>1395</v>
      </c>
      <c r="F285" s="122" t="s">
        <v>1248</v>
      </c>
      <c r="G285" s="122"/>
      <c r="H285" s="122"/>
      <c r="I285" s="117"/>
    </row>
    <row r="286" spans="1:9" ht="15.6">
      <c r="A286" s="121">
        <v>507857</v>
      </c>
      <c r="B286" s="122" t="s">
        <v>1577</v>
      </c>
      <c r="C286" s="121">
        <v>107</v>
      </c>
      <c r="D286" s="121">
        <v>1</v>
      </c>
      <c r="E286" s="122" t="s">
        <v>1300</v>
      </c>
      <c r="F286" s="122" t="s">
        <v>477</v>
      </c>
      <c r="G286" s="122"/>
      <c r="H286" s="122"/>
      <c r="I286" s="117"/>
    </row>
    <row r="287" spans="1:9" ht="15.6">
      <c r="A287" s="121">
        <v>504327</v>
      </c>
      <c r="B287" s="122" t="s">
        <v>1578</v>
      </c>
      <c r="C287" s="121">
        <v>205</v>
      </c>
      <c r="D287" s="121">
        <v>2</v>
      </c>
      <c r="E287" s="122" t="s">
        <v>1395</v>
      </c>
      <c r="F287" s="122" t="s">
        <v>1248</v>
      </c>
      <c r="G287" s="122"/>
      <c r="H287" s="122"/>
      <c r="I287" s="117"/>
    </row>
    <row r="288" spans="1:9" ht="15.6">
      <c r="A288" s="121">
        <v>505919</v>
      </c>
      <c r="B288" s="122" t="s">
        <v>1579</v>
      </c>
      <c r="C288" s="121">
        <v>304</v>
      </c>
      <c r="D288" s="121">
        <v>3</v>
      </c>
      <c r="E288" s="122" t="s">
        <v>1345</v>
      </c>
      <c r="F288" s="122" t="s">
        <v>1260</v>
      </c>
      <c r="G288" s="122"/>
      <c r="H288" s="122"/>
      <c r="I288" s="117"/>
    </row>
    <row r="289" spans="1:9" ht="15.6">
      <c r="A289" s="121">
        <v>555843</v>
      </c>
      <c r="B289" s="122" t="s">
        <v>1580</v>
      </c>
      <c r="C289" s="121">
        <v>402</v>
      </c>
      <c r="D289" s="121">
        <v>4</v>
      </c>
      <c r="E289" s="122" t="s">
        <v>1309</v>
      </c>
      <c r="F289" s="122" t="s">
        <v>1265</v>
      </c>
      <c r="G289" s="122"/>
      <c r="H289" s="122"/>
      <c r="I289" s="117"/>
    </row>
    <row r="290" spans="1:9" ht="15.6">
      <c r="A290" s="121">
        <v>507865</v>
      </c>
      <c r="B290" s="122" t="s">
        <v>1581</v>
      </c>
      <c r="C290" s="121">
        <v>108</v>
      </c>
      <c r="D290" s="121">
        <v>1</v>
      </c>
      <c r="E290" s="122" t="s">
        <v>1378</v>
      </c>
      <c r="F290" s="122" t="s">
        <v>477</v>
      </c>
      <c r="G290" s="122"/>
      <c r="H290" s="122"/>
      <c r="I290" s="117"/>
    </row>
    <row r="291" spans="1:9" ht="15.6">
      <c r="A291" s="121">
        <v>513938</v>
      </c>
      <c r="B291" s="122" t="s">
        <v>1582</v>
      </c>
      <c r="C291" s="121">
        <v>307</v>
      </c>
      <c r="D291" s="121">
        <v>3</v>
      </c>
      <c r="E291" s="122" t="s">
        <v>1435</v>
      </c>
      <c r="F291" s="122" t="s">
        <v>1260</v>
      </c>
      <c r="G291" s="122"/>
      <c r="H291" s="122"/>
      <c r="I291" s="117"/>
    </row>
    <row r="292" spans="1:9" ht="15.6">
      <c r="A292" s="121">
        <v>515906</v>
      </c>
      <c r="B292" s="122" t="s">
        <v>1583</v>
      </c>
      <c r="C292" s="121">
        <v>610</v>
      </c>
      <c r="D292" s="121">
        <v>6</v>
      </c>
      <c r="E292" s="122" t="s">
        <v>1316</v>
      </c>
      <c r="F292" s="122" t="s">
        <v>214</v>
      </c>
      <c r="G292" s="122"/>
      <c r="H292" s="122"/>
      <c r="I292" s="117"/>
    </row>
    <row r="293" spans="1:9" ht="15.6">
      <c r="A293" s="121">
        <v>522392</v>
      </c>
      <c r="B293" s="122" t="s">
        <v>1584</v>
      </c>
      <c r="C293" s="121">
        <v>807</v>
      </c>
      <c r="D293" s="121">
        <v>8</v>
      </c>
      <c r="E293" s="122" t="s">
        <v>1302</v>
      </c>
      <c r="F293" s="122" t="s">
        <v>568</v>
      </c>
      <c r="G293" s="122"/>
      <c r="H293" s="122"/>
      <c r="I293" s="117"/>
    </row>
    <row r="294" spans="1:9" ht="15.6">
      <c r="A294" s="121">
        <v>521302</v>
      </c>
      <c r="B294" s="122" t="s">
        <v>1585</v>
      </c>
      <c r="C294" s="121">
        <v>806</v>
      </c>
      <c r="D294" s="121">
        <v>8</v>
      </c>
      <c r="E294" s="122" t="s">
        <v>1293</v>
      </c>
      <c r="F294" s="122" t="s">
        <v>568</v>
      </c>
      <c r="G294" s="122"/>
      <c r="H294" s="122"/>
      <c r="I294" s="117"/>
    </row>
    <row r="295" spans="1:9" ht="15.6">
      <c r="A295" s="121">
        <v>503118</v>
      </c>
      <c r="B295" s="122" t="s">
        <v>1586</v>
      </c>
      <c r="C295" s="121">
        <v>404</v>
      </c>
      <c r="D295" s="121">
        <v>4</v>
      </c>
      <c r="E295" s="122" t="s">
        <v>1267</v>
      </c>
      <c r="F295" s="122" t="s">
        <v>1265</v>
      </c>
      <c r="G295" s="122"/>
      <c r="H295" s="122"/>
      <c r="I295" s="117"/>
    </row>
    <row r="296" spans="1:9" ht="15.6">
      <c r="A296" s="121">
        <v>555886</v>
      </c>
      <c r="B296" s="122" t="s">
        <v>1587</v>
      </c>
      <c r="C296" s="121">
        <v>403</v>
      </c>
      <c r="D296" s="121">
        <v>4</v>
      </c>
      <c r="E296" s="122" t="s">
        <v>1264</v>
      </c>
      <c r="F296" s="122" t="s">
        <v>1265</v>
      </c>
      <c r="G296" s="122"/>
      <c r="H296" s="122"/>
      <c r="I296" s="117"/>
    </row>
    <row r="297" spans="1:9" ht="15.6">
      <c r="A297" s="121">
        <v>518255</v>
      </c>
      <c r="B297" s="122" t="s">
        <v>1588</v>
      </c>
      <c r="C297" s="121">
        <v>605</v>
      </c>
      <c r="D297" s="121">
        <v>6</v>
      </c>
      <c r="E297" s="122" t="s">
        <v>1544</v>
      </c>
      <c r="F297" s="122" t="s">
        <v>214</v>
      </c>
      <c r="G297" s="122"/>
      <c r="H297" s="122"/>
      <c r="I297" s="117"/>
    </row>
    <row r="298" spans="1:9" ht="15.6">
      <c r="A298" s="121">
        <v>500135</v>
      </c>
      <c r="B298" s="122" t="s">
        <v>1589</v>
      </c>
      <c r="C298" s="121">
        <v>403</v>
      </c>
      <c r="D298" s="121">
        <v>4</v>
      </c>
      <c r="E298" s="122" t="s">
        <v>1264</v>
      </c>
      <c r="F298" s="122" t="s">
        <v>1265</v>
      </c>
      <c r="G298" s="122"/>
      <c r="H298" s="122"/>
      <c r="I298" s="117"/>
    </row>
    <row r="299" spans="1:9" ht="15.6">
      <c r="A299" s="121">
        <v>556297</v>
      </c>
      <c r="B299" s="122" t="s">
        <v>1590</v>
      </c>
      <c r="C299" s="121">
        <v>406</v>
      </c>
      <c r="D299" s="121">
        <v>4</v>
      </c>
      <c r="E299" s="122" t="s">
        <v>1270</v>
      </c>
      <c r="F299" s="122" t="s">
        <v>1265</v>
      </c>
      <c r="G299" s="122"/>
      <c r="H299" s="122"/>
      <c r="I299" s="117"/>
    </row>
    <row r="300" spans="1:9" ht="15.6">
      <c r="A300" s="121">
        <v>515914</v>
      </c>
      <c r="B300" s="122" t="s">
        <v>1591</v>
      </c>
      <c r="C300" s="121">
        <v>610</v>
      </c>
      <c r="D300" s="121">
        <v>6</v>
      </c>
      <c r="E300" s="122" t="s">
        <v>1316</v>
      </c>
      <c r="F300" s="122" t="s">
        <v>214</v>
      </c>
      <c r="G300" s="122"/>
      <c r="H300" s="122"/>
      <c r="I300" s="117"/>
    </row>
    <row r="301" spans="1:9" ht="15.6">
      <c r="A301" s="121">
        <v>557561</v>
      </c>
      <c r="B301" s="122" t="s">
        <v>1592</v>
      </c>
      <c r="C301" s="121">
        <v>306</v>
      </c>
      <c r="D301" s="121">
        <v>3</v>
      </c>
      <c r="E301" s="122" t="s">
        <v>1420</v>
      </c>
      <c r="F301" s="122" t="s">
        <v>1260</v>
      </c>
      <c r="G301" s="122"/>
      <c r="H301" s="122"/>
      <c r="I301" s="117"/>
    </row>
    <row r="302" spans="1:9" ht="15.6">
      <c r="A302" s="121">
        <v>515922</v>
      </c>
      <c r="B302" s="122" t="s">
        <v>1593</v>
      </c>
      <c r="C302" s="121">
        <v>610</v>
      </c>
      <c r="D302" s="121">
        <v>6</v>
      </c>
      <c r="E302" s="122" t="s">
        <v>1316</v>
      </c>
      <c r="F302" s="122" t="s">
        <v>214</v>
      </c>
      <c r="G302" s="122"/>
      <c r="H302" s="122"/>
      <c r="I302" s="117"/>
    </row>
    <row r="303" spans="1:9" ht="15.6">
      <c r="A303" s="121">
        <v>524271</v>
      </c>
      <c r="B303" s="122" t="s">
        <v>1593</v>
      </c>
      <c r="C303" s="121">
        <v>707</v>
      </c>
      <c r="D303" s="121">
        <v>7</v>
      </c>
      <c r="E303" s="122" t="s">
        <v>1257</v>
      </c>
      <c r="F303" s="122" t="s">
        <v>1251</v>
      </c>
      <c r="G303" s="122"/>
      <c r="H303" s="122"/>
      <c r="I303" s="117"/>
    </row>
    <row r="304" spans="1:9" ht="15.6">
      <c r="A304" s="121">
        <v>528242</v>
      </c>
      <c r="B304" s="122" t="s">
        <v>1594</v>
      </c>
      <c r="C304" s="121">
        <v>811</v>
      </c>
      <c r="D304" s="121">
        <v>8</v>
      </c>
      <c r="E304" s="122" t="s">
        <v>1290</v>
      </c>
      <c r="F304" s="122" t="s">
        <v>568</v>
      </c>
      <c r="G304" s="122"/>
      <c r="H304" s="122"/>
      <c r="I304" s="117"/>
    </row>
    <row r="305" spans="1:9" ht="15.6">
      <c r="A305" s="121">
        <v>580554</v>
      </c>
      <c r="B305" s="122" t="s">
        <v>1595</v>
      </c>
      <c r="C305" s="121">
        <v>201</v>
      </c>
      <c r="D305" s="121">
        <v>2</v>
      </c>
      <c r="E305" s="122" t="s">
        <v>1288</v>
      </c>
      <c r="F305" s="122" t="s">
        <v>1248</v>
      </c>
      <c r="G305" s="122"/>
      <c r="H305" s="122"/>
      <c r="I305" s="117"/>
    </row>
    <row r="306" spans="1:9" ht="15.6">
      <c r="A306" s="121">
        <v>513946</v>
      </c>
      <c r="B306" s="122" t="s">
        <v>1596</v>
      </c>
      <c r="C306" s="121">
        <v>307</v>
      </c>
      <c r="D306" s="121">
        <v>3</v>
      </c>
      <c r="E306" s="122" t="s">
        <v>1435</v>
      </c>
      <c r="F306" s="122" t="s">
        <v>1260</v>
      </c>
      <c r="G306" s="122"/>
      <c r="H306" s="122"/>
      <c r="I306" s="117"/>
    </row>
    <row r="307" spans="1:9" ht="15.6">
      <c r="A307" s="121">
        <v>514608</v>
      </c>
      <c r="B307" s="122" t="s">
        <v>1597</v>
      </c>
      <c r="C307" s="121">
        <v>609</v>
      </c>
      <c r="D307" s="121">
        <v>6</v>
      </c>
      <c r="E307" s="122" t="s">
        <v>1245</v>
      </c>
      <c r="F307" s="122" t="s">
        <v>214</v>
      </c>
      <c r="G307" s="122"/>
      <c r="H307" s="122"/>
      <c r="I307" s="117"/>
    </row>
    <row r="308" spans="1:9" ht="15.6">
      <c r="A308" s="121">
        <v>528251</v>
      </c>
      <c r="B308" s="122" t="s">
        <v>1598</v>
      </c>
      <c r="C308" s="121">
        <v>811</v>
      </c>
      <c r="D308" s="121">
        <v>8</v>
      </c>
      <c r="E308" s="122" t="s">
        <v>1290</v>
      </c>
      <c r="F308" s="122" t="s">
        <v>568</v>
      </c>
      <c r="G308" s="122"/>
      <c r="H308" s="122"/>
      <c r="I308" s="117"/>
    </row>
    <row r="309" spans="1:9" ht="15.6">
      <c r="A309" s="121">
        <v>508519</v>
      </c>
      <c r="B309" s="122" t="s">
        <v>1599</v>
      </c>
      <c r="C309" s="121">
        <v>601</v>
      </c>
      <c r="D309" s="121">
        <v>6</v>
      </c>
      <c r="E309" s="122" t="s">
        <v>1298</v>
      </c>
      <c r="F309" s="122" t="s">
        <v>214</v>
      </c>
      <c r="G309" s="122"/>
      <c r="H309" s="122"/>
      <c r="I309" s="117"/>
    </row>
    <row r="310" spans="1:9" ht="15.6">
      <c r="A310" s="121">
        <v>542792</v>
      </c>
      <c r="B310" s="122" t="s">
        <v>1600</v>
      </c>
      <c r="C310" s="121">
        <v>406</v>
      </c>
      <c r="D310" s="121">
        <v>4</v>
      </c>
      <c r="E310" s="122" t="s">
        <v>1270</v>
      </c>
      <c r="F310" s="122" t="s">
        <v>1265</v>
      </c>
      <c r="G310" s="122"/>
      <c r="H310" s="122"/>
      <c r="I310" s="117"/>
    </row>
    <row r="311" spans="1:9" ht="15.6">
      <c r="A311" s="121">
        <v>503126</v>
      </c>
      <c r="B311" s="122" t="s">
        <v>1601</v>
      </c>
      <c r="C311" s="121">
        <v>404</v>
      </c>
      <c r="D311" s="121">
        <v>4</v>
      </c>
      <c r="E311" s="122" t="s">
        <v>1267</v>
      </c>
      <c r="F311" s="122" t="s">
        <v>1265</v>
      </c>
      <c r="G311" s="122"/>
      <c r="H311" s="122"/>
      <c r="I311" s="117"/>
    </row>
    <row r="312" spans="1:9" ht="15.6">
      <c r="A312" s="121">
        <v>520110</v>
      </c>
      <c r="B312" s="122" t="s">
        <v>1602</v>
      </c>
      <c r="C312" s="121">
        <v>702</v>
      </c>
      <c r="D312" s="121">
        <v>7</v>
      </c>
      <c r="E312" s="122" t="s">
        <v>1262</v>
      </c>
      <c r="F312" s="122" t="s">
        <v>1251</v>
      </c>
      <c r="G312" s="122"/>
      <c r="H312" s="122"/>
      <c r="I312" s="117"/>
    </row>
    <row r="313" spans="1:9" ht="15.6">
      <c r="A313" s="121">
        <v>528269</v>
      </c>
      <c r="B313" s="122" t="s">
        <v>1603</v>
      </c>
      <c r="C313" s="121">
        <v>811</v>
      </c>
      <c r="D313" s="121">
        <v>8</v>
      </c>
      <c r="E313" s="122" t="s">
        <v>1290</v>
      </c>
      <c r="F313" s="122" t="s">
        <v>568</v>
      </c>
      <c r="G313" s="122"/>
      <c r="H313" s="122"/>
      <c r="I313" s="117"/>
    </row>
    <row r="314" spans="1:9" ht="15.6">
      <c r="A314" s="121">
        <v>520128</v>
      </c>
      <c r="B314" s="122" t="s">
        <v>1604</v>
      </c>
      <c r="C314" s="121">
        <v>705</v>
      </c>
      <c r="D314" s="121">
        <v>7</v>
      </c>
      <c r="E314" s="122" t="s">
        <v>1472</v>
      </c>
      <c r="F314" s="122" t="s">
        <v>1251</v>
      </c>
      <c r="G314" s="122"/>
      <c r="H314" s="122"/>
      <c r="I314" s="117"/>
    </row>
    <row r="315" spans="1:9" ht="15.6">
      <c r="A315" s="121">
        <v>524280</v>
      </c>
      <c r="B315" s="122" t="s">
        <v>1605</v>
      </c>
      <c r="C315" s="121">
        <v>708</v>
      </c>
      <c r="D315" s="121">
        <v>7</v>
      </c>
      <c r="E315" s="122" t="s">
        <v>1307</v>
      </c>
      <c r="F315" s="122" t="s">
        <v>1251</v>
      </c>
      <c r="G315" s="122"/>
      <c r="H315" s="122"/>
      <c r="I315" s="117"/>
    </row>
    <row r="316" spans="1:9" ht="15.6">
      <c r="A316" s="121">
        <v>515931</v>
      </c>
      <c r="B316" s="122" t="s">
        <v>1606</v>
      </c>
      <c r="C316" s="121">
        <v>610</v>
      </c>
      <c r="D316" s="121">
        <v>6</v>
      </c>
      <c r="E316" s="122" t="s">
        <v>1316</v>
      </c>
      <c r="F316" s="122" t="s">
        <v>214</v>
      </c>
      <c r="G316" s="122"/>
      <c r="H316" s="122"/>
      <c r="I316" s="117"/>
    </row>
    <row r="317" spans="1:9" ht="15.6">
      <c r="A317" s="121">
        <v>524301</v>
      </c>
      <c r="B317" s="122" t="s">
        <v>1607</v>
      </c>
      <c r="C317" s="121">
        <v>707</v>
      </c>
      <c r="D317" s="121">
        <v>7</v>
      </c>
      <c r="E317" s="122" t="s">
        <v>1257</v>
      </c>
      <c r="F317" s="122" t="s">
        <v>1251</v>
      </c>
      <c r="G317" s="122"/>
      <c r="H317" s="122"/>
      <c r="I317" s="117"/>
    </row>
    <row r="318" spans="1:9" ht="15.6">
      <c r="A318" s="121">
        <v>524298</v>
      </c>
      <c r="B318" s="122" t="s">
        <v>1608</v>
      </c>
      <c r="C318" s="121">
        <v>708</v>
      </c>
      <c r="D318" s="121">
        <v>7</v>
      </c>
      <c r="E318" s="122" t="s">
        <v>1307</v>
      </c>
      <c r="F318" s="122" t="s">
        <v>1251</v>
      </c>
      <c r="G318" s="122"/>
      <c r="H318" s="122"/>
      <c r="I318" s="117"/>
    </row>
    <row r="319" spans="1:9" ht="15.6">
      <c r="A319" s="121">
        <v>506885</v>
      </c>
      <c r="B319" s="122" t="s">
        <v>1609</v>
      </c>
      <c r="C319" s="121">
        <v>203</v>
      </c>
      <c r="D319" s="121">
        <v>2</v>
      </c>
      <c r="E319" s="122" t="s">
        <v>1437</v>
      </c>
      <c r="F319" s="122" t="s">
        <v>1248</v>
      </c>
      <c r="G319" s="122"/>
      <c r="H319" s="122"/>
      <c r="I319" s="117"/>
    </row>
    <row r="320" spans="1:9" ht="15.6">
      <c r="A320" s="121">
        <v>555916</v>
      </c>
      <c r="B320" s="122" t="s">
        <v>1610</v>
      </c>
      <c r="C320" s="121">
        <v>407</v>
      </c>
      <c r="D320" s="121">
        <v>4</v>
      </c>
      <c r="E320" s="122" t="s">
        <v>1355</v>
      </c>
      <c r="F320" s="122" t="s">
        <v>1265</v>
      </c>
      <c r="G320" s="122"/>
      <c r="H320" s="122"/>
      <c r="I320" s="117"/>
    </row>
    <row r="321" spans="1:9" ht="15.6">
      <c r="A321" s="121">
        <v>512931</v>
      </c>
      <c r="B321" s="122" t="s">
        <v>1611</v>
      </c>
      <c r="C321" s="121">
        <v>302</v>
      </c>
      <c r="D321" s="121">
        <v>3</v>
      </c>
      <c r="E321" s="122" t="s">
        <v>1431</v>
      </c>
      <c r="F321" s="122" t="s">
        <v>1260</v>
      </c>
      <c r="G321" s="122"/>
      <c r="H321" s="122"/>
      <c r="I321" s="117"/>
    </row>
    <row r="322" spans="1:9" ht="15.6">
      <c r="A322" s="121">
        <v>523429</v>
      </c>
      <c r="B322" s="122" t="s">
        <v>1612</v>
      </c>
      <c r="C322" s="121">
        <v>703</v>
      </c>
      <c r="D322" s="121">
        <v>7</v>
      </c>
      <c r="E322" s="122" t="s">
        <v>1252</v>
      </c>
      <c r="F322" s="122" t="s">
        <v>1251</v>
      </c>
      <c r="G322" s="122"/>
      <c r="H322" s="122"/>
      <c r="I322" s="117"/>
    </row>
    <row r="323" spans="1:9" ht="15.6">
      <c r="A323" s="121">
        <v>511340</v>
      </c>
      <c r="B323" s="122" t="s">
        <v>1613</v>
      </c>
      <c r="C323" s="121">
        <v>607</v>
      </c>
      <c r="D323" s="121">
        <v>6</v>
      </c>
      <c r="E323" s="122" t="s">
        <v>1484</v>
      </c>
      <c r="F323" s="122" t="s">
        <v>214</v>
      </c>
      <c r="G323" s="122"/>
      <c r="H323" s="122"/>
      <c r="I323" s="117"/>
    </row>
    <row r="324" spans="1:9" ht="15.6">
      <c r="A324" s="121">
        <v>528277</v>
      </c>
      <c r="B324" s="122" t="s">
        <v>1614</v>
      </c>
      <c r="C324" s="121">
        <v>807</v>
      </c>
      <c r="D324" s="121">
        <v>8</v>
      </c>
      <c r="E324" s="122" t="s">
        <v>1302</v>
      </c>
      <c r="F324" s="122" t="s">
        <v>568</v>
      </c>
      <c r="G324" s="122"/>
      <c r="H324" s="122"/>
      <c r="I324" s="117"/>
    </row>
    <row r="325" spans="1:9" ht="15.6">
      <c r="A325" s="121">
        <v>544124</v>
      </c>
      <c r="B325" s="122" t="s">
        <v>1615</v>
      </c>
      <c r="C325" s="121">
        <v>713</v>
      </c>
      <c r="D325" s="121">
        <v>7</v>
      </c>
      <c r="E325" s="122" t="s">
        <v>1277</v>
      </c>
      <c r="F325" s="122" t="s">
        <v>1251</v>
      </c>
      <c r="G325" s="122"/>
      <c r="H325" s="122"/>
      <c r="I325" s="117"/>
    </row>
    <row r="326" spans="1:9" ht="15.6">
      <c r="A326" s="121">
        <v>517470</v>
      </c>
      <c r="B326" s="122" t="s">
        <v>1616</v>
      </c>
      <c r="C326" s="121">
        <v>511</v>
      </c>
      <c r="D326" s="121">
        <v>5</v>
      </c>
      <c r="E326" s="122" t="s">
        <v>648</v>
      </c>
      <c r="F326" s="122" t="s">
        <v>171</v>
      </c>
      <c r="G326" s="122" t="s">
        <v>1349</v>
      </c>
      <c r="H326" s="122"/>
      <c r="I326" s="117"/>
    </row>
    <row r="327" spans="1:9" ht="15.6">
      <c r="A327" s="121">
        <v>501093</v>
      </c>
      <c r="B327" s="122" t="s">
        <v>1617</v>
      </c>
      <c r="C327" s="121">
        <v>401</v>
      </c>
      <c r="D327" s="121">
        <v>4</v>
      </c>
      <c r="E327" s="122" t="s">
        <v>1304</v>
      </c>
      <c r="F327" s="122" t="s">
        <v>1265</v>
      </c>
      <c r="G327" s="122"/>
      <c r="H327" s="122"/>
      <c r="I327" s="117"/>
    </row>
    <row r="328" spans="1:9" ht="15.6">
      <c r="A328" s="121">
        <v>528285</v>
      </c>
      <c r="B328" s="122" t="s">
        <v>1618</v>
      </c>
      <c r="C328" s="121">
        <v>811</v>
      </c>
      <c r="D328" s="121">
        <v>8</v>
      </c>
      <c r="E328" s="122" t="s">
        <v>1290</v>
      </c>
      <c r="F328" s="122" t="s">
        <v>568</v>
      </c>
      <c r="G328" s="122"/>
      <c r="H328" s="122"/>
      <c r="I328" s="117"/>
    </row>
    <row r="329" spans="1:9" ht="15.6">
      <c r="A329" s="121">
        <v>542806</v>
      </c>
      <c r="B329" s="122" t="s">
        <v>1619</v>
      </c>
      <c r="C329" s="121">
        <v>301</v>
      </c>
      <c r="D329" s="121">
        <v>3</v>
      </c>
      <c r="E329" s="122" t="s">
        <v>1323</v>
      </c>
      <c r="F329" s="122" t="s">
        <v>1260</v>
      </c>
      <c r="G329" s="122"/>
      <c r="H329" s="122"/>
      <c r="I329" s="117"/>
    </row>
    <row r="330" spans="1:9" ht="15.6">
      <c r="A330" s="121">
        <v>525596</v>
      </c>
      <c r="B330" s="122" t="s">
        <v>1619</v>
      </c>
      <c r="C330" s="121">
        <v>808</v>
      </c>
      <c r="D330" s="121">
        <v>8</v>
      </c>
      <c r="E330" s="122" t="s">
        <v>1272</v>
      </c>
      <c r="F330" s="122" t="s">
        <v>568</v>
      </c>
      <c r="G330" s="122"/>
      <c r="H330" s="122"/>
      <c r="I330" s="117"/>
    </row>
    <row r="331" spans="1:9" ht="15.6">
      <c r="A331" s="121">
        <v>528293</v>
      </c>
      <c r="B331" s="122" t="s">
        <v>1620</v>
      </c>
      <c r="C331" s="121">
        <v>811</v>
      </c>
      <c r="D331" s="121">
        <v>8</v>
      </c>
      <c r="E331" s="122" t="s">
        <v>1290</v>
      </c>
      <c r="F331" s="122" t="s">
        <v>568</v>
      </c>
      <c r="G331" s="122"/>
      <c r="H331" s="122"/>
      <c r="I331" s="117"/>
    </row>
    <row r="332" spans="1:9" ht="15.6">
      <c r="A332" s="121">
        <v>503690</v>
      </c>
      <c r="B332" s="122" t="s">
        <v>1621</v>
      </c>
      <c r="C332" s="121">
        <v>202</v>
      </c>
      <c r="D332" s="121">
        <v>2</v>
      </c>
      <c r="E332" s="122" t="s">
        <v>1247</v>
      </c>
      <c r="F332" s="122" t="s">
        <v>1248</v>
      </c>
      <c r="G332" s="122"/>
      <c r="H332" s="122"/>
      <c r="I332" s="117"/>
    </row>
    <row r="333" spans="1:9" ht="15.6">
      <c r="A333" s="121">
        <v>500151</v>
      </c>
      <c r="B333" s="122" t="s">
        <v>1622</v>
      </c>
      <c r="C333" s="121">
        <v>407</v>
      </c>
      <c r="D333" s="121">
        <v>4</v>
      </c>
      <c r="E333" s="122" t="s">
        <v>1355</v>
      </c>
      <c r="F333" s="122" t="s">
        <v>1265</v>
      </c>
      <c r="G333" s="122"/>
      <c r="H333" s="122"/>
      <c r="I333" s="117"/>
    </row>
    <row r="334" spans="1:9" ht="15.6">
      <c r="A334" s="121">
        <v>544132</v>
      </c>
      <c r="B334" s="122" t="s">
        <v>1623</v>
      </c>
      <c r="C334" s="121">
        <v>713</v>
      </c>
      <c r="D334" s="121">
        <v>7</v>
      </c>
      <c r="E334" s="122" t="s">
        <v>1277</v>
      </c>
      <c r="F334" s="122" t="s">
        <v>1251</v>
      </c>
      <c r="G334" s="122"/>
      <c r="H334" s="122"/>
      <c r="I334" s="117"/>
    </row>
    <row r="335" spans="1:9" ht="15.6">
      <c r="A335" s="121">
        <v>528307</v>
      </c>
      <c r="B335" s="122" t="s">
        <v>1624</v>
      </c>
      <c r="C335" s="121">
        <v>807</v>
      </c>
      <c r="D335" s="121">
        <v>8</v>
      </c>
      <c r="E335" s="122" t="s">
        <v>1302</v>
      </c>
      <c r="F335" s="122" t="s">
        <v>568</v>
      </c>
      <c r="G335" s="122"/>
      <c r="H335" s="122"/>
      <c r="I335" s="117"/>
    </row>
    <row r="336" spans="1:9" ht="15.6">
      <c r="A336" s="121">
        <v>508527</v>
      </c>
      <c r="B336" s="122" t="s">
        <v>1625</v>
      </c>
      <c r="C336" s="121">
        <v>603</v>
      </c>
      <c r="D336" s="121">
        <v>6</v>
      </c>
      <c r="E336" s="122" t="s">
        <v>1285</v>
      </c>
      <c r="F336" s="122" t="s">
        <v>214</v>
      </c>
      <c r="G336" s="122"/>
      <c r="H336" s="122"/>
      <c r="I336" s="117"/>
    </row>
    <row r="337" spans="1:9" ht="15.6">
      <c r="A337" s="121">
        <v>503703</v>
      </c>
      <c r="B337" s="122" t="s">
        <v>1626</v>
      </c>
      <c r="C337" s="121">
        <v>202</v>
      </c>
      <c r="D337" s="121">
        <v>2</v>
      </c>
      <c r="E337" s="122" t="s">
        <v>1247</v>
      </c>
      <c r="F337" s="122" t="s">
        <v>1248</v>
      </c>
      <c r="G337" s="122"/>
      <c r="H337" s="122"/>
      <c r="I337" s="117"/>
    </row>
    <row r="338" spans="1:9" ht="15.6">
      <c r="A338" s="121">
        <v>514616</v>
      </c>
      <c r="B338" s="122" t="s">
        <v>1627</v>
      </c>
      <c r="C338" s="121">
        <v>609</v>
      </c>
      <c r="D338" s="121">
        <v>6</v>
      </c>
      <c r="E338" s="122" t="s">
        <v>1245</v>
      </c>
      <c r="F338" s="122" t="s">
        <v>214</v>
      </c>
      <c r="G338" s="122"/>
      <c r="H338" s="122"/>
      <c r="I338" s="117"/>
    </row>
    <row r="339" spans="1:9" ht="15.6">
      <c r="A339" s="121">
        <v>500160</v>
      </c>
      <c r="B339" s="122" t="s">
        <v>1628</v>
      </c>
      <c r="C339" s="121">
        <v>403</v>
      </c>
      <c r="D339" s="121">
        <v>4</v>
      </c>
      <c r="E339" s="122" t="s">
        <v>1264</v>
      </c>
      <c r="F339" s="122" t="s">
        <v>1265</v>
      </c>
      <c r="G339" s="122"/>
      <c r="H339" s="122"/>
      <c r="I339" s="117"/>
    </row>
    <row r="340" spans="1:9" ht="15.6">
      <c r="A340" s="121">
        <v>501531</v>
      </c>
      <c r="B340" s="122" t="s">
        <v>1629</v>
      </c>
      <c r="C340" s="121">
        <v>201</v>
      </c>
      <c r="D340" s="121">
        <v>2</v>
      </c>
      <c r="E340" s="122" t="s">
        <v>1288</v>
      </c>
      <c r="F340" s="122" t="s">
        <v>1248</v>
      </c>
      <c r="G340" s="122"/>
      <c r="H340" s="122"/>
      <c r="I340" s="117"/>
    </row>
    <row r="341" spans="1:9" ht="15.6">
      <c r="A341" s="121">
        <v>518719</v>
      </c>
      <c r="B341" s="122" t="s">
        <v>1630</v>
      </c>
      <c r="C341" s="121">
        <v>510</v>
      </c>
      <c r="D341" s="121">
        <v>5</v>
      </c>
      <c r="E341" s="122" t="s">
        <v>1490</v>
      </c>
      <c r="F341" s="122" t="s">
        <v>171</v>
      </c>
      <c r="G341" s="122" t="s">
        <v>1279</v>
      </c>
      <c r="H341" s="122"/>
      <c r="I341" s="117"/>
    </row>
    <row r="342" spans="1:9" ht="15.6">
      <c r="A342" s="121">
        <v>526673</v>
      </c>
      <c r="B342" s="122" t="s">
        <v>1631</v>
      </c>
      <c r="C342" s="121">
        <v>710</v>
      </c>
      <c r="D342" s="121">
        <v>7</v>
      </c>
      <c r="E342" s="122" t="s">
        <v>1632</v>
      </c>
      <c r="F342" s="122" t="s">
        <v>1251</v>
      </c>
      <c r="G342" s="122"/>
      <c r="H342" s="122"/>
      <c r="I342" s="117"/>
    </row>
    <row r="343" spans="1:9" ht="15.6">
      <c r="A343" s="121">
        <v>514624</v>
      </c>
      <c r="B343" s="122" t="s">
        <v>1633</v>
      </c>
      <c r="C343" s="121">
        <v>609</v>
      </c>
      <c r="D343" s="121">
        <v>6</v>
      </c>
      <c r="E343" s="122" t="s">
        <v>1245</v>
      </c>
      <c r="F343" s="122" t="s">
        <v>214</v>
      </c>
      <c r="G343" s="122"/>
      <c r="H343" s="122"/>
      <c r="I343" s="117"/>
    </row>
    <row r="344" spans="1:9" ht="15.6">
      <c r="A344" s="121">
        <v>521311</v>
      </c>
      <c r="B344" s="122" t="s">
        <v>1634</v>
      </c>
      <c r="C344" s="121">
        <v>806</v>
      </c>
      <c r="D344" s="121">
        <v>8</v>
      </c>
      <c r="E344" s="122" t="s">
        <v>1293</v>
      </c>
      <c r="F344" s="122" t="s">
        <v>568</v>
      </c>
      <c r="G344" s="122"/>
      <c r="H344" s="122"/>
      <c r="I344" s="117"/>
    </row>
    <row r="345" spans="1:9" ht="15.6">
      <c r="A345" s="121">
        <v>525600</v>
      </c>
      <c r="B345" s="122" t="s">
        <v>1635</v>
      </c>
      <c r="C345" s="121">
        <v>808</v>
      </c>
      <c r="D345" s="121">
        <v>8</v>
      </c>
      <c r="E345" s="122" t="s">
        <v>1272</v>
      </c>
      <c r="F345" s="122" t="s">
        <v>568</v>
      </c>
      <c r="G345" s="122"/>
      <c r="H345" s="122"/>
      <c r="I345" s="117"/>
    </row>
    <row r="346" spans="1:9" ht="15.6">
      <c r="A346" s="121">
        <v>512141</v>
      </c>
      <c r="B346" s="122" t="s">
        <v>1636</v>
      </c>
      <c r="C346" s="121">
        <v>509</v>
      </c>
      <c r="D346" s="121">
        <v>5</v>
      </c>
      <c r="E346" s="122" t="s">
        <v>1254</v>
      </c>
      <c r="F346" s="122" t="s">
        <v>171</v>
      </c>
      <c r="G346" s="122" t="s">
        <v>1255</v>
      </c>
      <c r="H346" s="122"/>
      <c r="I346" s="117"/>
    </row>
    <row r="347" spans="1:9" ht="15.6">
      <c r="A347" s="121">
        <v>560031</v>
      </c>
      <c r="B347" s="122" t="s">
        <v>1637</v>
      </c>
      <c r="C347" s="121">
        <v>808</v>
      </c>
      <c r="D347" s="121">
        <v>8</v>
      </c>
      <c r="E347" s="122" t="s">
        <v>1272</v>
      </c>
      <c r="F347" s="122" t="s">
        <v>568</v>
      </c>
      <c r="G347" s="122"/>
      <c r="H347" s="122"/>
      <c r="I347" s="117"/>
    </row>
    <row r="348" spans="1:9" ht="15.6">
      <c r="A348" s="121">
        <v>520136</v>
      </c>
      <c r="B348" s="122" t="s">
        <v>1638</v>
      </c>
      <c r="C348" s="121">
        <v>709</v>
      </c>
      <c r="D348" s="121">
        <v>7</v>
      </c>
      <c r="E348" s="122" t="s">
        <v>1353</v>
      </c>
      <c r="F348" s="122" t="s">
        <v>1251</v>
      </c>
      <c r="G348" s="122"/>
      <c r="H348" s="122"/>
      <c r="I348" s="117"/>
    </row>
    <row r="349" spans="1:9" ht="15.6">
      <c r="A349" s="121">
        <v>524310</v>
      </c>
      <c r="B349" s="122" t="s">
        <v>1639</v>
      </c>
      <c r="C349" s="121">
        <v>708</v>
      </c>
      <c r="D349" s="121">
        <v>7</v>
      </c>
      <c r="E349" s="122" t="s">
        <v>1307</v>
      </c>
      <c r="F349" s="122" t="s">
        <v>1251</v>
      </c>
      <c r="G349" s="122"/>
      <c r="H349" s="122"/>
      <c r="I349" s="117"/>
    </row>
    <row r="350" spans="1:9" ht="15.6">
      <c r="A350" s="121">
        <v>515949</v>
      </c>
      <c r="B350" s="122" t="s">
        <v>1640</v>
      </c>
      <c r="C350" s="121">
        <v>610</v>
      </c>
      <c r="D350" s="121">
        <v>6</v>
      </c>
      <c r="E350" s="122" t="s">
        <v>1316</v>
      </c>
      <c r="F350" s="122" t="s">
        <v>214</v>
      </c>
      <c r="G350" s="122"/>
      <c r="H350" s="122"/>
      <c r="I350" s="117"/>
    </row>
    <row r="351" spans="1:9" ht="15.6">
      <c r="A351" s="121">
        <v>524328</v>
      </c>
      <c r="B351" s="122" t="s">
        <v>1641</v>
      </c>
      <c r="C351" s="121">
        <v>708</v>
      </c>
      <c r="D351" s="121">
        <v>7</v>
      </c>
      <c r="E351" s="122" t="s">
        <v>1307</v>
      </c>
      <c r="F351" s="122" t="s">
        <v>1251</v>
      </c>
      <c r="G351" s="122"/>
      <c r="H351" s="122"/>
      <c r="I351" s="117"/>
    </row>
    <row r="352" spans="1:9" ht="15.6">
      <c r="A352" s="121">
        <v>526444</v>
      </c>
      <c r="B352" s="122" t="s">
        <v>1642</v>
      </c>
      <c r="C352" s="121">
        <v>810</v>
      </c>
      <c r="D352" s="121">
        <v>8</v>
      </c>
      <c r="E352" s="122" t="s">
        <v>1274</v>
      </c>
      <c r="F352" s="122" t="s">
        <v>568</v>
      </c>
      <c r="G352" s="122"/>
      <c r="H352" s="122"/>
      <c r="I352" s="117"/>
    </row>
    <row r="353" spans="1:9" ht="15.6">
      <c r="A353" s="121">
        <v>512150</v>
      </c>
      <c r="B353" s="122" t="s">
        <v>1643</v>
      </c>
      <c r="C353" s="121">
        <v>506</v>
      </c>
      <c r="D353" s="121">
        <v>5</v>
      </c>
      <c r="E353" s="122" t="s">
        <v>1351</v>
      </c>
      <c r="F353" s="122" t="s">
        <v>171</v>
      </c>
      <c r="G353" s="122" t="s">
        <v>1255</v>
      </c>
      <c r="H353" s="122"/>
      <c r="I353" s="117"/>
    </row>
    <row r="354" spans="1:9" ht="15.6">
      <c r="A354" s="121">
        <v>544141</v>
      </c>
      <c r="B354" s="122" t="s">
        <v>1644</v>
      </c>
      <c r="C354" s="121">
        <v>713</v>
      </c>
      <c r="D354" s="121">
        <v>7</v>
      </c>
      <c r="E354" s="122" t="s">
        <v>1277</v>
      </c>
      <c r="F354" s="122" t="s">
        <v>1251</v>
      </c>
      <c r="G354" s="122"/>
      <c r="H354" s="122"/>
      <c r="I354" s="117"/>
    </row>
    <row r="355" spans="1:9" ht="15.6">
      <c r="A355" s="121">
        <v>528315</v>
      </c>
      <c r="B355" s="122" t="s">
        <v>1645</v>
      </c>
      <c r="C355" s="121">
        <v>811</v>
      </c>
      <c r="D355" s="121">
        <v>8</v>
      </c>
      <c r="E355" s="122" t="s">
        <v>1290</v>
      </c>
      <c r="F355" s="122" t="s">
        <v>568</v>
      </c>
      <c r="G355" s="122"/>
      <c r="H355" s="122"/>
      <c r="I355" s="117"/>
    </row>
    <row r="356" spans="1:9" ht="15.6">
      <c r="A356" s="121">
        <v>544159</v>
      </c>
      <c r="B356" s="122" t="s">
        <v>1646</v>
      </c>
      <c r="C356" s="121">
        <v>713</v>
      </c>
      <c r="D356" s="121">
        <v>7</v>
      </c>
      <c r="E356" s="122" t="s">
        <v>1277</v>
      </c>
      <c r="F356" s="122" t="s">
        <v>1251</v>
      </c>
      <c r="G356" s="122"/>
      <c r="H356" s="122"/>
      <c r="I356" s="117"/>
    </row>
    <row r="357" spans="1:9" ht="15.6">
      <c r="A357" s="121">
        <v>521329</v>
      </c>
      <c r="B357" s="122" t="s">
        <v>1647</v>
      </c>
      <c r="C357" s="121">
        <v>806</v>
      </c>
      <c r="D357" s="121">
        <v>8</v>
      </c>
      <c r="E357" s="122" t="s">
        <v>1293</v>
      </c>
      <c r="F357" s="122" t="s">
        <v>568</v>
      </c>
      <c r="G357" s="122"/>
      <c r="H357" s="122"/>
      <c r="I357" s="117"/>
    </row>
    <row r="358" spans="1:9" ht="15.6">
      <c r="A358" s="121">
        <v>520152</v>
      </c>
      <c r="B358" s="122" t="s">
        <v>1648</v>
      </c>
      <c r="C358" s="121">
        <v>702</v>
      </c>
      <c r="D358" s="121">
        <v>7</v>
      </c>
      <c r="E358" s="122" t="s">
        <v>1262</v>
      </c>
      <c r="F358" s="122" t="s">
        <v>1251</v>
      </c>
      <c r="G358" s="122"/>
      <c r="H358" s="122"/>
      <c r="I358" s="117"/>
    </row>
    <row r="359" spans="1:9" ht="15.6">
      <c r="A359" s="121">
        <v>501107</v>
      </c>
      <c r="B359" s="122" t="s">
        <v>1649</v>
      </c>
      <c r="C359" s="121">
        <v>401</v>
      </c>
      <c r="D359" s="121">
        <v>4</v>
      </c>
      <c r="E359" s="122" t="s">
        <v>1304</v>
      </c>
      <c r="F359" s="122" t="s">
        <v>1265</v>
      </c>
      <c r="G359" s="122"/>
      <c r="H359" s="122"/>
      <c r="I359" s="117"/>
    </row>
    <row r="360" spans="1:9" ht="15.6">
      <c r="A360" s="121">
        <v>503134</v>
      </c>
      <c r="B360" s="122" t="s">
        <v>1650</v>
      </c>
      <c r="C360" s="121">
        <v>404</v>
      </c>
      <c r="D360" s="121">
        <v>4</v>
      </c>
      <c r="E360" s="122" t="s">
        <v>1267</v>
      </c>
      <c r="F360" s="122" t="s">
        <v>1265</v>
      </c>
      <c r="G360" s="122"/>
      <c r="H360" s="122"/>
      <c r="I360" s="117"/>
    </row>
    <row r="361" spans="1:9" ht="15.6">
      <c r="A361" s="121">
        <v>525618</v>
      </c>
      <c r="B361" s="122" t="s">
        <v>1651</v>
      </c>
      <c r="C361" s="121">
        <v>808</v>
      </c>
      <c r="D361" s="121">
        <v>8</v>
      </c>
      <c r="E361" s="122" t="s">
        <v>1272</v>
      </c>
      <c r="F361" s="122" t="s">
        <v>568</v>
      </c>
      <c r="G361" s="122"/>
      <c r="H361" s="122"/>
      <c r="I361" s="117"/>
    </row>
    <row r="362" spans="1:9" ht="15.6">
      <c r="A362" s="121">
        <v>506893</v>
      </c>
      <c r="B362" s="122" t="s">
        <v>1652</v>
      </c>
      <c r="C362" s="121">
        <v>207</v>
      </c>
      <c r="D362" s="121">
        <v>2</v>
      </c>
      <c r="E362" s="122" t="s">
        <v>1392</v>
      </c>
      <c r="F362" s="122" t="s">
        <v>1248</v>
      </c>
      <c r="G362" s="122"/>
      <c r="H362" s="122"/>
      <c r="I362" s="117"/>
    </row>
    <row r="363" spans="1:9" ht="15.6">
      <c r="A363" s="121">
        <v>516716</v>
      </c>
      <c r="B363" s="122" t="s">
        <v>1653</v>
      </c>
      <c r="C363" s="121">
        <v>602</v>
      </c>
      <c r="D363" s="121">
        <v>6</v>
      </c>
      <c r="E363" s="122" t="s">
        <v>1295</v>
      </c>
      <c r="F363" s="122" t="s">
        <v>214</v>
      </c>
      <c r="G363" s="122"/>
      <c r="H363" s="122"/>
      <c r="I363" s="117"/>
    </row>
    <row r="364" spans="1:9" ht="15.6">
      <c r="A364" s="121">
        <v>502154</v>
      </c>
      <c r="B364" s="122" t="s">
        <v>1654</v>
      </c>
      <c r="C364" s="121">
        <v>402</v>
      </c>
      <c r="D364" s="121">
        <v>4</v>
      </c>
      <c r="E364" s="122" t="s">
        <v>1309</v>
      </c>
      <c r="F364" s="122" t="s">
        <v>1265</v>
      </c>
      <c r="G364" s="122"/>
      <c r="H364" s="122"/>
      <c r="I364" s="117"/>
    </row>
    <row r="365" spans="1:9" ht="15.6">
      <c r="A365" s="121">
        <v>510386</v>
      </c>
      <c r="B365" s="122" t="s">
        <v>1655</v>
      </c>
      <c r="C365" s="121">
        <v>505</v>
      </c>
      <c r="D365" s="121">
        <v>5</v>
      </c>
      <c r="E365" s="122" t="s">
        <v>1368</v>
      </c>
      <c r="F365" s="122" t="s">
        <v>171</v>
      </c>
      <c r="G365" s="122" t="s">
        <v>1369</v>
      </c>
      <c r="H365" s="122"/>
      <c r="I365" s="117"/>
    </row>
    <row r="366" spans="1:9" ht="15.6">
      <c r="A366" s="121">
        <v>524336</v>
      </c>
      <c r="B366" s="122" t="s">
        <v>1656</v>
      </c>
      <c r="C366" s="121">
        <v>707</v>
      </c>
      <c r="D366" s="121">
        <v>7</v>
      </c>
      <c r="E366" s="122" t="s">
        <v>1257</v>
      </c>
      <c r="F366" s="122" t="s">
        <v>1251</v>
      </c>
      <c r="G366" s="122"/>
      <c r="H366" s="122"/>
      <c r="I366" s="117"/>
    </row>
    <row r="367" spans="1:9" ht="15.6">
      <c r="A367" s="121">
        <v>544167</v>
      </c>
      <c r="B367" s="122" t="s">
        <v>1657</v>
      </c>
      <c r="C367" s="121">
        <v>713</v>
      </c>
      <c r="D367" s="121">
        <v>7</v>
      </c>
      <c r="E367" s="122" t="s">
        <v>1277</v>
      </c>
      <c r="F367" s="122" t="s">
        <v>1251</v>
      </c>
      <c r="G367" s="122"/>
      <c r="H367" s="122"/>
      <c r="I367" s="117"/>
    </row>
    <row r="368" spans="1:9" ht="15.6">
      <c r="A368" s="121">
        <v>518263</v>
      </c>
      <c r="B368" s="122" t="s">
        <v>1658</v>
      </c>
      <c r="C368" s="121">
        <v>604</v>
      </c>
      <c r="D368" s="121">
        <v>6</v>
      </c>
      <c r="E368" s="122" t="s">
        <v>1658</v>
      </c>
      <c r="F368" s="122" t="s">
        <v>214</v>
      </c>
      <c r="G368" s="122"/>
      <c r="H368" s="122"/>
      <c r="I368" s="117"/>
    </row>
    <row r="369" spans="1:9" ht="15.6">
      <c r="A369" s="121">
        <v>518271</v>
      </c>
      <c r="B369" s="122" t="s">
        <v>1659</v>
      </c>
      <c r="C369" s="121">
        <v>604</v>
      </c>
      <c r="D369" s="121">
        <v>6</v>
      </c>
      <c r="E369" s="122" t="s">
        <v>1658</v>
      </c>
      <c r="F369" s="122" t="s">
        <v>214</v>
      </c>
      <c r="G369" s="122"/>
      <c r="H369" s="122"/>
      <c r="I369" s="117"/>
    </row>
    <row r="370" spans="1:9" ht="15.6">
      <c r="A370" s="121">
        <v>502162</v>
      </c>
      <c r="B370" s="122" t="s">
        <v>1660</v>
      </c>
      <c r="C370" s="121">
        <v>402</v>
      </c>
      <c r="D370" s="121">
        <v>4</v>
      </c>
      <c r="E370" s="122" t="s">
        <v>1309</v>
      </c>
      <c r="F370" s="122" t="s">
        <v>1265</v>
      </c>
      <c r="G370" s="122"/>
      <c r="H370" s="122"/>
      <c r="I370" s="117"/>
    </row>
    <row r="371" spans="1:9" ht="15.6">
      <c r="A371" s="121">
        <v>518280</v>
      </c>
      <c r="B371" s="122" t="s">
        <v>1661</v>
      </c>
      <c r="C371" s="121">
        <v>605</v>
      </c>
      <c r="D371" s="121">
        <v>6</v>
      </c>
      <c r="E371" s="122" t="s">
        <v>1544</v>
      </c>
      <c r="F371" s="122" t="s">
        <v>214</v>
      </c>
      <c r="G371" s="122"/>
      <c r="H371" s="122"/>
      <c r="I371" s="117"/>
    </row>
    <row r="372" spans="1:9" ht="15.6">
      <c r="A372" s="121">
        <v>542822</v>
      </c>
      <c r="B372" s="122" t="s">
        <v>1662</v>
      </c>
      <c r="C372" s="121">
        <v>301</v>
      </c>
      <c r="D372" s="121">
        <v>3</v>
      </c>
      <c r="E372" s="122" t="s">
        <v>1323</v>
      </c>
      <c r="F372" s="122" t="s">
        <v>1260</v>
      </c>
      <c r="G372" s="122"/>
      <c r="H372" s="122"/>
      <c r="I372" s="117"/>
    </row>
    <row r="373" spans="1:9" ht="15.6">
      <c r="A373" s="121">
        <v>512168</v>
      </c>
      <c r="B373" s="122" t="s">
        <v>1663</v>
      </c>
      <c r="C373" s="121">
        <v>506</v>
      </c>
      <c r="D373" s="121">
        <v>5</v>
      </c>
      <c r="E373" s="122" t="s">
        <v>1351</v>
      </c>
      <c r="F373" s="122" t="s">
        <v>171</v>
      </c>
      <c r="G373" s="122" t="s">
        <v>1255</v>
      </c>
      <c r="H373" s="122"/>
      <c r="I373" s="117"/>
    </row>
    <row r="374" spans="1:9" ht="15.6">
      <c r="A374" s="121">
        <v>503711</v>
      </c>
      <c r="B374" s="122" t="s">
        <v>1664</v>
      </c>
      <c r="C374" s="121">
        <v>405</v>
      </c>
      <c r="D374" s="121">
        <v>4</v>
      </c>
      <c r="E374" s="122" t="s">
        <v>1665</v>
      </c>
      <c r="F374" s="122" t="s">
        <v>1265</v>
      </c>
      <c r="G374" s="122"/>
      <c r="H374" s="122"/>
      <c r="I374" s="117"/>
    </row>
    <row r="375" spans="1:9" ht="15.6">
      <c r="A375" s="121">
        <v>513954</v>
      </c>
      <c r="B375" s="122" t="s">
        <v>1666</v>
      </c>
      <c r="C375" s="121">
        <v>307</v>
      </c>
      <c r="D375" s="121">
        <v>3</v>
      </c>
      <c r="E375" s="122" t="s">
        <v>1435</v>
      </c>
      <c r="F375" s="122" t="s">
        <v>1260</v>
      </c>
      <c r="G375" s="122"/>
      <c r="H375" s="122"/>
      <c r="I375" s="117"/>
    </row>
    <row r="376" spans="1:9" ht="15.6">
      <c r="A376" s="121">
        <v>513962</v>
      </c>
      <c r="B376" s="122" t="s">
        <v>1667</v>
      </c>
      <c r="C376" s="121">
        <v>307</v>
      </c>
      <c r="D376" s="121">
        <v>3</v>
      </c>
      <c r="E376" s="122" t="s">
        <v>1435</v>
      </c>
      <c r="F376" s="122" t="s">
        <v>1260</v>
      </c>
      <c r="G376" s="122"/>
      <c r="H376" s="122"/>
      <c r="I376" s="117"/>
    </row>
    <row r="377" spans="1:9" ht="15.6">
      <c r="A377" s="121">
        <v>511358</v>
      </c>
      <c r="B377" s="122" t="s">
        <v>1668</v>
      </c>
      <c r="C377" s="121">
        <v>606</v>
      </c>
      <c r="D377" s="121">
        <v>6</v>
      </c>
      <c r="E377" s="122" t="s">
        <v>1243</v>
      </c>
      <c r="F377" s="122" t="s">
        <v>214</v>
      </c>
      <c r="G377" s="122"/>
      <c r="H377" s="122"/>
      <c r="I377" s="117"/>
    </row>
    <row r="378" spans="1:9" ht="15.6">
      <c r="A378" s="121">
        <v>517488</v>
      </c>
      <c r="B378" s="122" t="s">
        <v>1669</v>
      </c>
      <c r="C378" s="121">
        <v>511</v>
      </c>
      <c r="D378" s="121">
        <v>5</v>
      </c>
      <c r="E378" s="122" t="s">
        <v>648</v>
      </c>
      <c r="F378" s="122" t="s">
        <v>171</v>
      </c>
      <c r="G378" s="122" t="s">
        <v>1349</v>
      </c>
      <c r="H378" s="122"/>
      <c r="I378" s="117"/>
    </row>
    <row r="379" spans="1:9" ht="15.6">
      <c r="A379" s="121">
        <v>517496</v>
      </c>
      <c r="B379" s="122" t="s">
        <v>1670</v>
      </c>
      <c r="C379" s="121">
        <v>511</v>
      </c>
      <c r="D379" s="121">
        <v>5</v>
      </c>
      <c r="E379" s="122" t="s">
        <v>648</v>
      </c>
      <c r="F379" s="122" t="s">
        <v>171</v>
      </c>
      <c r="G379" s="122" t="s">
        <v>1349</v>
      </c>
      <c r="H379" s="122"/>
      <c r="I379" s="117"/>
    </row>
    <row r="380" spans="1:9" ht="15.6">
      <c r="A380" s="121">
        <v>556599</v>
      </c>
      <c r="B380" s="122" t="s">
        <v>1671</v>
      </c>
      <c r="C380" s="121">
        <v>207</v>
      </c>
      <c r="D380" s="121">
        <v>2</v>
      </c>
      <c r="E380" s="122" t="s">
        <v>1392</v>
      </c>
      <c r="F380" s="122" t="s">
        <v>1248</v>
      </c>
      <c r="G380" s="122"/>
      <c r="H380" s="122"/>
      <c r="I380" s="117"/>
    </row>
    <row r="381" spans="1:9" ht="15.6">
      <c r="A381" s="121">
        <v>509639</v>
      </c>
      <c r="B381" s="122" t="s">
        <v>1672</v>
      </c>
      <c r="C381" s="121">
        <v>503</v>
      </c>
      <c r="D381" s="121">
        <v>5</v>
      </c>
      <c r="E381" s="122" t="s">
        <v>1542</v>
      </c>
      <c r="F381" s="122" t="s">
        <v>171</v>
      </c>
      <c r="G381" s="122" t="s">
        <v>1279</v>
      </c>
      <c r="H381" s="122"/>
      <c r="I381" s="117"/>
    </row>
    <row r="382" spans="1:9" ht="15.6">
      <c r="A382" s="121">
        <v>503720</v>
      </c>
      <c r="B382" s="122" t="s">
        <v>1673</v>
      </c>
      <c r="C382" s="121">
        <v>405</v>
      </c>
      <c r="D382" s="121">
        <v>4</v>
      </c>
      <c r="E382" s="122" t="s">
        <v>1665</v>
      </c>
      <c r="F382" s="122" t="s">
        <v>1265</v>
      </c>
      <c r="G382" s="122"/>
      <c r="H382" s="122"/>
      <c r="I382" s="117"/>
    </row>
    <row r="383" spans="1:9" ht="15.6">
      <c r="A383" s="121">
        <v>525626</v>
      </c>
      <c r="B383" s="122" t="s">
        <v>1674</v>
      </c>
      <c r="C383" s="121">
        <v>808</v>
      </c>
      <c r="D383" s="121">
        <v>8</v>
      </c>
      <c r="E383" s="122" t="s">
        <v>1272</v>
      </c>
      <c r="F383" s="122" t="s">
        <v>568</v>
      </c>
      <c r="G383" s="122"/>
      <c r="H383" s="122"/>
      <c r="I383" s="117"/>
    </row>
    <row r="384" spans="1:9" ht="15.6">
      <c r="A384" s="121">
        <v>544175</v>
      </c>
      <c r="B384" s="122" t="s">
        <v>1675</v>
      </c>
      <c r="C384" s="121">
        <v>713</v>
      </c>
      <c r="D384" s="121">
        <v>7</v>
      </c>
      <c r="E384" s="122" t="s">
        <v>1277</v>
      </c>
      <c r="F384" s="122" t="s">
        <v>1251</v>
      </c>
      <c r="G384" s="122"/>
      <c r="H384" s="122"/>
      <c r="I384" s="117"/>
    </row>
    <row r="385" spans="1:9" ht="15.6">
      <c r="A385" s="121">
        <v>520161</v>
      </c>
      <c r="B385" s="122" t="s">
        <v>1676</v>
      </c>
      <c r="C385" s="121">
        <v>709</v>
      </c>
      <c r="D385" s="121">
        <v>7</v>
      </c>
      <c r="E385" s="122" t="s">
        <v>1353</v>
      </c>
      <c r="F385" s="122" t="s">
        <v>1251</v>
      </c>
      <c r="G385" s="122"/>
      <c r="H385" s="122"/>
      <c r="I385" s="117"/>
    </row>
    <row r="386" spans="1:9" ht="15.6">
      <c r="A386" s="121">
        <v>517500</v>
      </c>
      <c r="B386" s="122" t="s">
        <v>1677</v>
      </c>
      <c r="C386" s="121">
        <v>511</v>
      </c>
      <c r="D386" s="121">
        <v>5</v>
      </c>
      <c r="E386" s="122" t="s">
        <v>648</v>
      </c>
      <c r="F386" s="122" t="s">
        <v>171</v>
      </c>
      <c r="G386" s="122" t="s">
        <v>1349</v>
      </c>
      <c r="H386" s="122"/>
      <c r="I386" s="117"/>
    </row>
    <row r="387" spans="1:9" ht="15.6">
      <c r="A387" s="121">
        <v>526452</v>
      </c>
      <c r="B387" s="122" t="s">
        <v>1678</v>
      </c>
      <c r="C387" s="121">
        <v>704</v>
      </c>
      <c r="D387" s="121">
        <v>7</v>
      </c>
      <c r="E387" s="122" t="s">
        <v>1314</v>
      </c>
      <c r="F387" s="122" t="s">
        <v>1251</v>
      </c>
      <c r="G387" s="122"/>
      <c r="H387" s="122"/>
      <c r="I387" s="117"/>
    </row>
    <row r="388" spans="1:9" ht="15.6">
      <c r="A388" s="121">
        <v>527238</v>
      </c>
      <c r="B388" s="122" t="s">
        <v>1679</v>
      </c>
      <c r="C388" s="121">
        <v>712</v>
      </c>
      <c r="D388" s="121">
        <v>7</v>
      </c>
      <c r="E388" s="122" t="s">
        <v>1357</v>
      </c>
      <c r="F388" s="122" t="s">
        <v>1251</v>
      </c>
      <c r="G388" s="122"/>
      <c r="H388" s="122"/>
      <c r="I388" s="117"/>
    </row>
    <row r="389" spans="1:9" ht="15.6">
      <c r="A389" s="121">
        <v>513971</v>
      </c>
      <c r="B389" s="122" t="s">
        <v>1680</v>
      </c>
      <c r="C389" s="121">
        <v>307</v>
      </c>
      <c r="D389" s="121">
        <v>3</v>
      </c>
      <c r="E389" s="122" t="s">
        <v>1435</v>
      </c>
      <c r="F389" s="122" t="s">
        <v>1260</v>
      </c>
      <c r="G389" s="122"/>
      <c r="H389" s="122"/>
      <c r="I389" s="117"/>
    </row>
    <row r="390" spans="1:9" ht="15.6">
      <c r="A390" s="121">
        <v>528323</v>
      </c>
      <c r="B390" s="122" t="s">
        <v>1681</v>
      </c>
      <c r="C390" s="121">
        <v>811</v>
      </c>
      <c r="D390" s="121">
        <v>8</v>
      </c>
      <c r="E390" s="122" t="s">
        <v>1290</v>
      </c>
      <c r="F390" s="122" t="s">
        <v>568</v>
      </c>
      <c r="G390" s="122"/>
      <c r="H390" s="122"/>
      <c r="I390" s="117"/>
    </row>
    <row r="391" spans="1:9" ht="15.6">
      <c r="A391" s="121">
        <v>518298</v>
      </c>
      <c r="B391" s="122" t="s">
        <v>1682</v>
      </c>
      <c r="C391" s="121">
        <v>611</v>
      </c>
      <c r="D391" s="121">
        <v>6</v>
      </c>
      <c r="E391" s="122" t="s">
        <v>1281</v>
      </c>
      <c r="F391" s="122" t="s">
        <v>214</v>
      </c>
      <c r="G391" s="122"/>
      <c r="H391" s="122"/>
      <c r="I391" s="117"/>
    </row>
    <row r="392" spans="1:9" ht="15.6">
      <c r="A392" s="121">
        <v>506915</v>
      </c>
      <c r="B392" s="122" t="s">
        <v>1683</v>
      </c>
      <c r="C392" s="121">
        <v>207</v>
      </c>
      <c r="D392" s="121">
        <v>2</v>
      </c>
      <c r="E392" s="122" t="s">
        <v>1392</v>
      </c>
      <c r="F392" s="122" t="s">
        <v>1248</v>
      </c>
      <c r="G392" s="122"/>
      <c r="H392" s="122"/>
      <c r="I392" s="117"/>
    </row>
    <row r="393" spans="1:9" ht="15.6">
      <c r="A393" s="121">
        <v>511366</v>
      </c>
      <c r="B393" s="122" t="s">
        <v>1684</v>
      </c>
      <c r="C393" s="121">
        <v>606</v>
      </c>
      <c r="D393" s="121">
        <v>6</v>
      </c>
      <c r="E393" s="122" t="s">
        <v>1243</v>
      </c>
      <c r="F393" s="122" t="s">
        <v>214</v>
      </c>
      <c r="G393" s="122"/>
      <c r="H393" s="122"/>
      <c r="I393" s="117"/>
    </row>
    <row r="394" spans="1:9" ht="15.6">
      <c r="A394" s="121">
        <v>501549</v>
      </c>
      <c r="B394" s="122" t="s">
        <v>1685</v>
      </c>
      <c r="C394" s="121">
        <v>201</v>
      </c>
      <c r="D394" s="121">
        <v>2</v>
      </c>
      <c r="E394" s="122" t="s">
        <v>1288</v>
      </c>
      <c r="F394" s="122" t="s">
        <v>1248</v>
      </c>
      <c r="G394" s="122"/>
      <c r="H394" s="122"/>
      <c r="I394" s="117"/>
    </row>
    <row r="395" spans="1:9" ht="15.6">
      <c r="A395" s="121">
        <v>527246</v>
      </c>
      <c r="B395" s="122" t="s">
        <v>1686</v>
      </c>
      <c r="C395" s="121">
        <v>712</v>
      </c>
      <c r="D395" s="121">
        <v>7</v>
      </c>
      <c r="E395" s="122" t="s">
        <v>1357</v>
      </c>
      <c r="F395" s="122" t="s">
        <v>1251</v>
      </c>
      <c r="G395" s="122"/>
      <c r="H395" s="122"/>
      <c r="I395" s="117"/>
    </row>
    <row r="396" spans="1:9" ht="15.6">
      <c r="A396" s="121">
        <v>525634</v>
      </c>
      <c r="B396" s="122" t="s">
        <v>1687</v>
      </c>
      <c r="C396" s="121">
        <v>808</v>
      </c>
      <c r="D396" s="121">
        <v>8</v>
      </c>
      <c r="E396" s="122" t="s">
        <v>1272</v>
      </c>
      <c r="F396" s="122" t="s">
        <v>568</v>
      </c>
      <c r="G396" s="122"/>
      <c r="H396" s="122"/>
      <c r="I396" s="117"/>
    </row>
    <row r="397" spans="1:9" ht="15.6">
      <c r="A397" s="121">
        <v>512940</v>
      </c>
      <c r="B397" s="122" t="s">
        <v>1688</v>
      </c>
      <c r="C397" s="121">
        <v>308</v>
      </c>
      <c r="D397" s="121">
        <v>3</v>
      </c>
      <c r="E397" s="122" t="s">
        <v>1365</v>
      </c>
      <c r="F397" s="122" t="s">
        <v>1260</v>
      </c>
      <c r="G397" s="122"/>
      <c r="H397" s="122"/>
      <c r="I397" s="117"/>
    </row>
    <row r="398" spans="1:9" ht="15.6">
      <c r="A398" s="121">
        <v>504335</v>
      </c>
      <c r="B398" s="122" t="s">
        <v>1689</v>
      </c>
      <c r="C398" s="121">
        <v>205</v>
      </c>
      <c r="D398" s="121">
        <v>2</v>
      </c>
      <c r="E398" s="122" t="s">
        <v>1395</v>
      </c>
      <c r="F398" s="122" t="s">
        <v>1248</v>
      </c>
      <c r="G398" s="122"/>
      <c r="H398" s="122"/>
      <c r="I398" s="117"/>
    </row>
    <row r="399" spans="1:9" ht="15.6">
      <c r="A399" s="121">
        <v>507873</v>
      </c>
      <c r="B399" s="122" t="s">
        <v>1690</v>
      </c>
      <c r="C399" s="121">
        <v>107</v>
      </c>
      <c r="D399" s="121">
        <v>1</v>
      </c>
      <c r="E399" s="122" t="s">
        <v>1300</v>
      </c>
      <c r="F399" s="122" t="s">
        <v>477</v>
      </c>
      <c r="G399" s="122"/>
      <c r="H399" s="122"/>
      <c r="I399" s="117"/>
    </row>
    <row r="400" spans="1:9" ht="15.6">
      <c r="A400" s="121">
        <v>526461</v>
      </c>
      <c r="B400" s="122" t="s">
        <v>1690</v>
      </c>
      <c r="C400" s="121">
        <v>704</v>
      </c>
      <c r="D400" s="121">
        <v>7</v>
      </c>
      <c r="E400" s="122" t="s">
        <v>1314</v>
      </c>
      <c r="F400" s="122" t="s">
        <v>1251</v>
      </c>
      <c r="G400" s="122"/>
      <c r="H400" s="122"/>
      <c r="I400" s="117"/>
    </row>
    <row r="401" spans="1:9" ht="15.6">
      <c r="A401" s="121">
        <v>515957</v>
      </c>
      <c r="B401" s="122" t="s">
        <v>1691</v>
      </c>
      <c r="C401" s="121">
        <v>610</v>
      </c>
      <c r="D401" s="121">
        <v>6</v>
      </c>
      <c r="E401" s="122" t="s">
        <v>1316</v>
      </c>
      <c r="F401" s="122" t="s">
        <v>214</v>
      </c>
      <c r="G401" s="122"/>
      <c r="H401" s="122"/>
      <c r="I401" s="117"/>
    </row>
    <row r="402" spans="1:9" ht="15.6">
      <c r="A402" s="121">
        <v>512958</v>
      </c>
      <c r="B402" s="122" t="s">
        <v>1692</v>
      </c>
      <c r="C402" s="121">
        <v>308</v>
      </c>
      <c r="D402" s="121">
        <v>3</v>
      </c>
      <c r="E402" s="122" t="s">
        <v>1365</v>
      </c>
      <c r="F402" s="122" t="s">
        <v>1260</v>
      </c>
      <c r="G402" s="122"/>
      <c r="H402" s="122"/>
      <c r="I402" s="117"/>
    </row>
    <row r="403" spans="1:9" ht="15.6">
      <c r="A403" s="121">
        <v>506923</v>
      </c>
      <c r="B403" s="122" t="s">
        <v>1693</v>
      </c>
      <c r="C403" s="121">
        <v>207</v>
      </c>
      <c r="D403" s="121">
        <v>2</v>
      </c>
      <c r="E403" s="122" t="s">
        <v>1392</v>
      </c>
      <c r="F403" s="122" t="s">
        <v>1248</v>
      </c>
      <c r="G403" s="122"/>
      <c r="H403" s="122"/>
      <c r="I403" s="117"/>
    </row>
    <row r="404" spans="1:9" ht="15.6">
      <c r="A404" s="121">
        <v>508535</v>
      </c>
      <c r="B404" s="122" t="s">
        <v>1694</v>
      </c>
      <c r="C404" s="121">
        <v>603</v>
      </c>
      <c r="D404" s="121">
        <v>6</v>
      </c>
      <c r="E404" s="122" t="s">
        <v>1285</v>
      </c>
      <c r="F404" s="122" t="s">
        <v>214</v>
      </c>
      <c r="G404" s="122"/>
      <c r="H404" s="122"/>
      <c r="I404" s="117"/>
    </row>
    <row r="405" spans="1:9" ht="15.6">
      <c r="A405" s="121">
        <v>512966</v>
      </c>
      <c r="B405" s="122" t="s">
        <v>1695</v>
      </c>
      <c r="C405" s="121">
        <v>306</v>
      </c>
      <c r="D405" s="121">
        <v>3</v>
      </c>
      <c r="E405" s="122" t="s">
        <v>1420</v>
      </c>
      <c r="F405" s="122" t="s">
        <v>1260</v>
      </c>
      <c r="G405" s="122"/>
      <c r="H405" s="122"/>
      <c r="I405" s="117"/>
    </row>
    <row r="406" spans="1:9" ht="15.6">
      <c r="A406" s="121">
        <v>508543</v>
      </c>
      <c r="B406" s="122" t="s">
        <v>1696</v>
      </c>
      <c r="C406" s="121">
        <v>601</v>
      </c>
      <c r="D406" s="121">
        <v>6</v>
      </c>
      <c r="E406" s="122" t="s">
        <v>1298</v>
      </c>
      <c r="F406" s="122" t="s">
        <v>214</v>
      </c>
      <c r="G406" s="122"/>
      <c r="H406" s="122"/>
      <c r="I406" s="117"/>
    </row>
    <row r="407" spans="1:9" ht="15.6">
      <c r="A407" s="121">
        <v>505935</v>
      </c>
      <c r="B407" s="122" t="s">
        <v>1697</v>
      </c>
      <c r="C407" s="121">
        <v>309</v>
      </c>
      <c r="D407" s="121">
        <v>3</v>
      </c>
      <c r="E407" s="122" t="s">
        <v>1259</v>
      </c>
      <c r="F407" s="122" t="s">
        <v>1260</v>
      </c>
      <c r="G407" s="122"/>
      <c r="H407" s="122"/>
      <c r="I407" s="117"/>
    </row>
    <row r="408" spans="1:9" ht="15.6">
      <c r="A408" s="121">
        <v>502171</v>
      </c>
      <c r="B408" s="122" t="s">
        <v>1698</v>
      </c>
      <c r="C408" s="121">
        <v>402</v>
      </c>
      <c r="D408" s="121">
        <v>4</v>
      </c>
      <c r="E408" s="122" t="s">
        <v>1309</v>
      </c>
      <c r="F408" s="122" t="s">
        <v>1265</v>
      </c>
      <c r="G408" s="122"/>
      <c r="H408" s="122"/>
      <c r="I408" s="117"/>
    </row>
    <row r="409" spans="1:9" ht="15.6">
      <c r="A409" s="121">
        <v>555789</v>
      </c>
      <c r="B409" s="122" t="s">
        <v>1699</v>
      </c>
      <c r="C409" s="121">
        <v>202</v>
      </c>
      <c r="D409" s="121">
        <v>2</v>
      </c>
      <c r="E409" s="122" t="s">
        <v>1247</v>
      </c>
      <c r="F409" s="122" t="s">
        <v>1248</v>
      </c>
      <c r="G409" s="122"/>
      <c r="H409" s="122"/>
      <c r="I409" s="117"/>
    </row>
    <row r="410" spans="1:9" ht="15.6">
      <c r="A410" s="121">
        <v>515965</v>
      </c>
      <c r="B410" s="122" t="s">
        <v>1700</v>
      </c>
      <c r="C410" s="121">
        <v>610</v>
      </c>
      <c r="D410" s="121">
        <v>6</v>
      </c>
      <c r="E410" s="122" t="s">
        <v>1316</v>
      </c>
      <c r="F410" s="122" t="s">
        <v>214</v>
      </c>
      <c r="G410" s="122"/>
      <c r="H410" s="122"/>
      <c r="I410" s="117"/>
    </row>
    <row r="411" spans="1:9" ht="15.6">
      <c r="A411" s="121">
        <v>505943</v>
      </c>
      <c r="B411" s="122" t="s">
        <v>1701</v>
      </c>
      <c r="C411" s="121">
        <v>309</v>
      </c>
      <c r="D411" s="121">
        <v>3</v>
      </c>
      <c r="E411" s="122" t="s">
        <v>1259</v>
      </c>
      <c r="F411" s="122" t="s">
        <v>1260</v>
      </c>
      <c r="G411" s="122"/>
      <c r="H411" s="122"/>
      <c r="I411" s="117"/>
    </row>
    <row r="412" spans="1:9" ht="15.6">
      <c r="A412" s="121">
        <v>517518</v>
      </c>
      <c r="B412" s="122" t="s">
        <v>1702</v>
      </c>
      <c r="C412" s="121">
        <v>511</v>
      </c>
      <c r="D412" s="121">
        <v>5</v>
      </c>
      <c r="E412" s="122" t="s">
        <v>648</v>
      </c>
      <c r="F412" s="122" t="s">
        <v>171</v>
      </c>
      <c r="G412" s="122" t="s">
        <v>1349</v>
      </c>
      <c r="H412" s="122"/>
      <c r="I412" s="117"/>
    </row>
    <row r="413" spans="1:9" ht="15.6">
      <c r="A413" s="121">
        <v>516724</v>
      </c>
      <c r="B413" s="122" t="s">
        <v>1703</v>
      </c>
      <c r="C413" s="121">
        <v>613</v>
      </c>
      <c r="D413" s="121">
        <v>6</v>
      </c>
      <c r="E413" s="122" t="s">
        <v>212</v>
      </c>
      <c r="F413" s="122" t="s">
        <v>214</v>
      </c>
      <c r="G413" s="122" t="s">
        <v>1332</v>
      </c>
      <c r="H413" s="122"/>
      <c r="I413" s="117"/>
    </row>
    <row r="414" spans="1:9" ht="15.6">
      <c r="A414" s="121">
        <v>516732</v>
      </c>
      <c r="B414" s="122" t="s">
        <v>1704</v>
      </c>
      <c r="C414" s="121">
        <v>613</v>
      </c>
      <c r="D414" s="121">
        <v>6</v>
      </c>
      <c r="E414" s="122" t="s">
        <v>212</v>
      </c>
      <c r="F414" s="122" t="s">
        <v>214</v>
      </c>
      <c r="G414" s="122" t="s">
        <v>1332</v>
      </c>
      <c r="H414" s="122"/>
      <c r="I414" s="117"/>
    </row>
    <row r="415" spans="1:9" ht="15.6">
      <c r="A415" s="121">
        <v>516741</v>
      </c>
      <c r="B415" s="122" t="s">
        <v>1705</v>
      </c>
      <c r="C415" s="121">
        <v>613</v>
      </c>
      <c r="D415" s="121">
        <v>6</v>
      </c>
      <c r="E415" s="122" t="s">
        <v>212</v>
      </c>
      <c r="F415" s="122" t="s">
        <v>214</v>
      </c>
      <c r="G415" s="122" t="s">
        <v>1332</v>
      </c>
      <c r="H415" s="122"/>
      <c r="I415" s="117"/>
    </row>
    <row r="416" spans="1:9" ht="15.6">
      <c r="A416" s="121">
        <v>506931</v>
      </c>
      <c r="B416" s="122" t="s">
        <v>1706</v>
      </c>
      <c r="C416" s="121">
        <v>207</v>
      </c>
      <c r="D416" s="121">
        <v>2</v>
      </c>
      <c r="E416" s="122" t="s">
        <v>1392</v>
      </c>
      <c r="F416" s="122" t="s">
        <v>1248</v>
      </c>
      <c r="G416" s="122"/>
      <c r="H416" s="122"/>
      <c r="I416" s="117"/>
    </row>
    <row r="417" spans="1:9" ht="15.6">
      <c r="A417" s="121">
        <v>557439</v>
      </c>
      <c r="B417" s="122" t="s">
        <v>1707</v>
      </c>
      <c r="C417" s="121">
        <v>308</v>
      </c>
      <c r="D417" s="121">
        <v>3</v>
      </c>
      <c r="E417" s="122" t="s">
        <v>1365</v>
      </c>
      <c r="F417" s="122" t="s">
        <v>1260</v>
      </c>
      <c r="G417" s="122"/>
      <c r="H417" s="122"/>
      <c r="I417" s="117"/>
    </row>
    <row r="418" spans="1:9" ht="15.6">
      <c r="A418" s="121">
        <v>582425</v>
      </c>
      <c r="B418" s="122" t="s">
        <v>1708</v>
      </c>
      <c r="C418" s="121">
        <v>403</v>
      </c>
      <c r="D418" s="121">
        <v>4</v>
      </c>
      <c r="E418" s="122" t="s">
        <v>1264</v>
      </c>
      <c r="F418" s="122" t="s">
        <v>1265</v>
      </c>
      <c r="G418" s="122"/>
      <c r="H418" s="122"/>
      <c r="I418" s="117"/>
    </row>
    <row r="419" spans="1:9" ht="15.6">
      <c r="A419" s="121">
        <v>556661</v>
      </c>
      <c r="B419" s="122" t="s">
        <v>1709</v>
      </c>
      <c r="C419" s="121">
        <v>207</v>
      </c>
      <c r="D419" s="121">
        <v>2</v>
      </c>
      <c r="E419" s="122" t="s">
        <v>1392</v>
      </c>
      <c r="F419" s="122" t="s">
        <v>1248</v>
      </c>
      <c r="G419" s="122"/>
      <c r="H419" s="122"/>
      <c r="I419" s="117"/>
    </row>
    <row r="420" spans="1:9" ht="15.6">
      <c r="A420" s="121">
        <v>518301</v>
      </c>
      <c r="B420" s="122" t="s">
        <v>1710</v>
      </c>
      <c r="C420" s="121">
        <v>605</v>
      </c>
      <c r="D420" s="121">
        <v>6</v>
      </c>
      <c r="E420" s="122" t="s">
        <v>1544</v>
      </c>
      <c r="F420" s="122" t="s">
        <v>214</v>
      </c>
      <c r="G420" s="122"/>
      <c r="H420" s="122"/>
      <c r="I420" s="117"/>
    </row>
    <row r="421" spans="1:9" ht="15.6">
      <c r="A421" s="121">
        <v>542849</v>
      </c>
      <c r="B421" s="122" t="s">
        <v>1711</v>
      </c>
      <c r="C421" s="121">
        <v>301</v>
      </c>
      <c r="D421" s="121">
        <v>3</v>
      </c>
      <c r="E421" s="122" t="s">
        <v>1323</v>
      </c>
      <c r="F421" s="122" t="s">
        <v>1260</v>
      </c>
      <c r="G421" s="122"/>
      <c r="H421" s="122"/>
      <c r="I421" s="117"/>
    </row>
    <row r="422" spans="1:9" ht="15.6">
      <c r="A422" s="121">
        <v>500194</v>
      </c>
      <c r="B422" s="122" t="s">
        <v>1712</v>
      </c>
      <c r="C422" s="121">
        <v>403</v>
      </c>
      <c r="D422" s="121">
        <v>4</v>
      </c>
      <c r="E422" s="122" t="s">
        <v>1264</v>
      </c>
      <c r="F422" s="122" t="s">
        <v>1265</v>
      </c>
      <c r="G422" s="122"/>
      <c r="H422" s="122"/>
      <c r="I422" s="117"/>
    </row>
    <row r="423" spans="1:9" ht="15.6">
      <c r="A423" s="121">
        <v>506940</v>
      </c>
      <c r="B423" s="122" t="s">
        <v>1713</v>
      </c>
      <c r="C423" s="121">
        <v>207</v>
      </c>
      <c r="D423" s="121">
        <v>2</v>
      </c>
      <c r="E423" s="122" t="s">
        <v>1392</v>
      </c>
      <c r="F423" s="122" t="s">
        <v>1248</v>
      </c>
      <c r="G423" s="122"/>
      <c r="H423" s="122"/>
      <c r="I423" s="117"/>
    </row>
    <row r="424" spans="1:9" ht="15.6">
      <c r="A424" s="121">
        <v>506958</v>
      </c>
      <c r="B424" s="122" t="s">
        <v>1714</v>
      </c>
      <c r="C424" s="121">
        <v>203</v>
      </c>
      <c r="D424" s="121">
        <v>2</v>
      </c>
      <c r="E424" s="122" t="s">
        <v>1437</v>
      </c>
      <c r="F424" s="122" t="s">
        <v>1248</v>
      </c>
      <c r="G424" s="122"/>
      <c r="H424" s="122"/>
      <c r="I424" s="117"/>
    </row>
    <row r="425" spans="1:9" ht="15.6">
      <c r="A425" s="121">
        <v>515973</v>
      </c>
      <c r="B425" s="122" t="s">
        <v>1715</v>
      </c>
      <c r="C425" s="121">
        <v>610</v>
      </c>
      <c r="D425" s="121">
        <v>6</v>
      </c>
      <c r="E425" s="122" t="s">
        <v>1316</v>
      </c>
      <c r="F425" s="122" t="s">
        <v>214</v>
      </c>
      <c r="G425" s="122"/>
      <c r="H425" s="122"/>
      <c r="I425" s="117"/>
    </row>
    <row r="426" spans="1:9" ht="15.6">
      <c r="A426" s="121">
        <v>503746</v>
      </c>
      <c r="B426" s="122" t="s">
        <v>1716</v>
      </c>
      <c r="C426" s="121">
        <v>202</v>
      </c>
      <c r="D426" s="121">
        <v>2</v>
      </c>
      <c r="E426" s="122" t="s">
        <v>1247</v>
      </c>
      <c r="F426" s="122" t="s">
        <v>1248</v>
      </c>
      <c r="G426" s="122"/>
      <c r="H426" s="122"/>
      <c r="I426" s="117"/>
    </row>
    <row r="427" spans="1:9" ht="15.6">
      <c r="A427" s="121">
        <v>502189</v>
      </c>
      <c r="B427" s="122" t="s">
        <v>1717</v>
      </c>
      <c r="C427" s="121">
        <v>402</v>
      </c>
      <c r="D427" s="121">
        <v>4</v>
      </c>
      <c r="E427" s="122" t="s">
        <v>1309</v>
      </c>
      <c r="F427" s="122" t="s">
        <v>1265</v>
      </c>
      <c r="G427" s="122"/>
      <c r="H427" s="122"/>
      <c r="I427" s="117"/>
    </row>
    <row r="428" spans="1:9" ht="15.6">
      <c r="A428" s="121">
        <v>505951</v>
      </c>
      <c r="B428" s="122" t="s">
        <v>1718</v>
      </c>
      <c r="C428" s="121">
        <v>304</v>
      </c>
      <c r="D428" s="121">
        <v>3</v>
      </c>
      <c r="E428" s="122" t="s">
        <v>1345</v>
      </c>
      <c r="F428" s="122" t="s">
        <v>1260</v>
      </c>
      <c r="G428" s="122"/>
      <c r="H428" s="122"/>
      <c r="I428" s="117"/>
    </row>
    <row r="429" spans="1:9" ht="15.6">
      <c r="A429" s="121">
        <v>515981</v>
      </c>
      <c r="B429" s="122" t="s">
        <v>1719</v>
      </c>
      <c r="C429" s="121">
        <v>610</v>
      </c>
      <c r="D429" s="121">
        <v>6</v>
      </c>
      <c r="E429" s="122" t="s">
        <v>1316</v>
      </c>
      <c r="F429" s="122" t="s">
        <v>214</v>
      </c>
      <c r="G429" s="122"/>
      <c r="H429" s="122"/>
      <c r="I429" s="117"/>
    </row>
    <row r="430" spans="1:9" ht="15.6">
      <c r="A430" s="121">
        <v>506966</v>
      </c>
      <c r="B430" s="122" t="s">
        <v>1720</v>
      </c>
      <c r="C430" s="121">
        <v>203</v>
      </c>
      <c r="D430" s="121">
        <v>2</v>
      </c>
      <c r="E430" s="122" t="s">
        <v>1437</v>
      </c>
      <c r="F430" s="122" t="s">
        <v>1248</v>
      </c>
      <c r="G430" s="122"/>
      <c r="H430" s="122"/>
      <c r="I430" s="117"/>
    </row>
    <row r="431" spans="1:9" ht="15.6">
      <c r="A431" s="121">
        <v>513989</v>
      </c>
      <c r="B431" s="122" t="s">
        <v>1721</v>
      </c>
      <c r="C431" s="121">
        <v>307</v>
      </c>
      <c r="D431" s="121">
        <v>3</v>
      </c>
      <c r="E431" s="122" t="s">
        <v>1435</v>
      </c>
      <c r="F431" s="122" t="s">
        <v>1260</v>
      </c>
      <c r="G431" s="122"/>
      <c r="H431" s="122"/>
      <c r="I431" s="117"/>
    </row>
    <row r="432" spans="1:9" ht="15.6">
      <c r="A432" s="121">
        <v>514632</v>
      </c>
      <c r="B432" s="122" t="s">
        <v>1722</v>
      </c>
      <c r="C432" s="121">
        <v>609</v>
      </c>
      <c r="D432" s="121">
        <v>6</v>
      </c>
      <c r="E432" s="122" t="s">
        <v>1245</v>
      </c>
      <c r="F432" s="122" t="s">
        <v>214</v>
      </c>
      <c r="G432" s="122"/>
      <c r="H432" s="122"/>
      <c r="I432" s="117"/>
    </row>
    <row r="433" spans="1:9" ht="15.6">
      <c r="A433" s="121">
        <v>556521</v>
      </c>
      <c r="B433" s="122" t="s">
        <v>1723</v>
      </c>
      <c r="C433" s="121">
        <v>203</v>
      </c>
      <c r="D433" s="121">
        <v>2</v>
      </c>
      <c r="E433" s="122" t="s">
        <v>1437</v>
      </c>
      <c r="F433" s="122" t="s">
        <v>1248</v>
      </c>
      <c r="G433" s="122"/>
      <c r="H433" s="122"/>
      <c r="I433" s="117"/>
    </row>
    <row r="434" spans="1:9" ht="15.6">
      <c r="A434" s="121">
        <v>518310</v>
      </c>
      <c r="B434" s="122" t="s">
        <v>1724</v>
      </c>
      <c r="C434" s="121">
        <v>605</v>
      </c>
      <c r="D434" s="121">
        <v>6</v>
      </c>
      <c r="E434" s="122" t="s">
        <v>1544</v>
      </c>
      <c r="F434" s="122" t="s">
        <v>214</v>
      </c>
      <c r="G434" s="122"/>
      <c r="H434" s="122"/>
      <c r="I434" s="117"/>
    </row>
    <row r="435" spans="1:9" ht="15.6">
      <c r="A435" s="121">
        <v>501557</v>
      </c>
      <c r="B435" s="122" t="s">
        <v>1725</v>
      </c>
      <c r="C435" s="121">
        <v>201</v>
      </c>
      <c r="D435" s="121">
        <v>2</v>
      </c>
      <c r="E435" s="122" t="s">
        <v>1288</v>
      </c>
      <c r="F435" s="122" t="s">
        <v>1248</v>
      </c>
      <c r="G435" s="122"/>
      <c r="H435" s="122"/>
      <c r="I435" s="117"/>
    </row>
    <row r="436" spans="1:9" ht="15.6">
      <c r="A436" s="121">
        <v>508551</v>
      </c>
      <c r="B436" s="122" t="s">
        <v>1726</v>
      </c>
      <c r="C436" s="121">
        <v>601</v>
      </c>
      <c r="D436" s="121">
        <v>6</v>
      </c>
      <c r="E436" s="122" t="s">
        <v>1298</v>
      </c>
      <c r="F436" s="122" t="s">
        <v>214</v>
      </c>
      <c r="G436" s="122"/>
      <c r="H436" s="122"/>
      <c r="I436" s="117"/>
    </row>
    <row r="437" spans="1:9" ht="15.6">
      <c r="A437" s="121">
        <v>517526</v>
      </c>
      <c r="B437" s="122" t="s">
        <v>1727</v>
      </c>
      <c r="C437" s="121">
        <v>511</v>
      </c>
      <c r="D437" s="121">
        <v>5</v>
      </c>
      <c r="E437" s="122" t="s">
        <v>648</v>
      </c>
      <c r="F437" s="122" t="s">
        <v>171</v>
      </c>
      <c r="G437" s="122" t="s">
        <v>1349</v>
      </c>
      <c r="H437" s="122"/>
      <c r="I437" s="117"/>
    </row>
    <row r="438" spans="1:9" ht="15.6">
      <c r="A438" s="121">
        <v>503754</v>
      </c>
      <c r="B438" s="122" t="s">
        <v>1728</v>
      </c>
      <c r="C438" s="121">
        <v>202</v>
      </c>
      <c r="D438" s="121">
        <v>2</v>
      </c>
      <c r="E438" s="122" t="s">
        <v>1247</v>
      </c>
      <c r="F438" s="122" t="s">
        <v>1248</v>
      </c>
      <c r="G438" s="122"/>
      <c r="H438" s="122"/>
      <c r="I438" s="117"/>
    </row>
    <row r="439" spans="1:9" ht="15.6">
      <c r="A439" s="121">
        <v>512206</v>
      </c>
      <c r="B439" s="122" t="s">
        <v>1729</v>
      </c>
      <c r="C439" s="121">
        <v>506</v>
      </c>
      <c r="D439" s="121">
        <v>5</v>
      </c>
      <c r="E439" s="122" t="s">
        <v>1351</v>
      </c>
      <c r="F439" s="122" t="s">
        <v>171</v>
      </c>
      <c r="G439" s="122" t="s">
        <v>1255</v>
      </c>
      <c r="H439" s="122"/>
      <c r="I439" s="117"/>
    </row>
    <row r="440" spans="1:9" ht="15.6">
      <c r="A440" s="121">
        <v>509540</v>
      </c>
      <c r="B440" s="122" t="s">
        <v>1542</v>
      </c>
      <c r="C440" s="121">
        <v>503</v>
      </c>
      <c r="D440" s="121">
        <v>5</v>
      </c>
      <c r="E440" s="122" t="s">
        <v>1542</v>
      </c>
      <c r="F440" s="122" t="s">
        <v>171</v>
      </c>
      <c r="G440" s="122" t="s">
        <v>1279</v>
      </c>
      <c r="H440" s="122"/>
      <c r="I440" s="117"/>
    </row>
    <row r="441" spans="1:9" ht="15.6">
      <c r="A441" s="121">
        <v>546640</v>
      </c>
      <c r="B441" s="122" t="s">
        <v>1730</v>
      </c>
      <c r="C441" s="121">
        <v>306</v>
      </c>
      <c r="D441" s="121">
        <v>3</v>
      </c>
      <c r="E441" s="122" t="s">
        <v>1420</v>
      </c>
      <c r="F441" s="122" t="s">
        <v>1260</v>
      </c>
      <c r="G441" s="122"/>
      <c r="H441" s="122"/>
      <c r="I441" s="117"/>
    </row>
    <row r="442" spans="1:9" ht="15.6">
      <c r="A442" s="121">
        <v>506982</v>
      </c>
      <c r="B442" s="122" t="s">
        <v>1731</v>
      </c>
      <c r="C442" s="121">
        <v>204</v>
      </c>
      <c r="D442" s="121">
        <v>2</v>
      </c>
      <c r="E442" s="122" t="s">
        <v>1321</v>
      </c>
      <c r="F442" s="122" t="s">
        <v>1248</v>
      </c>
      <c r="G442" s="122"/>
      <c r="H442" s="122"/>
      <c r="I442" s="117"/>
    </row>
    <row r="443" spans="1:9" ht="15.6">
      <c r="A443" s="121">
        <v>503151</v>
      </c>
      <c r="B443" s="122" t="s">
        <v>1732</v>
      </c>
      <c r="C443" s="121">
        <v>404</v>
      </c>
      <c r="D443" s="121">
        <v>4</v>
      </c>
      <c r="E443" s="122" t="s">
        <v>1267</v>
      </c>
      <c r="F443" s="122" t="s">
        <v>1265</v>
      </c>
      <c r="G443" s="122"/>
      <c r="H443" s="122"/>
      <c r="I443" s="117"/>
    </row>
    <row r="444" spans="1:9" ht="15.6">
      <c r="A444" s="121">
        <v>502197</v>
      </c>
      <c r="B444" s="122" t="s">
        <v>1733</v>
      </c>
      <c r="C444" s="121">
        <v>402</v>
      </c>
      <c r="D444" s="121">
        <v>4</v>
      </c>
      <c r="E444" s="122" t="s">
        <v>1309</v>
      </c>
      <c r="F444" s="122" t="s">
        <v>1265</v>
      </c>
      <c r="G444" s="122"/>
      <c r="H444" s="122"/>
      <c r="I444" s="117"/>
    </row>
    <row r="445" spans="1:9" ht="15.6">
      <c r="A445" s="121">
        <v>501611</v>
      </c>
      <c r="B445" s="122" t="s">
        <v>1734</v>
      </c>
      <c r="C445" s="121">
        <v>201</v>
      </c>
      <c r="D445" s="121">
        <v>2</v>
      </c>
      <c r="E445" s="122" t="s">
        <v>1288</v>
      </c>
      <c r="F445" s="122" t="s">
        <v>1248</v>
      </c>
      <c r="G445" s="122"/>
      <c r="H445" s="122"/>
      <c r="I445" s="117"/>
    </row>
    <row r="446" spans="1:9" ht="15.6">
      <c r="A446" s="121">
        <v>502201</v>
      </c>
      <c r="B446" s="122" t="s">
        <v>1735</v>
      </c>
      <c r="C446" s="121">
        <v>402</v>
      </c>
      <c r="D446" s="121">
        <v>4</v>
      </c>
      <c r="E446" s="122" t="s">
        <v>1309</v>
      </c>
      <c r="F446" s="122" t="s">
        <v>1265</v>
      </c>
      <c r="G446" s="122"/>
      <c r="H446" s="122"/>
      <c r="I446" s="117"/>
    </row>
    <row r="447" spans="1:9" ht="15.6">
      <c r="A447" s="121">
        <v>518336</v>
      </c>
      <c r="B447" s="122" t="s">
        <v>1736</v>
      </c>
      <c r="C447" s="121">
        <v>605</v>
      </c>
      <c r="D447" s="121">
        <v>6</v>
      </c>
      <c r="E447" s="122" t="s">
        <v>1544</v>
      </c>
      <c r="F447" s="122" t="s">
        <v>214</v>
      </c>
      <c r="G447" s="122"/>
      <c r="H447" s="122"/>
      <c r="I447" s="117"/>
    </row>
    <row r="448" spans="1:9" ht="15.6">
      <c r="A448" s="121">
        <v>513008</v>
      </c>
      <c r="B448" s="122" t="s">
        <v>1737</v>
      </c>
      <c r="C448" s="121">
        <v>306</v>
      </c>
      <c r="D448" s="121">
        <v>3</v>
      </c>
      <c r="E448" s="122" t="s">
        <v>1420</v>
      </c>
      <c r="F448" s="122" t="s">
        <v>1260</v>
      </c>
      <c r="G448" s="122"/>
      <c r="H448" s="122"/>
      <c r="I448" s="117"/>
    </row>
    <row r="449" spans="1:9" ht="15.6">
      <c r="A449" s="121">
        <v>526479</v>
      </c>
      <c r="B449" s="122" t="s">
        <v>1738</v>
      </c>
      <c r="C449" s="121">
        <v>704</v>
      </c>
      <c r="D449" s="121">
        <v>7</v>
      </c>
      <c r="E449" s="122" t="s">
        <v>1314</v>
      </c>
      <c r="F449" s="122" t="s">
        <v>1251</v>
      </c>
      <c r="G449" s="122"/>
      <c r="H449" s="122"/>
      <c r="I449" s="117"/>
    </row>
    <row r="450" spans="1:9" ht="15.6">
      <c r="A450" s="121">
        <v>508560</v>
      </c>
      <c r="B450" s="122" t="s">
        <v>1739</v>
      </c>
      <c r="C450" s="121">
        <v>601</v>
      </c>
      <c r="D450" s="121">
        <v>6</v>
      </c>
      <c r="E450" s="122" t="s">
        <v>1298</v>
      </c>
      <c r="F450" s="122" t="s">
        <v>214</v>
      </c>
      <c r="G450" s="122"/>
      <c r="H450" s="122"/>
      <c r="I450" s="117"/>
    </row>
    <row r="451" spans="1:9" ht="15.6">
      <c r="A451" s="121">
        <v>508578</v>
      </c>
      <c r="B451" s="122" t="s">
        <v>1740</v>
      </c>
      <c r="C451" s="121">
        <v>603</v>
      </c>
      <c r="D451" s="121">
        <v>6</v>
      </c>
      <c r="E451" s="122" t="s">
        <v>1285</v>
      </c>
      <c r="F451" s="122" t="s">
        <v>214</v>
      </c>
      <c r="G451" s="122"/>
      <c r="H451" s="122"/>
      <c r="I451" s="117"/>
    </row>
    <row r="452" spans="1:9" ht="15.6">
      <c r="A452" s="121">
        <v>528331</v>
      </c>
      <c r="B452" s="122" t="s">
        <v>1741</v>
      </c>
      <c r="C452" s="121">
        <v>807</v>
      </c>
      <c r="D452" s="121">
        <v>8</v>
      </c>
      <c r="E452" s="122" t="s">
        <v>1302</v>
      </c>
      <c r="F452" s="122" t="s">
        <v>568</v>
      </c>
      <c r="G452" s="122"/>
      <c r="H452" s="122"/>
      <c r="I452" s="117"/>
    </row>
    <row r="453" spans="1:9" ht="15.6">
      <c r="A453" s="121">
        <v>506991</v>
      </c>
      <c r="B453" s="122" t="s">
        <v>1742</v>
      </c>
      <c r="C453" s="121">
        <v>204</v>
      </c>
      <c r="D453" s="121">
        <v>2</v>
      </c>
      <c r="E453" s="122" t="s">
        <v>1321</v>
      </c>
      <c r="F453" s="122" t="s">
        <v>1248</v>
      </c>
      <c r="G453" s="122"/>
      <c r="H453" s="122"/>
      <c r="I453" s="117"/>
    </row>
    <row r="454" spans="1:9" ht="15.6">
      <c r="A454" s="121">
        <v>526487</v>
      </c>
      <c r="B454" s="122" t="s">
        <v>1743</v>
      </c>
      <c r="C454" s="121">
        <v>704</v>
      </c>
      <c r="D454" s="121">
        <v>7</v>
      </c>
      <c r="E454" s="122" t="s">
        <v>1314</v>
      </c>
      <c r="F454" s="122" t="s">
        <v>1251</v>
      </c>
      <c r="G454" s="122"/>
      <c r="H454" s="122"/>
      <c r="I454" s="117"/>
    </row>
    <row r="455" spans="1:9" ht="15.6">
      <c r="A455" s="121">
        <v>514641</v>
      </c>
      <c r="B455" s="122" t="s">
        <v>1744</v>
      </c>
      <c r="C455" s="121">
        <v>609</v>
      </c>
      <c r="D455" s="121">
        <v>6</v>
      </c>
      <c r="E455" s="122" t="s">
        <v>1245</v>
      </c>
      <c r="F455" s="122" t="s">
        <v>214</v>
      </c>
      <c r="G455" s="122"/>
      <c r="H455" s="122"/>
      <c r="I455" s="117"/>
    </row>
    <row r="456" spans="1:9" ht="15.6">
      <c r="A456" s="121">
        <v>512214</v>
      </c>
      <c r="B456" s="122" t="s">
        <v>1745</v>
      </c>
      <c r="C456" s="121">
        <v>506</v>
      </c>
      <c r="D456" s="121">
        <v>5</v>
      </c>
      <c r="E456" s="122" t="s">
        <v>1351</v>
      </c>
      <c r="F456" s="122" t="s">
        <v>171</v>
      </c>
      <c r="G456" s="122" t="s">
        <v>1255</v>
      </c>
      <c r="H456" s="122"/>
      <c r="I456" s="117"/>
    </row>
    <row r="457" spans="1:9" ht="15.6">
      <c r="A457" s="121">
        <v>518344</v>
      </c>
      <c r="B457" s="122" t="s">
        <v>1746</v>
      </c>
      <c r="C457" s="121">
        <v>605</v>
      </c>
      <c r="D457" s="121">
        <v>6</v>
      </c>
      <c r="E457" s="122" t="s">
        <v>1544</v>
      </c>
      <c r="F457" s="122" t="s">
        <v>214</v>
      </c>
      <c r="G457" s="122"/>
      <c r="H457" s="122"/>
      <c r="I457" s="117"/>
    </row>
    <row r="458" spans="1:9" ht="15.6">
      <c r="A458" s="121">
        <v>514659</v>
      </c>
      <c r="B458" s="122" t="s">
        <v>1747</v>
      </c>
      <c r="C458" s="121">
        <v>609</v>
      </c>
      <c r="D458" s="121">
        <v>6</v>
      </c>
      <c r="E458" s="122" t="s">
        <v>1245</v>
      </c>
      <c r="F458" s="122" t="s">
        <v>214</v>
      </c>
      <c r="G458" s="122"/>
      <c r="H458" s="122"/>
      <c r="I458" s="117"/>
    </row>
    <row r="459" spans="1:9" ht="15.6">
      <c r="A459" s="121">
        <v>524344</v>
      </c>
      <c r="B459" s="122" t="s">
        <v>1748</v>
      </c>
      <c r="C459" s="121">
        <v>708</v>
      </c>
      <c r="D459" s="121">
        <v>7</v>
      </c>
      <c r="E459" s="122" t="s">
        <v>1307</v>
      </c>
      <c r="F459" s="122" t="s">
        <v>1251</v>
      </c>
      <c r="G459" s="122"/>
      <c r="H459" s="122"/>
      <c r="I459" s="117"/>
    </row>
    <row r="460" spans="1:9" ht="15.6">
      <c r="A460" s="121">
        <v>524352</v>
      </c>
      <c r="B460" s="122" t="s">
        <v>1749</v>
      </c>
      <c r="C460" s="121">
        <v>707</v>
      </c>
      <c r="D460" s="121">
        <v>7</v>
      </c>
      <c r="E460" s="122" t="s">
        <v>1257</v>
      </c>
      <c r="F460" s="122" t="s">
        <v>1251</v>
      </c>
      <c r="G460" s="122"/>
      <c r="H460" s="122"/>
      <c r="I460" s="117"/>
    </row>
    <row r="461" spans="1:9" ht="15.6">
      <c r="A461" s="121">
        <v>521337</v>
      </c>
      <c r="B461" s="122" t="s">
        <v>1750</v>
      </c>
      <c r="C461" s="121">
        <v>806</v>
      </c>
      <c r="D461" s="121">
        <v>8</v>
      </c>
      <c r="E461" s="122" t="s">
        <v>1293</v>
      </c>
      <c r="F461" s="122" t="s">
        <v>568</v>
      </c>
      <c r="G461" s="122"/>
      <c r="H461" s="122"/>
      <c r="I461" s="117"/>
    </row>
    <row r="462" spans="1:9" ht="15.6">
      <c r="A462" s="121">
        <v>518352</v>
      </c>
      <c r="B462" s="122" t="s">
        <v>1751</v>
      </c>
      <c r="C462" s="121">
        <v>605</v>
      </c>
      <c r="D462" s="121">
        <v>6</v>
      </c>
      <c r="E462" s="122" t="s">
        <v>1544</v>
      </c>
      <c r="F462" s="122" t="s">
        <v>214</v>
      </c>
      <c r="G462" s="122"/>
      <c r="H462" s="122"/>
      <c r="I462" s="117"/>
    </row>
    <row r="463" spans="1:9" ht="15.6">
      <c r="A463" s="121">
        <v>524361</v>
      </c>
      <c r="B463" s="122" t="s">
        <v>1752</v>
      </c>
      <c r="C463" s="121">
        <v>707</v>
      </c>
      <c r="D463" s="121">
        <v>7</v>
      </c>
      <c r="E463" s="122" t="s">
        <v>1257</v>
      </c>
      <c r="F463" s="122" t="s">
        <v>1251</v>
      </c>
      <c r="G463" s="122"/>
      <c r="H463" s="122"/>
      <c r="I463" s="117"/>
    </row>
    <row r="464" spans="1:9" ht="15.6">
      <c r="A464" s="121">
        <v>505960</v>
      </c>
      <c r="B464" s="122" t="s">
        <v>1753</v>
      </c>
      <c r="C464" s="121">
        <v>309</v>
      </c>
      <c r="D464" s="121">
        <v>3</v>
      </c>
      <c r="E464" s="122" t="s">
        <v>1259</v>
      </c>
      <c r="F464" s="122" t="s">
        <v>1260</v>
      </c>
      <c r="G464" s="122"/>
      <c r="H464" s="122"/>
      <c r="I464" s="117"/>
    </row>
    <row r="465" spans="1:9" ht="15.6">
      <c r="A465" s="121">
        <v>514667</v>
      </c>
      <c r="B465" s="122" t="s">
        <v>1754</v>
      </c>
      <c r="C465" s="121">
        <v>609</v>
      </c>
      <c r="D465" s="121">
        <v>6</v>
      </c>
      <c r="E465" s="122" t="s">
        <v>1245</v>
      </c>
      <c r="F465" s="122" t="s">
        <v>214</v>
      </c>
      <c r="G465" s="122"/>
      <c r="H465" s="122"/>
      <c r="I465" s="117"/>
    </row>
    <row r="466" spans="1:9" ht="15.6">
      <c r="A466" s="121">
        <v>525642</v>
      </c>
      <c r="B466" s="122" t="s">
        <v>1755</v>
      </c>
      <c r="C466" s="121">
        <v>808</v>
      </c>
      <c r="D466" s="121">
        <v>8</v>
      </c>
      <c r="E466" s="122" t="s">
        <v>1272</v>
      </c>
      <c r="F466" s="122" t="s">
        <v>568</v>
      </c>
      <c r="G466" s="122"/>
      <c r="H466" s="122"/>
      <c r="I466" s="117"/>
    </row>
    <row r="467" spans="1:9" ht="15.6">
      <c r="A467" s="121">
        <v>521345</v>
      </c>
      <c r="B467" s="122" t="s">
        <v>1756</v>
      </c>
      <c r="C467" s="121">
        <v>806</v>
      </c>
      <c r="D467" s="121">
        <v>8</v>
      </c>
      <c r="E467" s="122" t="s">
        <v>1293</v>
      </c>
      <c r="F467" s="122" t="s">
        <v>568</v>
      </c>
      <c r="G467" s="122"/>
      <c r="H467" s="122"/>
      <c r="I467" s="117"/>
    </row>
    <row r="468" spans="1:9" ht="15.6">
      <c r="A468" s="121">
        <v>502219</v>
      </c>
      <c r="B468" s="122" t="s">
        <v>1757</v>
      </c>
      <c r="C468" s="121">
        <v>402</v>
      </c>
      <c r="D468" s="121">
        <v>4</v>
      </c>
      <c r="E468" s="122" t="s">
        <v>1309</v>
      </c>
      <c r="F468" s="122" t="s">
        <v>1265</v>
      </c>
      <c r="G468" s="122"/>
      <c r="H468" s="122"/>
      <c r="I468" s="117"/>
    </row>
    <row r="469" spans="1:9" ht="15.6">
      <c r="A469" s="121">
        <v>514675</v>
      </c>
      <c r="B469" s="122" t="s">
        <v>1758</v>
      </c>
      <c r="C469" s="121">
        <v>608</v>
      </c>
      <c r="D469" s="121">
        <v>6</v>
      </c>
      <c r="E469" s="122" t="s">
        <v>1759</v>
      </c>
      <c r="F469" s="122" t="s">
        <v>214</v>
      </c>
      <c r="G469" s="122"/>
      <c r="H469" s="122"/>
      <c r="I469" s="117"/>
    </row>
    <row r="470" spans="1:9" ht="15.6">
      <c r="A470" s="121">
        <v>557323</v>
      </c>
      <c r="B470" s="122" t="s">
        <v>1760</v>
      </c>
      <c r="C470" s="121">
        <v>607</v>
      </c>
      <c r="D470" s="121">
        <v>6</v>
      </c>
      <c r="E470" s="122" t="s">
        <v>1484</v>
      </c>
      <c r="F470" s="122" t="s">
        <v>214</v>
      </c>
      <c r="G470" s="122"/>
      <c r="H470" s="122"/>
      <c r="I470" s="117"/>
    </row>
    <row r="471" spans="1:9" ht="15.6">
      <c r="A471" s="121">
        <v>519138</v>
      </c>
      <c r="B471" s="122" t="s">
        <v>1761</v>
      </c>
      <c r="C471" s="121">
        <v>701</v>
      </c>
      <c r="D471" s="121">
        <v>7</v>
      </c>
      <c r="E471" s="122" t="s">
        <v>1250</v>
      </c>
      <c r="F471" s="122" t="s">
        <v>1251</v>
      </c>
      <c r="G471" s="122"/>
      <c r="H471" s="122"/>
      <c r="I471" s="117"/>
    </row>
    <row r="472" spans="1:9" ht="15.6">
      <c r="A472" s="121">
        <v>513016</v>
      </c>
      <c r="B472" s="122" t="s">
        <v>1762</v>
      </c>
      <c r="C472" s="121">
        <v>302</v>
      </c>
      <c r="D472" s="121">
        <v>3</v>
      </c>
      <c r="E472" s="122" t="s">
        <v>1431</v>
      </c>
      <c r="F472" s="122" t="s">
        <v>1260</v>
      </c>
      <c r="G472" s="122"/>
      <c r="H472" s="122"/>
      <c r="I472" s="117"/>
    </row>
    <row r="473" spans="1:9" ht="15.6">
      <c r="A473" s="121">
        <v>542857</v>
      </c>
      <c r="B473" s="122" t="s">
        <v>1763</v>
      </c>
      <c r="C473" s="121">
        <v>301</v>
      </c>
      <c r="D473" s="121">
        <v>3</v>
      </c>
      <c r="E473" s="122" t="s">
        <v>1323</v>
      </c>
      <c r="F473" s="122" t="s">
        <v>1260</v>
      </c>
      <c r="G473" s="122"/>
      <c r="H473" s="122"/>
      <c r="I473" s="117"/>
    </row>
    <row r="474" spans="1:9" ht="15.6">
      <c r="A474" s="121">
        <v>503169</v>
      </c>
      <c r="B474" s="122" t="s">
        <v>1764</v>
      </c>
      <c r="C474" s="121">
        <v>404</v>
      </c>
      <c r="D474" s="121">
        <v>4</v>
      </c>
      <c r="E474" s="122" t="s">
        <v>1267</v>
      </c>
      <c r="F474" s="122" t="s">
        <v>1265</v>
      </c>
      <c r="G474" s="122"/>
      <c r="H474" s="122"/>
      <c r="I474" s="117"/>
    </row>
    <row r="475" spans="1:9" ht="15.6">
      <c r="A475" s="121">
        <v>514683</v>
      </c>
      <c r="B475" s="122" t="s">
        <v>1765</v>
      </c>
      <c r="C475" s="121">
        <v>609</v>
      </c>
      <c r="D475" s="121">
        <v>6</v>
      </c>
      <c r="E475" s="122" t="s">
        <v>1245</v>
      </c>
      <c r="F475" s="122" t="s">
        <v>214</v>
      </c>
      <c r="G475" s="122"/>
      <c r="H475" s="122"/>
      <c r="I475" s="117"/>
    </row>
    <row r="476" spans="1:9" ht="15.6">
      <c r="A476" s="121">
        <v>505978</v>
      </c>
      <c r="B476" s="122" t="s">
        <v>1766</v>
      </c>
      <c r="C476" s="121">
        <v>309</v>
      </c>
      <c r="D476" s="121">
        <v>3</v>
      </c>
      <c r="E476" s="122" t="s">
        <v>1259</v>
      </c>
      <c r="F476" s="122" t="s">
        <v>1260</v>
      </c>
      <c r="G476" s="122"/>
      <c r="H476" s="122"/>
      <c r="I476" s="117"/>
    </row>
    <row r="477" spans="1:9" ht="15.6">
      <c r="A477" s="121">
        <v>507881</v>
      </c>
      <c r="B477" s="122" t="s">
        <v>1767</v>
      </c>
      <c r="C477" s="121">
        <v>107</v>
      </c>
      <c r="D477" s="121">
        <v>1</v>
      </c>
      <c r="E477" s="122" t="s">
        <v>1300</v>
      </c>
      <c r="F477" s="122" t="s">
        <v>477</v>
      </c>
      <c r="G477" s="122"/>
      <c r="H477" s="122"/>
      <c r="I477" s="117"/>
    </row>
    <row r="478" spans="1:9" ht="15.6">
      <c r="A478" s="121">
        <v>527254</v>
      </c>
      <c r="B478" s="122" t="s">
        <v>1767</v>
      </c>
      <c r="C478" s="121">
        <v>712</v>
      </c>
      <c r="D478" s="121">
        <v>7</v>
      </c>
      <c r="E478" s="122" t="s">
        <v>1357</v>
      </c>
      <c r="F478" s="122" t="s">
        <v>1251</v>
      </c>
      <c r="G478" s="122"/>
      <c r="H478" s="122"/>
      <c r="I478" s="117"/>
    </row>
    <row r="479" spans="1:9" ht="15.6">
      <c r="A479" s="121">
        <v>507008</v>
      </c>
      <c r="B479" s="122" t="s">
        <v>1768</v>
      </c>
      <c r="C479" s="121">
        <v>204</v>
      </c>
      <c r="D479" s="121">
        <v>2</v>
      </c>
      <c r="E479" s="122" t="s">
        <v>1321</v>
      </c>
      <c r="F479" s="122" t="s">
        <v>1248</v>
      </c>
      <c r="G479" s="122"/>
      <c r="H479" s="122"/>
      <c r="I479" s="117"/>
    </row>
    <row r="480" spans="1:9" ht="15.6">
      <c r="A480" s="121">
        <v>504343</v>
      </c>
      <c r="B480" s="122" t="s">
        <v>1769</v>
      </c>
      <c r="C480" s="121">
        <v>206</v>
      </c>
      <c r="D480" s="121">
        <v>2</v>
      </c>
      <c r="E480" s="122" t="s">
        <v>1497</v>
      </c>
      <c r="F480" s="122" t="s">
        <v>1248</v>
      </c>
      <c r="G480" s="122"/>
      <c r="H480" s="122"/>
      <c r="I480" s="117"/>
    </row>
    <row r="481" spans="1:9" ht="15.6">
      <c r="A481" s="121">
        <v>512222</v>
      </c>
      <c r="B481" s="122" t="s">
        <v>1770</v>
      </c>
      <c r="C481" s="121">
        <v>509</v>
      </c>
      <c r="D481" s="121">
        <v>5</v>
      </c>
      <c r="E481" s="122" t="s">
        <v>1254</v>
      </c>
      <c r="F481" s="122" t="s">
        <v>171</v>
      </c>
      <c r="G481" s="122" t="s">
        <v>1255</v>
      </c>
      <c r="H481" s="122"/>
      <c r="I481" s="117"/>
    </row>
    <row r="482" spans="1:9" ht="15.6">
      <c r="A482" s="121">
        <v>518361</v>
      </c>
      <c r="B482" s="122" t="s">
        <v>1770</v>
      </c>
      <c r="C482" s="121">
        <v>611</v>
      </c>
      <c r="D482" s="121">
        <v>6</v>
      </c>
      <c r="E482" s="122" t="s">
        <v>1281</v>
      </c>
      <c r="F482" s="122" t="s">
        <v>214</v>
      </c>
      <c r="G482" s="122"/>
      <c r="H482" s="122"/>
      <c r="I482" s="117"/>
    </row>
    <row r="483" spans="1:9" ht="15.6">
      <c r="A483" s="121">
        <v>514691</v>
      </c>
      <c r="B483" s="122" t="s">
        <v>1771</v>
      </c>
      <c r="C483" s="121">
        <v>609</v>
      </c>
      <c r="D483" s="121">
        <v>6</v>
      </c>
      <c r="E483" s="122" t="s">
        <v>1245</v>
      </c>
      <c r="F483" s="122" t="s">
        <v>214</v>
      </c>
      <c r="G483" s="122"/>
      <c r="H483" s="122"/>
      <c r="I483" s="117"/>
    </row>
    <row r="484" spans="1:9" ht="15.6">
      <c r="A484" s="121">
        <v>524379</v>
      </c>
      <c r="B484" s="122" t="s">
        <v>1772</v>
      </c>
      <c r="C484" s="121">
        <v>708</v>
      </c>
      <c r="D484" s="121">
        <v>7</v>
      </c>
      <c r="E484" s="122" t="s">
        <v>1307</v>
      </c>
      <c r="F484" s="122" t="s">
        <v>1251</v>
      </c>
      <c r="G484" s="122"/>
      <c r="H484" s="122"/>
      <c r="I484" s="117"/>
    </row>
    <row r="485" spans="1:9" ht="15.6">
      <c r="A485" s="121">
        <v>510408</v>
      </c>
      <c r="B485" s="122" t="s">
        <v>1773</v>
      </c>
      <c r="C485" s="121">
        <v>505</v>
      </c>
      <c r="D485" s="121">
        <v>5</v>
      </c>
      <c r="E485" s="122" t="s">
        <v>1368</v>
      </c>
      <c r="F485" s="122" t="s">
        <v>171</v>
      </c>
      <c r="G485" s="122" t="s">
        <v>1369</v>
      </c>
      <c r="H485" s="122"/>
      <c r="I485" s="117"/>
    </row>
    <row r="486" spans="1:9" ht="15.6">
      <c r="A486" s="121">
        <v>526495</v>
      </c>
      <c r="B486" s="122" t="s">
        <v>1773</v>
      </c>
      <c r="C486" s="121">
        <v>704</v>
      </c>
      <c r="D486" s="121">
        <v>7</v>
      </c>
      <c r="E486" s="122" t="s">
        <v>1314</v>
      </c>
      <c r="F486" s="122" t="s">
        <v>1251</v>
      </c>
      <c r="G486" s="122"/>
      <c r="H486" s="122"/>
      <c r="I486" s="117"/>
    </row>
    <row r="487" spans="1:9" ht="15.6">
      <c r="A487" s="121">
        <v>520179</v>
      </c>
      <c r="B487" s="122" t="s">
        <v>1773</v>
      </c>
      <c r="C487" s="121">
        <v>709</v>
      </c>
      <c r="D487" s="121">
        <v>7</v>
      </c>
      <c r="E487" s="122" t="s">
        <v>1353</v>
      </c>
      <c r="F487" s="122" t="s">
        <v>1251</v>
      </c>
      <c r="G487" s="122"/>
      <c r="H487" s="122"/>
      <c r="I487" s="117"/>
    </row>
    <row r="488" spans="1:9" ht="15.6">
      <c r="A488" s="121">
        <v>508586</v>
      </c>
      <c r="B488" s="122" t="s">
        <v>1774</v>
      </c>
      <c r="C488" s="121">
        <v>601</v>
      </c>
      <c r="D488" s="121">
        <v>6</v>
      </c>
      <c r="E488" s="122" t="s">
        <v>1298</v>
      </c>
      <c r="F488" s="122" t="s">
        <v>214</v>
      </c>
      <c r="G488" s="122"/>
      <c r="H488" s="122"/>
      <c r="I488" s="117"/>
    </row>
    <row r="489" spans="1:9" ht="15.6">
      <c r="A489" s="121">
        <v>522406</v>
      </c>
      <c r="B489" s="122" t="s">
        <v>1775</v>
      </c>
      <c r="C489" s="121">
        <v>807</v>
      </c>
      <c r="D489" s="121">
        <v>8</v>
      </c>
      <c r="E489" s="122" t="s">
        <v>1302</v>
      </c>
      <c r="F489" s="122" t="s">
        <v>568</v>
      </c>
      <c r="G489" s="122"/>
      <c r="H489" s="122"/>
      <c r="I489" s="117"/>
    </row>
    <row r="490" spans="1:9" ht="15.6">
      <c r="A490" s="121">
        <v>518379</v>
      </c>
      <c r="B490" s="122" t="s">
        <v>1776</v>
      </c>
      <c r="C490" s="121">
        <v>604</v>
      </c>
      <c r="D490" s="121">
        <v>6</v>
      </c>
      <c r="E490" s="122" t="s">
        <v>1658</v>
      </c>
      <c r="F490" s="122" t="s">
        <v>214</v>
      </c>
      <c r="G490" s="122"/>
      <c r="H490" s="122"/>
      <c r="I490" s="117"/>
    </row>
    <row r="491" spans="1:9" ht="15.6">
      <c r="A491" s="121">
        <v>558338</v>
      </c>
      <c r="B491" s="122" t="s">
        <v>1777</v>
      </c>
      <c r="C491" s="121">
        <v>204</v>
      </c>
      <c r="D491" s="121">
        <v>2</v>
      </c>
      <c r="E491" s="122" t="s">
        <v>1321</v>
      </c>
      <c r="F491" s="122" t="s">
        <v>1248</v>
      </c>
      <c r="G491" s="122"/>
      <c r="H491" s="122"/>
      <c r="I491" s="117"/>
    </row>
    <row r="492" spans="1:9" ht="15.6">
      <c r="A492" s="121">
        <v>518387</v>
      </c>
      <c r="B492" s="122" t="s">
        <v>1778</v>
      </c>
      <c r="C492" s="121">
        <v>605</v>
      </c>
      <c r="D492" s="121">
        <v>6</v>
      </c>
      <c r="E492" s="122" t="s">
        <v>1544</v>
      </c>
      <c r="F492" s="122" t="s">
        <v>214</v>
      </c>
      <c r="G492" s="122"/>
      <c r="H492" s="122"/>
      <c r="I492" s="117"/>
    </row>
    <row r="493" spans="1:9" ht="15.6">
      <c r="A493" s="121">
        <v>580601</v>
      </c>
      <c r="B493" s="122" t="s">
        <v>1779</v>
      </c>
      <c r="C493" s="121">
        <v>712</v>
      </c>
      <c r="D493" s="121">
        <v>7</v>
      </c>
      <c r="E493" s="122" t="s">
        <v>1357</v>
      </c>
      <c r="F493" s="122" t="s">
        <v>1251</v>
      </c>
      <c r="G493" s="122"/>
      <c r="H493" s="122"/>
      <c r="I493" s="117"/>
    </row>
    <row r="494" spans="1:9" ht="15.6">
      <c r="A494" s="121">
        <v>513024</v>
      </c>
      <c r="B494" s="122" t="s">
        <v>1780</v>
      </c>
      <c r="C494" s="121">
        <v>302</v>
      </c>
      <c r="D494" s="121">
        <v>3</v>
      </c>
      <c r="E494" s="122" t="s">
        <v>1431</v>
      </c>
      <c r="F494" s="122" t="s">
        <v>1260</v>
      </c>
      <c r="G494" s="122"/>
      <c r="H494" s="122"/>
      <c r="I494" s="117"/>
    </row>
    <row r="495" spans="1:9" ht="15.6">
      <c r="A495" s="121">
        <v>524387</v>
      </c>
      <c r="B495" s="122" t="s">
        <v>1781</v>
      </c>
      <c r="C495" s="121">
        <v>707</v>
      </c>
      <c r="D495" s="121">
        <v>7</v>
      </c>
      <c r="E495" s="122" t="s">
        <v>1257</v>
      </c>
      <c r="F495" s="122" t="s">
        <v>1251</v>
      </c>
      <c r="G495" s="122"/>
      <c r="H495" s="122"/>
      <c r="I495" s="117"/>
    </row>
    <row r="496" spans="1:9" ht="15.6">
      <c r="A496" s="121">
        <v>501123</v>
      </c>
      <c r="B496" s="122" t="s">
        <v>1782</v>
      </c>
      <c r="C496" s="121">
        <v>401</v>
      </c>
      <c r="D496" s="121">
        <v>4</v>
      </c>
      <c r="E496" s="122" t="s">
        <v>1304</v>
      </c>
      <c r="F496" s="122" t="s">
        <v>1265</v>
      </c>
      <c r="G496" s="122"/>
      <c r="H496" s="122"/>
      <c r="I496" s="117"/>
    </row>
    <row r="497" spans="1:9" ht="15.6">
      <c r="A497" s="121">
        <v>557919</v>
      </c>
      <c r="B497" s="122" t="s">
        <v>1783</v>
      </c>
      <c r="C497" s="121">
        <v>609</v>
      </c>
      <c r="D497" s="121">
        <v>6</v>
      </c>
      <c r="E497" s="122" t="s">
        <v>1245</v>
      </c>
      <c r="F497" s="122" t="s">
        <v>214</v>
      </c>
      <c r="G497" s="122"/>
      <c r="H497" s="122"/>
      <c r="I497" s="117"/>
    </row>
    <row r="498" spans="1:9" ht="15.6">
      <c r="A498" s="121">
        <v>545333</v>
      </c>
      <c r="B498" s="122" t="s">
        <v>1784</v>
      </c>
      <c r="C498" s="121">
        <v>108</v>
      </c>
      <c r="D498" s="121">
        <v>1</v>
      </c>
      <c r="E498" s="122" t="s">
        <v>1378</v>
      </c>
      <c r="F498" s="122" t="s">
        <v>477</v>
      </c>
      <c r="G498" s="122"/>
      <c r="H498" s="122"/>
      <c r="I498" s="117"/>
    </row>
    <row r="499" spans="1:9" ht="15.6">
      <c r="A499" s="121">
        <v>501433</v>
      </c>
      <c r="B499" s="122" t="s">
        <v>1288</v>
      </c>
      <c r="C499" s="121">
        <v>201</v>
      </c>
      <c r="D499" s="121">
        <v>2</v>
      </c>
      <c r="E499" s="122" t="s">
        <v>1288</v>
      </c>
      <c r="F499" s="122" t="s">
        <v>1248</v>
      </c>
      <c r="G499" s="122"/>
      <c r="H499" s="122"/>
      <c r="I499" s="117"/>
    </row>
    <row r="500" spans="1:9" ht="15.6">
      <c r="A500" s="121">
        <v>555541</v>
      </c>
      <c r="B500" s="122" t="s">
        <v>1785</v>
      </c>
      <c r="C500" s="121">
        <v>201</v>
      </c>
      <c r="D500" s="121">
        <v>2</v>
      </c>
      <c r="E500" s="122" t="s">
        <v>1288</v>
      </c>
      <c r="F500" s="122" t="s">
        <v>1248</v>
      </c>
      <c r="G500" s="122"/>
      <c r="H500" s="122"/>
      <c r="I500" s="117"/>
    </row>
    <row r="501" spans="1:9" ht="15.6">
      <c r="A501" s="121">
        <v>527262</v>
      </c>
      <c r="B501" s="122" t="s">
        <v>1786</v>
      </c>
      <c r="C501" s="121">
        <v>711</v>
      </c>
      <c r="D501" s="121">
        <v>7</v>
      </c>
      <c r="E501" s="122" t="s">
        <v>1319</v>
      </c>
      <c r="F501" s="122" t="s">
        <v>1251</v>
      </c>
      <c r="G501" s="122"/>
      <c r="H501" s="122"/>
      <c r="I501" s="117"/>
    </row>
    <row r="502" spans="1:9" ht="15.6">
      <c r="A502" s="121">
        <v>557986</v>
      </c>
      <c r="B502" s="122" t="s">
        <v>1787</v>
      </c>
      <c r="C502" s="121">
        <v>511</v>
      </c>
      <c r="D502" s="121">
        <v>5</v>
      </c>
      <c r="E502" s="122" t="s">
        <v>648</v>
      </c>
      <c r="F502" s="122" t="s">
        <v>171</v>
      </c>
      <c r="G502" s="122" t="s">
        <v>1349</v>
      </c>
      <c r="H502" s="122"/>
      <c r="I502" s="117"/>
    </row>
    <row r="503" spans="1:9" ht="15.6">
      <c r="A503" s="121">
        <v>544183</v>
      </c>
      <c r="B503" s="122" t="s">
        <v>1788</v>
      </c>
      <c r="C503" s="121">
        <v>713</v>
      </c>
      <c r="D503" s="121">
        <v>7</v>
      </c>
      <c r="E503" s="122" t="s">
        <v>1277</v>
      </c>
      <c r="F503" s="122" t="s">
        <v>1251</v>
      </c>
      <c r="G503" s="122"/>
      <c r="H503" s="122"/>
      <c r="I503" s="117"/>
    </row>
    <row r="504" spans="1:9" ht="15.6">
      <c r="A504" s="121">
        <v>521353</v>
      </c>
      <c r="B504" s="122" t="s">
        <v>1789</v>
      </c>
      <c r="C504" s="121">
        <v>806</v>
      </c>
      <c r="D504" s="121">
        <v>8</v>
      </c>
      <c r="E504" s="122" t="s">
        <v>1293</v>
      </c>
      <c r="F504" s="122" t="s">
        <v>568</v>
      </c>
      <c r="G504" s="122"/>
      <c r="H504" s="122"/>
      <c r="I504" s="117"/>
    </row>
    <row r="505" spans="1:9" ht="15.6">
      <c r="A505" s="121">
        <v>557609</v>
      </c>
      <c r="B505" s="122" t="s">
        <v>1790</v>
      </c>
      <c r="C505" s="121">
        <v>306</v>
      </c>
      <c r="D505" s="121">
        <v>3</v>
      </c>
      <c r="E505" s="122" t="s">
        <v>1420</v>
      </c>
      <c r="F505" s="122" t="s">
        <v>1260</v>
      </c>
      <c r="G505" s="122"/>
      <c r="H505" s="122"/>
      <c r="I505" s="117"/>
    </row>
    <row r="506" spans="1:9" ht="15.6">
      <c r="A506" s="121">
        <v>521361</v>
      </c>
      <c r="B506" s="122" t="s">
        <v>1791</v>
      </c>
      <c r="C506" s="121">
        <v>806</v>
      </c>
      <c r="D506" s="121">
        <v>8</v>
      </c>
      <c r="E506" s="122" t="s">
        <v>1293</v>
      </c>
      <c r="F506" s="122" t="s">
        <v>568</v>
      </c>
      <c r="G506" s="122"/>
      <c r="H506" s="122"/>
      <c r="I506" s="117"/>
    </row>
    <row r="507" spans="1:9" ht="15.6">
      <c r="A507" s="121">
        <v>526681</v>
      </c>
      <c r="B507" s="122" t="s">
        <v>1792</v>
      </c>
      <c r="C507" s="121">
        <v>710</v>
      </c>
      <c r="D507" s="121">
        <v>7</v>
      </c>
      <c r="E507" s="122" t="s">
        <v>1632</v>
      </c>
      <c r="F507" s="122" t="s">
        <v>1251</v>
      </c>
      <c r="G507" s="122"/>
      <c r="H507" s="122"/>
      <c r="I507" s="117"/>
    </row>
    <row r="508" spans="1:9" ht="15.6">
      <c r="A508" s="121">
        <v>515990</v>
      </c>
      <c r="B508" s="122" t="s">
        <v>1793</v>
      </c>
      <c r="C508" s="121">
        <v>610</v>
      </c>
      <c r="D508" s="121">
        <v>6</v>
      </c>
      <c r="E508" s="122" t="s">
        <v>1316</v>
      </c>
      <c r="F508" s="122" t="s">
        <v>214</v>
      </c>
      <c r="G508" s="122"/>
      <c r="H508" s="122"/>
      <c r="I508" s="117"/>
    </row>
    <row r="509" spans="1:9" ht="15.6">
      <c r="A509" s="121">
        <v>556262</v>
      </c>
      <c r="B509" s="122" t="s">
        <v>1794</v>
      </c>
      <c r="C509" s="121">
        <v>406</v>
      </c>
      <c r="D509" s="121">
        <v>4</v>
      </c>
      <c r="E509" s="122" t="s">
        <v>1270</v>
      </c>
      <c r="F509" s="122" t="s">
        <v>1265</v>
      </c>
      <c r="G509" s="122"/>
      <c r="H509" s="122"/>
      <c r="I509" s="117"/>
    </row>
    <row r="510" spans="1:9" ht="15.6">
      <c r="A510" s="121">
        <v>542873</v>
      </c>
      <c r="B510" s="122" t="s">
        <v>1795</v>
      </c>
      <c r="C510" s="121">
        <v>301</v>
      </c>
      <c r="D510" s="121">
        <v>3</v>
      </c>
      <c r="E510" s="122" t="s">
        <v>1323</v>
      </c>
      <c r="F510" s="122" t="s">
        <v>1260</v>
      </c>
      <c r="G510" s="122"/>
      <c r="H510" s="122"/>
      <c r="I510" s="117"/>
    </row>
    <row r="511" spans="1:9" ht="15.6">
      <c r="A511" s="121">
        <v>528340</v>
      </c>
      <c r="B511" s="122" t="s">
        <v>1796</v>
      </c>
      <c r="C511" s="121">
        <v>811</v>
      </c>
      <c r="D511" s="121">
        <v>8</v>
      </c>
      <c r="E511" s="122" t="s">
        <v>1290</v>
      </c>
      <c r="F511" s="122" t="s">
        <v>568</v>
      </c>
      <c r="G511" s="122"/>
      <c r="H511" s="122"/>
      <c r="I511" s="117"/>
    </row>
    <row r="512" spans="1:9" ht="15.6">
      <c r="A512" s="121">
        <v>507024</v>
      </c>
      <c r="B512" s="122" t="s">
        <v>1797</v>
      </c>
      <c r="C512" s="121">
        <v>203</v>
      </c>
      <c r="D512" s="121">
        <v>2</v>
      </c>
      <c r="E512" s="122" t="s">
        <v>1437</v>
      </c>
      <c r="F512" s="122" t="s">
        <v>1248</v>
      </c>
      <c r="G512" s="122"/>
      <c r="H512" s="122"/>
      <c r="I512" s="117"/>
    </row>
    <row r="513" spans="1:9" ht="15.6">
      <c r="A513" s="121">
        <v>559873</v>
      </c>
      <c r="B513" s="122" t="s">
        <v>1798</v>
      </c>
      <c r="C513" s="121">
        <v>806</v>
      </c>
      <c r="D513" s="121">
        <v>8</v>
      </c>
      <c r="E513" s="122" t="s">
        <v>1293</v>
      </c>
      <c r="F513" s="122" t="s">
        <v>568</v>
      </c>
      <c r="G513" s="122"/>
      <c r="H513" s="122"/>
      <c r="I513" s="117"/>
    </row>
    <row r="514" spans="1:9" ht="15.6">
      <c r="A514" s="121">
        <v>503177</v>
      </c>
      <c r="B514" s="122" t="s">
        <v>1799</v>
      </c>
      <c r="C514" s="121">
        <v>404</v>
      </c>
      <c r="D514" s="121">
        <v>4</v>
      </c>
      <c r="E514" s="122" t="s">
        <v>1267</v>
      </c>
      <c r="F514" s="122" t="s">
        <v>1265</v>
      </c>
      <c r="G514" s="122"/>
      <c r="H514" s="122"/>
      <c r="I514" s="117"/>
    </row>
    <row r="515" spans="1:9" ht="15.6">
      <c r="A515" s="121">
        <v>528358</v>
      </c>
      <c r="B515" s="122" t="s">
        <v>1800</v>
      </c>
      <c r="C515" s="121">
        <v>811</v>
      </c>
      <c r="D515" s="121">
        <v>8</v>
      </c>
      <c r="E515" s="122" t="s">
        <v>1290</v>
      </c>
      <c r="F515" s="122" t="s">
        <v>568</v>
      </c>
      <c r="G515" s="122"/>
      <c r="H515" s="122"/>
      <c r="I515" s="117"/>
    </row>
    <row r="516" spans="1:9" ht="15.6">
      <c r="A516" s="121">
        <v>517542</v>
      </c>
      <c r="B516" s="122" t="s">
        <v>1801</v>
      </c>
      <c r="C516" s="121">
        <v>511</v>
      </c>
      <c r="D516" s="121">
        <v>5</v>
      </c>
      <c r="E516" s="122" t="s">
        <v>648</v>
      </c>
      <c r="F516" s="122" t="s">
        <v>171</v>
      </c>
      <c r="G516" s="122" t="s">
        <v>1349</v>
      </c>
      <c r="H516" s="122"/>
      <c r="I516" s="117"/>
    </row>
    <row r="517" spans="1:9" ht="15.6">
      <c r="A517" s="121">
        <v>522414</v>
      </c>
      <c r="B517" s="122" t="s">
        <v>1802</v>
      </c>
      <c r="C517" s="121">
        <v>807</v>
      </c>
      <c r="D517" s="121">
        <v>8</v>
      </c>
      <c r="E517" s="122" t="s">
        <v>1302</v>
      </c>
      <c r="F517" s="122" t="s">
        <v>568</v>
      </c>
      <c r="G517" s="122"/>
      <c r="H517" s="122"/>
      <c r="I517" s="117"/>
    </row>
    <row r="518" spans="1:9" ht="15.6">
      <c r="A518" s="121">
        <v>502227</v>
      </c>
      <c r="B518" s="122" t="s">
        <v>1803</v>
      </c>
      <c r="C518" s="121">
        <v>402</v>
      </c>
      <c r="D518" s="121">
        <v>4</v>
      </c>
      <c r="E518" s="122" t="s">
        <v>1309</v>
      </c>
      <c r="F518" s="122" t="s">
        <v>1265</v>
      </c>
      <c r="G518" s="122"/>
      <c r="H518" s="122"/>
      <c r="I518" s="117"/>
    </row>
    <row r="519" spans="1:9" ht="15.6">
      <c r="A519" s="121">
        <v>522422</v>
      </c>
      <c r="B519" s="122" t="s">
        <v>1804</v>
      </c>
      <c r="C519" s="121">
        <v>809</v>
      </c>
      <c r="D519" s="121">
        <v>8</v>
      </c>
      <c r="E519" s="122" t="s">
        <v>1336</v>
      </c>
      <c r="F519" s="122" t="s">
        <v>568</v>
      </c>
      <c r="G519" s="122"/>
      <c r="H519" s="122"/>
      <c r="I519" s="117"/>
    </row>
    <row r="520" spans="1:9" ht="15.6">
      <c r="A520" s="121">
        <v>514713</v>
      </c>
      <c r="B520" s="122" t="s">
        <v>1805</v>
      </c>
      <c r="C520" s="121">
        <v>609</v>
      </c>
      <c r="D520" s="121">
        <v>6</v>
      </c>
      <c r="E520" s="122" t="s">
        <v>1245</v>
      </c>
      <c r="F520" s="122" t="s">
        <v>214</v>
      </c>
      <c r="G520" s="122"/>
      <c r="H520" s="122"/>
      <c r="I520" s="117"/>
    </row>
    <row r="521" spans="1:9" ht="15.6">
      <c r="A521" s="121">
        <v>527271</v>
      </c>
      <c r="B521" s="122" t="s">
        <v>1806</v>
      </c>
      <c r="C521" s="121">
        <v>712</v>
      </c>
      <c r="D521" s="121">
        <v>7</v>
      </c>
      <c r="E521" s="122" t="s">
        <v>1357</v>
      </c>
      <c r="F521" s="122" t="s">
        <v>1251</v>
      </c>
      <c r="G521" s="122"/>
      <c r="H521" s="122"/>
      <c r="I521" s="117"/>
    </row>
    <row r="522" spans="1:9" ht="15.6">
      <c r="A522" s="121">
        <v>511391</v>
      </c>
      <c r="B522" s="122" t="s">
        <v>1807</v>
      </c>
      <c r="C522" s="121">
        <v>606</v>
      </c>
      <c r="D522" s="121">
        <v>6</v>
      </c>
      <c r="E522" s="122" t="s">
        <v>1243</v>
      </c>
      <c r="F522" s="122" t="s">
        <v>214</v>
      </c>
      <c r="G522" s="122"/>
      <c r="H522" s="122"/>
      <c r="I522" s="117"/>
    </row>
    <row r="523" spans="1:9" ht="15.6">
      <c r="A523" s="121">
        <v>511404</v>
      </c>
      <c r="B523" s="122" t="s">
        <v>1808</v>
      </c>
      <c r="C523" s="121">
        <v>606</v>
      </c>
      <c r="D523" s="121">
        <v>6</v>
      </c>
      <c r="E523" s="122" t="s">
        <v>1243</v>
      </c>
      <c r="F523" s="122" t="s">
        <v>214</v>
      </c>
      <c r="G523" s="122"/>
      <c r="H523" s="122"/>
      <c r="I523" s="117"/>
    </row>
    <row r="524" spans="1:9" ht="15.6">
      <c r="A524" s="121">
        <v>524395</v>
      </c>
      <c r="B524" s="122" t="s">
        <v>1809</v>
      </c>
      <c r="C524" s="121">
        <v>707</v>
      </c>
      <c r="D524" s="121">
        <v>7</v>
      </c>
      <c r="E524" s="122" t="s">
        <v>1257</v>
      </c>
      <c r="F524" s="122" t="s">
        <v>1251</v>
      </c>
      <c r="G524" s="122"/>
      <c r="H524" s="122"/>
      <c r="I524" s="117"/>
    </row>
    <row r="525" spans="1:9" ht="15.6">
      <c r="A525" s="121">
        <v>512257</v>
      </c>
      <c r="B525" s="122" t="s">
        <v>1810</v>
      </c>
      <c r="C525" s="121">
        <v>506</v>
      </c>
      <c r="D525" s="121">
        <v>5</v>
      </c>
      <c r="E525" s="122" t="s">
        <v>1351</v>
      </c>
      <c r="F525" s="122" t="s">
        <v>171</v>
      </c>
      <c r="G525" s="122" t="s">
        <v>1255</v>
      </c>
      <c r="H525" s="122"/>
      <c r="I525" s="117"/>
    </row>
    <row r="526" spans="1:9" ht="15.6">
      <c r="A526" s="121">
        <v>526690</v>
      </c>
      <c r="B526" s="122" t="s">
        <v>1811</v>
      </c>
      <c r="C526" s="121">
        <v>710</v>
      </c>
      <c r="D526" s="121">
        <v>7</v>
      </c>
      <c r="E526" s="122" t="s">
        <v>1632</v>
      </c>
      <c r="F526" s="122" t="s">
        <v>1251</v>
      </c>
      <c r="G526" s="122"/>
      <c r="H526" s="122"/>
      <c r="I526" s="117"/>
    </row>
    <row r="527" spans="1:9" ht="15.6">
      <c r="A527" s="121">
        <v>519154</v>
      </c>
      <c r="B527" s="122" t="s">
        <v>1812</v>
      </c>
      <c r="C527" s="121">
        <v>701</v>
      </c>
      <c r="D527" s="121">
        <v>7</v>
      </c>
      <c r="E527" s="122" t="s">
        <v>1250</v>
      </c>
      <c r="F527" s="122" t="s">
        <v>1251</v>
      </c>
      <c r="G527" s="122"/>
      <c r="H527" s="122"/>
      <c r="I527" s="117"/>
    </row>
    <row r="528" spans="1:9" ht="15.6">
      <c r="A528" s="121">
        <v>519162</v>
      </c>
      <c r="B528" s="122" t="s">
        <v>1813</v>
      </c>
      <c r="C528" s="121">
        <v>701</v>
      </c>
      <c r="D528" s="121">
        <v>7</v>
      </c>
      <c r="E528" s="122" t="s">
        <v>1250</v>
      </c>
      <c r="F528" s="122" t="s">
        <v>1251</v>
      </c>
      <c r="G528" s="122"/>
      <c r="H528" s="122"/>
      <c r="I528" s="117"/>
    </row>
    <row r="529" spans="1:9" ht="15.6">
      <c r="A529" s="121">
        <v>524409</v>
      </c>
      <c r="B529" s="122" t="s">
        <v>1814</v>
      </c>
      <c r="C529" s="121">
        <v>707</v>
      </c>
      <c r="D529" s="121">
        <v>7</v>
      </c>
      <c r="E529" s="122" t="s">
        <v>1257</v>
      </c>
      <c r="F529" s="122" t="s">
        <v>1251</v>
      </c>
      <c r="G529" s="122"/>
      <c r="H529" s="122"/>
      <c r="I529" s="117"/>
    </row>
    <row r="530" spans="1:9" ht="15.6">
      <c r="A530" s="121">
        <v>524417</v>
      </c>
      <c r="B530" s="122" t="s">
        <v>1815</v>
      </c>
      <c r="C530" s="121">
        <v>707</v>
      </c>
      <c r="D530" s="121">
        <v>7</v>
      </c>
      <c r="E530" s="122" t="s">
        <v>1257</v>
      </c>
      <c r="F530" s="122" t="s">
        <v>1251</v>
      </c>
      <c r="G530" s="122"/>
      <c r="H530" s="122"/>
      <c r="I530" s="117"/>
    </row>
    <row r="531" spans="1:9" ht="15.6">
      <c r="A531" s="121">
        <v>501573</v>
      </c>
      <c r="B531" s="122" t="s">
        <v>1816</v>
      </c>
      <c r="C531" s="121">
        <v>201</v>
      </c>
      <c r="D531" s="121">
        <v>2</v>
      </c>
      <c r="E531" s="122" t="s">
        <v>1288</v>
      </c>
      <c r="F531" s="122" t="s">
        <v>1248</v>
      </c>
      <c r="G531" s="122"/>
      <c r="H531" s="122"/>
      <c r="I531" s="117"/>
    </row>
    <row r="532" spans="1:9" ht="15.6">
      <c r="A532" s="121">
        <v>519171</v>
      </c>
      <c r="B532" s="122" t="s">
        <v>1817</v>
      </c>
      <c r="C532" s="121">
        <v>701</v>
      </c>
      <c r="D532" s="121">
        <v>7</v>
      </c>
      <c r="E532" s="122" t="s">
        <v>1250</v>
      </c>
      <c r="F532" s="122" t="s">
        <v>1251</v>
      </c>
      <c r="G532" s="122"/>
      <c r="H532" s="122"/>
      <c r="I532" s="117"/>
    </row>
    <row r="533" spans="1:9" ht="15.6">
      <c r="A533" s="121">
        <v>507890</v>
      </c>
      <c r="B533" s="122" t="s">
        <v>1818</v>
      </c>
      <c r="C533" s="121">
        <v>106</v>
      </c>
      <c r="D533" s="121">
        <v>1</v>
      </c>
      <c r="E533" s="122" t="s">
        <v>1448</v>
      </c>
      <c r="F533" s="122" t="s">
        <v>477</v>
      </c>
      <c r="G533" s="122"/>
      <c r="H533" s="122"/>
      <c r="I533" s="117"/>
    </row>
    <row r="534" spans="1:9" ht="15.6">
      <c r="A534" s="121">
        <v>503665</v>
      </c>
      <c r="B534" s="122" t="s">
        <v>1247</v>
      </c>
      <c r="C534" s="121">
        <v>202</v>
      </c>
      <c r="D534" s="121">
        <v>2</v>
      </c>
      <c r="E534" s="122" t="s">
        <v>1247</v>
      </c>
      <c r="F534" s="122" t="s">
        <v>1248</v>
      </c>
      <c r="G534" s="122"/>
      <c r="H534" s="122"/>
      <c r="I534" s="117"/>
    </row>
    <row r="535" spans="1:9" ht="15.6">
      <c r="A535" s="121">
        <v>510416</v>
      </c>
      <c r="B535" s="122" t="s">
        <v>1819</v>
      </c>
      <c r="C535" s="121">
        <v>505</v>
      </c>
      <c r="D535" s="121">
        <v>5</v>
      </c>
      <c r="E535" s="122" t="s">
        <v>1368</v>
      </c>
      <c r="F535" s="122" t="s">
        <v>171</v>
      </c>
      <c r="G535" s="122" t="s">
        <v>1369</v>
      </c>
      <c r="H535" s="122"/>
      <c r="I535" s="117"/>
    </row>
    <row r="536" spans="1:9" ht="15.6">
      <c r="A536" s="121">
        <v>503762</v>
      </c>
      <c r="B536" s="122" t="s">
        <v>1820</v>
      </c>
      <c r="C536" s="121">
        <v>202</v>
      </c>
      <c r="D536" s="121">
        <v>2</v>
      </c>
      <c r="E536" s="122" t="s">
        <v>1247</v>
      </c>
      <c r="F536" s="122" t="s">
        <v>1248</v>
      </c>
      <c r="G536" s="122"/>
      <c r="H536" s="122"/>
      <c r="I536" s="117"/>
    </row>
    <row r="537" spans="1:9" ht="15.6">
      <c r="A537" s="121">
        <v>523437</v>
      </c>
      <c r="B537" s="122" t="s">
        <v>1821</v>
      </c>
      <c r="C537" s="121">
        <v>706</v>
      </c>
      <c r="D537" s="121">
        <v>7</v>
      </c>
      <c r="E537" s="122" t="s">
        <v>1339</v>
      </c>
      <c r="F537" s="122" t="s">
        <v>1251</v>
      </c>
      <c r="G537" s="122"/>
      <c r="H537" s="122"/>
      <c r="I537" s="117"/>
    </row>
    <row r="538" spans="1:9" ht="15.6">
      <c r="A538" s="121">
        <v>517551</v>
      </c>
      <c r="B538" s="122" t="s">
        <v>1822</v>
      </c>
      <c r="C538" s="121">
        <v>511</v>
      </c>
      <c r="D538" s="121">
        <v>5</v>
      </c>
      <c r="E538" s="122" t="s">
        <v>648</v>
      </c>
      <c r="F538" s="122" t="s">
        <v>171</v>
      </c>
      <c r="G538" s="122" t="s">
        <v>1349</v>
      </c>
      <c r="H538" s="122"/>
      <c r="I538" s="117"/>
    </row>
    <row r="539" spans="1:9" ht="15.6">
      <c r="A539" s="121">
        <v>503185</v>
      </c>
      <c r="B539" s="122" t="s">
        <v>1823</v>
      </c>
      <c r="C539" s="121">
        <v>404</v>
      </c>
      <c r="D539" s="121">
        <v>4</v>
      </c>
      <c r="E539" s="122" t="s">
        <v>1267</v>
      </c>
      <c r="F539" s="122" t="s">
        <v>1265</v>
      </c>
      <c r="G539" s="122"/>
      <c r="H539" s="122"/>
      <c r="I539" s="117"/>
    </row>
    <row r="540" spans="1:9" ht="15.6">
      <c r="A540" s="121">
        <v>504351</v>
      </c>
      <c r="B540" s="122" t="s">
        <v>1824</v>
      </c>
      <c r="C540" s="121">
        <v>206</v>
      </c>
      <c r="D540" s="121">
        <v>2</v>
      </c>
      <c r="E540" s="122" t="s">
        <v>1497</v>
      </c>
      <c r="F540" s="122" t="s">
        <v>1248</v>
      </c>
      <c r="G540" s="122"/>
      <c r="H540" s="122"/>
      <c r="I540" s="117"/>
    </row>
    <row r="541" spans="1:9" ht="15.6">
      <c r="A541" s="121">
        <v>521370</v>
      </c>
      <c r="B541" s="122" t="s">
        <v>1825</v>
      </c>
      <c r="C541" s="121">
        <v>806</v>
      </c>
      <c r="D541" s="121">
        <v>8</v>
      </c>
      <c r="E541" s="122" t="s">
        <v>1293</v>
      </c>
      <c r="F541" s="122" t="s">
        <v>568</v>
      </c>
      <c r="G541" s="122"/>
      <c r="H541" s="122"/>
      <c r="I541" s="117"/>
    </row>
    <row r="542" spans="1:9" ht="15.6">
      <c r="A542" s="121">
        <v>526509</v>
      </c>
      <c r="B542" s="122" t="s">
        <v>1826</v>
      </c>
      <c r="C542" s="121">
        <v>801</v>
      </c>
      <c r="D542" s="121">
        <v>8</v>
      </c>
      <c r="E542" s="122" t="s">
        <v>1826</v>
      </c>
      <c r="F542" s="122" t="s">
        <v>568</v>
      </c>
      <c r="G542" s="122"/>
      <c r="H542" s="122"/>
      <c r="I542" s="117"/>
    </row>
    <row r="543" spans="1:9" ht="15.6">
      <c r="A543" s="121">
        <v>514721</v>
      </c>
      <c r="B543" s="122" t="s">
        <v>1827</v>
      </c>
      <c r="C543" s="121">
        <v>608</v>
      </c>
      <c r="D543" s="121">
        <v>6</v>
      </c>
      <c r="E543" s="122" t="s">
        <v>1759</v>
      </c>
      <c r="F543" s="122" t="s">
        <v>214</v>
      </c>
      <c r="G543" s="122"/>
      <c r="H543" s="122"/>
      <c r="I543" s="117"/>
    </row>
    <row r="544" spans="1:9" ht="15.6">
      <c r="A544" s="121">
        <v>514730</v>
      </c>
      <c r="B544" s="122" t="s">
        <v>1828</v>
      </c>
      <c r="C544" s="121">
        <v>609</v>
      </c>
      <c r="D544" s="121">
        <v>6</v>
      </c>
      <c r="E544" s="122" t="s">
        <v>1245</v>
      </c>
      <c r="F544" s="122" t="s">
        <v>214</v>
      </c>
      <c r="G544" s="122"/>
      <c r="H544" s="122"/>
      <c r="I544" s="117"/>
    </row>
    <row r="545" spans="1:9" ht="15.6">
      <c r="A545" s="121">
        <v>525651</v>
      </c>
      <c r="B545" s="122" t="s">
        <v>1829</v>
      </c>
      <c r="C545" s="121">
        <v>808</v>
      </c>
      <c r="D545" s="121">
        <v>8</v>
      </c>
      <c r="E545" s="122" t="s">
        <v>1272</v>
      </c>
      <c r="F545" s="122" t="s">
        <v>568</v>
      </c>
      <c r="G545" s="122"/>
      <c r="H545" s="122"/>
      <c r="I545" s="117"/>
    </row>
    <row r="546" spans="1:9" ht="15.6">
      <c r="A546" s="121">
        <v>514748</v>
      </c>
      <c r="B546" s="122" t="s">
        <v>1830</v>
      </c>
      <c r="C546" s="121">
        <v>808</v>
      </c>
      <c r="D546" s="121">
        <v>8</v>
      </c>
      <c r="E546" s="122" t="s">
        <v>1272</v>
      </c>
      <c r="F546" s="122" t="s">
        <v>568</v>
      </c>
      <c r="G546" s="122"/>
      <c r="H546" s="122"/>
      <c r="I546" s="117"/>
    </row>
    <row r="547" spans="1:9" ht="15.6">
      <c r="A547" s="121">
        <v>525669</v>
      </c>
      <c r="B547" s="122" t="s">
        <v>1831</v>
      </c>
      <c r="C547" s="121">
        <v>808</v>
      </c>
      <c r="D547" s="121">
        <v>8</v>
      </c>
      <c r="E547" s="122" t="s">
        <v>1272</v>
      </c>
      <c r="F547" s="122" t="s">
        <v>568</v>
      </c>
      <c r="G547" s="122"/>
      <c r="H547" s="122"/>
      <c r="I547" s="117"/>
    </row>
    <row r="548" spans="1:9" ht="15.6">
      <c r="A548" s="121">
        <v>514756</v>
      </c>
      <c r="B548" s="122" t="s">
        <v>1832</v>
      </c>
      <c r="C548" s="121">
        <v>608</v>
      </c>
      <c r="D548" s="121">
        <v>6</v>
      </c>
      <c r="E548" s="122" t="s">
        <v>1759</v>
      </c>
      <c r="F548" s="122" t="s">
        <v>214</v>
      </c>
      <c r="G548" s="122"/>
      <c r="H548" s="122"/>
      <c r="I548" s="117"/>
    </row>
    <row r="549" spans="1:9" ht="15.6">
      <c r="A549" s="121">
        <v>514764</v>
      </c>
      <c r="B549" s="122" t="s">
        <v>1833</v>
      </c>
      <c r="C549" s="121">
        <v>609</v>
      </c>
      <c r="D549" s="121">
        <v>6</v>
      </c>
      <c r="E549" s="122" t="s">
        <v>1245</v>
      </c>
      <c r="F549" s="122" t="s">
        <v>214</v>
      </c>
      <c r="G549" s="122"/>
      <c r="H549" s="122"/>
      <c r="I549" s="117"/>
    </row>
    <row r="550" spans="1:9" ht="15.6">
      <c r="A550" s="121">
        <v>557889</v>
      </c>
      <c r="B550" s="122" t="s">
        <v>1834</v>
      </c>
      <c r="C550" s="121">
        <v>609</v>
      </c>
      <c r="D550" s="121">
        <v>6</v>
      </c>
      <c r="E550" s="122" t="s">
        <v>1245</v>
      </c>
      <c r="F550" s="122" t="s">
        <v>214</v>
      </c>
      <c r="G550" s="122"/>
      <c r="H550" s="122"/>
      <c r="I550" s="117"/>
    </row>
    <row r="551" spans="1:9" ht="15.6">
      <c r="A551" s="121">
        <v>525677</v>
      </c>
      <c r="B551" s="122" t="s">
        <v>1835</v>
      </c>
      <c r="C551" s="121">
        <v>608</v>
      </c>
      <c r="D551" s="121">
        <v>6</v>
      </c>
      <c r="E551" s="122" t="s">
        <v>1759</v>
      </c>
      <c r="F551" s="122" t="s">
        <v>214</v>
      </c>
      <c r="G551" s="122"/>
      <c r="H551" s="122"/>
      <c r="I551" s="117"/>
    </row>
    <row r="552" spans="1:9" ht="15.6">
      <c r="A552" s="121">
        <v>514781</v>
      </c>
      <c r="B552" s="122" t="s">
        <v>1836</v>
      </c>
      <c r="C552" s="121">
        <v>609</v>
      </c>
      <c r="D552" s="121">
        <v>6</v>
      </c>
      <c r="E552" s="122" t="s">
        <v>1245</v>
      </c>
      <c r="F552" s="122" t="s">
        <v>214</v>
      </c>
      <c r="G552" s="122"/>
      <c r="H552" s="122"/>
      <c r="I552" s="117"/>
    </row>
    <row r="553" spans="1:9" ht="15.6">
      <c r="A553" s="121">
        <v>525685</v>
      </c>
      <c r="B553" s="122" t="s">
        <v>1837</v>
      </c>
      <c r="C553" s="121">
        <v>608</v>
      </c>
      <c r="D553" s="121">
        <v>6</v>
      </c>
      <c r="E553" s="122" t="s">
        <v>1759</v>
      </c>
      <c r="F553" s="122" t="s">
        <v>214</v>
      </c>
      <c r="G553" s="122"/>
      <c r="H553" s="122"/>
      <c r="I553" s="117"/>
    </row>
    <row r="554" spans="1:9" ht="15.6">
      <c r="A554" s="121">
        <v>524425</v>
      </c>
      <c r="B554" s="122" t="s">
        <v>1838</v>
      </c>
      <c r="C554" s="121">
        <v>707</v>
      </c>
      <c r="D554" s="121">
        <v>7</v>
      </c>
      <c r="E554" s="122" t="s">
        <v>1257</v>
      </c>
      <c r="F554" s="122" t="s">
        <v>1251</v>
      </c>
      <c r="G554" s="122"/>
      <c r="H554" s="122"/>
      <c r="I554" s="117"/>
    </row>
    <row r="555" spans="1:9" ht="15.6">
      <c r="A555" s="121">
        <v>519189</v>
      </c>
      <c r="B555" s="122" t="s">
        <v>1839</v>
      </c>
      <c r="C555" s="121">
        <v>701</v>
      </c>
      <c r="D555" s="121">
        <v>7</v>
      </c>
      <c r="E555" s="122" t="s">
        <v>1250</v>
      </c>
      <c r="F555" s="122" t="s">
        <v>1251</v>
      </c>
      <c r="G555" s="122"/>
      <c r="H555" s="122"/>
      <c r="I555" s="117"/>
    </row>
    <row r="556" spans="1:9" ht="15.6">
      <c r="A556" s="121">
        <v>523445</v>
      </c>
      <c r="B556" s="122" t="s">
        <v>1839</v>
      </c>
      <c r="C556" s="121">
        <v>706</v>
      </c>
      <c r="D556" s="121">
        <v>7</v>
      </c>
      <c r="E556" s="122" t="s">
        <v>1339</v>
      </c>
      <c r="F556" s="122" t="s">
        <v>1251</v>
      </c>
      <c r="G556" s="122"/>
      <c r="H556" s="122"/>
      <c r="I556" s="117"/>
    </row>
    <row r="557" spans="1:9" ht="15.6">
      <c r="A557" s="121">
        <v>544191</v>
      </c>
      <c r="B557" s="122" t="s">
        <v>1840</v>
      </c>
      <c r="C557" s="121">
        <v>713</v>
      </c>
      <c r="D557" s="121">
        <v>7</v>
      </c>
      <c r="E557" s="122" t="s">
        <v>1277</v>
      </c>
      <c r="F557" s="122" t="s">
        <v>1251</v>
      </c>
      <c r="G557" s="122"/>
      <c r="H557" s="122"/>
      <c r="I557" s="117"/>
    </row>
    <row r="558" spans="1:9" ht="15.6">
      <c r="A558" s="121">
        <v>519197</v>
      </c>
      <c r="B558" s="122" t="s">
        <v>1841</v>
      </c>
      <c r="C558" s="121">
        <v>712</v>
      </c>
      <c r="D558" s="121">
        <v>7</v>
      </c>
      <c r="E558" s="122" t="s">
        <v>1357</v>
      </c>
      <c r="F558" s="122" t="s">
        <v>1251</v>
      </c>
      <c r="G558" s="122"/>
      <c r="H558" s="122"/>
      <c r="I558" s="117"/>
    </row>
    <row r="559" spans="1:9" ht="15.6">
      <c r="A559" s="121">
        <v>544205</v>
      </c>
      <c r="B559" s="122" t="s">
        <v>1842</v>
      </c>
      <c r="C559" s="121">
        <v>713</v>
      </c>
      <c r="D559" s="121">
        <v>7</v>
      </c>
      <c r="E559" s="122" t="s">
        <v>1277</v>
      </c>
      <c r="F559" s="122" t="s">
        <v>1251</v>
      </c>
      <c r="G559" s="122"/>
      <c r="H559" s="122"/>
      <c r="I559" s="117"/>
    </row>
    <row r="560" spans="1:9" ht="15.6">
      <c r="A560" s="121">
        <v>516007</v>
      </c>
      <c r="B560" s="122" t="s">
        <v>1843</v>
      </c>
      <c r="C560" s="121">
        <v>610</v>
      </c>
      <c r="D560" s="121">
        <v>6</v>
      </c>
      <c r="E560" s="122" t="s">
        <v>1316</v>
      </c>
      <c r="F560" s="122" t="s">
        <v>214</v>
      </c>
      <c r="G560" s="122"/>
      <c r="H560" s="122"/>
      <c r="I560" s="117"/>
    </row>
    <row r="561" spans="1:9" ht="15.6">
      <c r="A561" s="121">
        <v>525693</v>
      </c>
      <c r="B561" s="122" t="s">
        <v>1844</v>
      </c>
      <c r="C561" s="121">
        <v>808</v>
      </c>
      <c r="D561" s="121">
        <v>8</v>
      </c>
      <c r="E561" s="122" t="s">
        <v>1272</v>
      </c>
      <c r="F561" s="122" t="s">
        <v>568</v>
      </c>
      <c r="G561" s="122"/>
      <c r="H561" s="122"/>
      <c r="I561" s="117"/>
    </row>
    <row r="562" spans="1:9" ht="15.6">
      <c r="A562" s="121">
        <v>525707</v>
      </c>
      <c r="B562" s="122" t="s">
        <v>1845</v>
      </c>
      <c r="C562" s="121">
        <v>808</v>
      </c>
      <c r="D562" s="121">
        <v>8</v>
      </c>
      <c r="E562" s="122" t="s">
        <v>1272</v>
      </c>
      <c r="F562" s="122" t="s">
        <v>568</v>
      </c>
      <c r="G562" s="122"/>
      <c r="H562" s="122"/>
      <c r="I562" s="117"/>
    </row>
    <row r="563" spans="1:9" ht="15.6">
      <c r="A563" s="121">
        <v>500232</v>
      </c>
      <c r="B563" s="122" t="s">
        <v>1846</v>
      </c>
      <c r="C563" s="121">
        <v>403</v>
      </c>
      <c r="D563" s="121">
        <v>4</v>
      </c>
      <c r="E563" s="122" t="s">
        <v>1264</v>
      </c>
      <c r="F563" s="122" t="s">
        <v>1265</v>
      </c>
      <c r="G563" s="122"/>
      <c r="H563" s="122"/>
      <c r="I563" s="117"/>
    </row>
    <row r="564" spans="1:9" ht="15.6">
      <c r="A564" s="121">
        <v>514799</v>
      </c>
      <c r="B564" s="122" t="s">
        <v>1847</v>
      </c>
      <c r="C564" s="121">
        <v>609</v>
      </c>
      <c r="D564" s="121">
        <v>6</v>
      </c>
      <c r="E564" s="122" t="s">
        <v>1245</v>
      </c>
      <c r="F564" s="122" t="s">
        <v>214</v>
      </c>
      <c r="G564" s="122"/>
      <c r="H564" s="122"/>
      <c r="I564" s="117"/>
    </row>
    <row r="565" spans="1:9" ht="15.6">
      <c r="A565" s="121">
        <v>510424</v>
      </c>
      <c r="B565" s="122" t="s">
        <v>1848</v>
      </c>
      <c r="C565" s="121">
        <v>505</v>
      </c>
      <c r="D565" s="121">
        <v>5</v>
      </c>
      <c r="E565" s="122" t="s">
        <v>1368</v>
      </c>
      <c r="F565" s="122" t="s">
        <v>171</v>
      </c>
      <c r="G565" s="122" t="s">
        <v>1369</v>
      </c>
      <c r="H565" s="122"/>
      <c r="I565" s="117"/>
    </row>
    <row r="566" spans="1:9" ht="15.6">
      <c r="A566" s="121">
        <v>526517</v>
      </c>
      <c r="B566" s="122" t="s">
        <v>1849</v>
      </c>
      <c r="C566" s="121">
        <v>704</v>
      </c>
      <c r="D566" s="121">
        <v>7</v>
      </c>
      <c r="E566" s="122" t="s">
        <v>1314</v>
      </c>
      <c r="F566" s="122" t="s">
        <v>1251</v>
      </c>
      <c r="G566" s="122"/>
      <c r="H566" s="122"/>
      <c r="I566" s="117"/>
    </row>
    <row r="567" spans="1:9" ht="15.6">
      <c r="A567" s="121">
        <v>557331</v>
      </c>
      <c r="B567" s="122" t="s">
        <v>1850</v>
      </c>
      <c r="C567" s="121">
        <v>606</v>
      </c>
      <c r="D567" s="121">
        <v>6</v>
      </c>
      <c r="E567" s="122" t="s">
        <v>1243</v>
      </c>
      <c r="F567" s="122" t="s">
        <v>214</v>
      </c>
      <c r="G567" s="122"/>
      <c r="H567" s="122"/>
      <c r="I567" s="117"/>
    </row>
    <row r="568" spans="1:9" ht="15.6">
      <c r="A568" s="121">
        <v>524433</v>
      </c>
      <c r="B568" s="122" t="s">
        <v>1851</v>
      </c>
      <c r="C568" s="121">
        <v>707</v>
      </c>
      <c r="D568" s="121">
        <v>7</v>
      </c>
      <c r="E568" s="122" t="s">
        <v>1257</v>
      </c>
      <c r="F568" s="122" t="s">
        <v>1251</v>
      </c>
      <c r="G568" s="122"/>
      <c r="H568" s="122"/>
      <c r="I568" s="117"/>
    </row>
    <row r="569" spans="1:9" ht="15.6">
      <c r="A569" s="121">
        <v>527289</v>
      </c>
      <c r="B569" s="122" t="s">
        <v>1852</v>
      </c>
      <c r="C569" s="121">
        <v>711</v>
      </c>
      <c r="D569" s="121">
        <v>7</v>
      </c>
      <c r="E569" s="122" t="s">
        <v>1319</v>
      </c>
      <c r="F569" s="122" t="s">
        <v>1251</v>
      </c>
      <c r="G569" s="122"/>
      <c r="H569" s="122"/>
      <c r="I569" s="117"/>
    </row>
    <row r="570" spans="1:9" ht="15.6">
      <c r="A570" s="121">
        <v>559644</v>
      </c>
      <c r="B570" s="122" t="s">
        <v>1853</v>
      </c>
      <c r="C570" s="121">
        <v>702</v>
      </c>
      <c r="D570" s="121">
        <v>7</v>
      </c>
      <c r="E570" s="122" t="s">
        <v>1262</v>
      </c>
      <c r="F570" s="122" t="s">
        <v>1251</v>
      </c>
      <c r="G570" s="122"/>
      <c r="H570" s="122"/>
      <c r="I570" s="117"/>
    </row>
    <row r="571" spans="1:9" ht="15.6">
      <c r="A571" s="121">
        <v>521388</v>
      </c>
      <c r="B571" s="122" t="s">
        <v>1854</v>
      </c>
      <c r="C571" s="121">
        <v>806</v>
      </c>
      <c r="D571" s="121">
        <v>8</v>
      </c>
      <c r="E571" s="122" t="s">
        <v>1293</v>
      </c>
      <c r="F571" s="122" t="s">
        <v>568</v>
      </c>
      <c r="G571" s="122"/>
      <c r="H571" s="122"/>
      <c r="I571" s="117"/>
    </row>
    <row r="572" spans="1:9" ht="15.6">
      <c r="A572" s="121">
        <v>509655</v>
      </c>
      <c r="B572" s="122" t="s">
        <v>1855</v>
      </c>
      <c r="C572" s="121">
        <v>510</v>
      </c>
      <c r="D572" s="121">
        <v>5</v>
      </c>
      <c r="E572" s="122" t="s">
        <v>1490</v>
      </c>
      <c r="F572" s="122" t="s">
        <v>171</v>
      </c>
      <c r="G572" s="122" t="s">
        <v>1279</v>
      </c>
      <c r="H572" s="122"/>
      <c r="I572" s="117"/>
    </row>
    <row r="573" spans="1:9" ht="15.6">
      <c r="A573" s="121">
        <v>520187</v>
      </c>
      <c r="B573" s="122" t="s">
        <v>1856</v>
      </c>
      <c r="C573" s="121">
        <v>705</v>
      </c>
      <c r="D573" s="121">
        <v>7</v>
      </c>
      <c r="E573" s="122" t="s">
        <v>1472</v>
      </c>
      <c r="F573" s="122" t="s">
        <v>1251</v>
      </c>
      <c r="G573" s="122"/>
      <c r="H573" s="122"/>
      <c r="I573" s="117"/>
    </row>
    <row r="574" spans="1:9" ht="15.6">
      <c r="A574" s="121">
        <v>521396</v>
      </c>
      <c r="B574" s="122" t="s">
        <v>1857</v>
      </c>
      <c r="C574" s="121">
        <v>806</v>
      </c>
      <c r="D574" s="121">
        <v>8</v>
      </c>
      <c r="E574" s="122" t="s">
        <v>1293</v>
      </c>
      <c r="F574" s="122" t="s">
        <v>568</v>
      </c>
      <c r="G574" s="122"/>
      <c r="H574" s="122"/>
      <c r="I574" s="117"/>
    </row>
    <row r="575" spans="1:9" ht="15.6">
      <c r="A575" s="121">
        <v>512265</v>
      </c>
      <c r="B575" s="122" t="s">
        <v>1858</v>
      </c>
      <c r="C575" s="121">
        <v>509</v>
      </c>
      <c r="D575" s="121">
        <v>5</v>
      </c>
      <c r="E575" s="122" t="s">
        <v>1254</v>
      </c>
      <c r="F575" s="122" t="s">
        <v>171</v>
      </c>
      <c r="G575" s="122" t="s">
        <v>1255</v>
      </c>
      <c r="H575" s="122"/>
      <c r="I575" s="117"/>
    </row>
    <row r="576" spans="1:9" ht="15.6">
      <c r="A576" s="121">
        <v>518123</v>
      </c>
      <c r="B576" s="122" t="s">
        <v>1858</v>
      </c>
      <c r="C576" s="121">
        <v>806</v>
      </c>
      <c r="D576" s="121">
        <v>8</v>
      </c>
      <c r="E576" s="122" t="s">
        <v>1293</v>
      </c>
      <c r="F576" s="122" t="s">
        <v>568</v>
      </c>
      <c r="G576" s="122"/>
      <c r="H576" s="122"/>
      <c r="I576" s="117"/>
    </row>
    <row r="577" spans="1:9" ht="15.6">
      <c r="A577" s="121">
        <v>542881</v>
      </c>
      <c r="B577" s="122" t="s">
        <v>1859</v>
      </c>
      <c r="C577" s="121">
        <v>406</v>
      </c>
      <c r="D577" s="121">
        <v>4</v>
      </c>
      <c r="E577" s="122" t="s">
        <v>1270</v>
      </c>
      <c r="F577" s="122" t="s">
        <v>1265</v>
      </c>
      <c r="G577" s="122"/>
      <c r="H577" s="122"/>
      <c r="I577" s="117"/>
    </row>
    <row r="578" spans="1:9" ht="15.6">
      <c r="A578" s="121">
        <v>514811</v>
      </c>
      <c r="B578" s="122" t="s">
        <v>1860</v>
      </c>
      <c r="C578" s="121">
        <v>609</v>
      </c>
      <c r="D578" s="121">
        <v>6</v>
      </c>
      <c r="E578" s="122" t="s">
        <v>1245</v>
      </c>
      <c r="F578" s="122" t="s">
        <v>214</v>
      </c>
      <c r="G578" s="122"/>
      <c r="H578" s="122"/>
      <c r="I578" s="117"/>
    </row>
    <row r="579" spans="1:9" ht="15.6">
      <c r="A579" s="121">
        <v>500241</v>
      </c>
      <c r="B579" s="122" t="s">
        <v>1861</v>
      </c>
      <c r="C579" s="121">
        <v>405</v>
      </c>
      <c r="D579" s="121">
        <v>4</v>
      </c>
      <c r="E579" s="122" t="s">
        <v>1665</v>
      </c>
      <c r="F579" s="122" t="s">
        <v>1265</v>
      </c>
      <c r="G579" s="122"/>
      <c r="H579" s="122"/>
      <c r="I579" s="117"/>
    </row>
    <row r="580" spans="1:9" ht="15.6">
      <c r="A580" s="121">
        <v>526703</v>
      </c>
      <c r="B580" s="122" t="s">
        <v>1862</v>
      </c>
      <c r="C580" s="121">
        <v>710</v>
      </c>
      <c r="D580" s="121">
        <v>7</v>
      </c>
      <c r="E580" s="122" t="s">
        <v>1632</v>
      </c>
      <c r="F580" s="122" t="s">
        <v>1251</v>
      </c>
      <c r="G580" s="122"/>
      <c r="H580" s="122"/>
      <c r="I580" s="117"/>
    </row>
    <row r="581" spans="1:9" ht="15.6">
      <c r="A581" s="121">
        <v>542890</v>
      </c>
      <c r="B581" s="122" t="s">
        <v>1863</v>
      </c>
      <c r="C581" s="121">
        <v>301</v>
      </c>
      <c r="D581" s="121">
        <v>3</v>
      </c>
      <c r="E581" s="122" t="s">
        <v>1323</v>
      </c>
      <c r="F581" s="122" t="s">
        <v>1260</v>
      </c>
      <c r="G581" s="122"/>
      <c r="H581" s="122"/>
      <c r="I581" s="117"/>
    </row>
    <row r="582" spans="1:9" ht="15.6">
      <c r="A582" s="121">
        <v>511421</v>
      </c>
      <c r="B582" s="122" t="s">
        <v>1864</v>
      </c>
      <c r="C582" s="121">
        <v>606</v>
      </c>
      <c r="D582" s="121">
        <v>6</v>
      </c>
      <c r="E582" s="122" t="s">
        <v>1243</v>
      </c>
      <c r="F582" s="122" t="s">
        <v>214</v>
      </c>
      <c r="G582" s="122"/>
      <c r="H582" s="122"/>
      <c r="I582" s="117"/>
    </row>
    <row r="583" spans="1:9" ht="15.6">
      <c r="A583" s="121">
        <v>526711</v>
      </c>
      <c r="B583" s="122" t="s">
        <v>1865</v>
      </c>
      <c r="C583" s="121">
        <v>710</v>
      </c>
      <c r="D583" s="121">
        <v>7</v>
      </c>
      <c r="E583" s="122" t="s">
        <v>1632</v>
      </c>
      <c r="F583" s="122" t="s">
        <v>1251</v>
      </c>
      <c r="G583" s="122"/>
      <c r="H583" s="122"/>
      <c r="I583" s="117"/>
    </row>
    <row r="584" spans="1:9" ht="15.6">
      <c r="A584" s="121">
        <v>556424</v>
      </c>
      <c r="B584" s="122" t="s">
        <v>1866</v>
      </c>
      <c r="C584" s="121">
        <v>304</v>
      </c>
      <c r="D584" s="121">
        <v>3</v>
      </c>
      <c r="E584" s="122" t="s">
        <v>1345</v>
      </c>
      <c r="F584" s="122" t="s">
        <v>1260</v>
      </c>
      <c r="G584" s="122"/>
      <c r="H584" s="122"/>
      <c r="I584" s="117"/>
    </row>
    <row r="585" spans="1:9" ht="15.6">
      <c r="A585" s="121">
        <v>507903</v>
      </c>
      <c r="B585" s="122" t="s">
        <v>1867</v>
      </c>
      <c r="C585" s="121">
        <v>108</v>
      </c>
      <c r="D585" s="121">
        <v>1</v>
      </c>
      <c r="E585" s="122" t="s">
        <v>1378</v>
      </c>
      <c r="F585" s="122" t="s">
        <v>477</v>
      </c>
      <c r="G585" s="122"/>
      <c r="H585" s="122"/>
      <c r="I585" s="117"/>
    </row>
    <row r="586" spans="1:9" ht="15.6">
      <c r="A586" s="121">
        <v>513997</v>
      </c>
      <c r="B586" s="122" t="s">
        <v>1868</v>
      </c>
      <c r="C586" s="121">
        <v>307</v>
      </c>
      <c r="D586" s="121">
        <v>3</v>
      </c>
      <c r="E586" s="122" t="s">
        <v>1435</v>
      </c>
      <c r="F586" s="122" t="s">
        <v>1260</v>
      </c>
      <c r="G586" s="122"/>
      <c r="H586" s="122"/>
      <c r="I586" s="117"/>
    </row>
    <row r="587" spans="1:9" ht="15.6">
      <c r="A587" s="121">
        <v>524441</v>
      </c>
      <c r="B587" s="122" t="s">
        <v>1869</v>
      </c>
      <c r="C587" s="121">
        <v>708</v>
      </c>
      <c r="D587" s="121">
        <v>7</v>
      </c>
      <c r="E587" s="122" t="s">
        <v>1307</v>
      </c>
      <c r="F587" s="122" t="s">
        <v>1251</v>
      </c>
      <c r="G587" s="122"/>
      <c r="H587" s="122"/>
      <c r="I587" s="117"/>
    </row>
    <row r="588" spans="1:9" ht="15.6">
      <c r="A588" s="121">
        <v>518522</v>
      </c>
      <c r="B588" s="122" t="s">
        <v>1870</v>
      </c>
      <c r="C588" s="121">
        <v>707</v>
      </c>
      <c r="D588" s="121">
        <v>7</v>
      </c>
      <c r="E588" s="122" t="s">
        <v>1257</v>
      </c>
      <c r="F588" s="122" t="s">
        <v>1251</v>
      </c>
      <c r="G588" s="122"/>
      <c r="H588" s="122"/>
      <c r="I588" s="117"/>
    </row>
    <row r="589" spans="1:9" ht="15.6">
      <c r="A589" s="121">
        <v>521400</v>
      </c>
      <c r="B589" s="122" t="s">
        <v>1870</v>
      </c>
      <c r="C589" s="121">
        <v>806</v>
      </c>
      <c r="D589" s="121">
        <v>8</v>
      </c>
      <c r="E589" s="122" t="s">
        <v>1293</v>
      </c>
      <c r="F589" s="122" t="s">
        <v>568</v>
      </c>
      <c r="G589" s="122"/>
      <c r="H589" s="122"/>
      <c r="I589" s="117"/>
    </row>
    <row r="590" spans="1:9" ht="15.6">
      <c r="A590" s="121">
        <v>525715</v>
      </c>
      <c r="B590" s="122" t="s">
        <v>1871</v>
      </c>
      <c r="C590" s="121">
        <v>808</v>
      </c>
      <c r="D590" s="121">
        <v>8</v>
      </c>
      <c r="E590" s="122" t="s">
        <v>1272</v>
      </c>
      <c r="F590" s="122" t="s">
        <v>568</v>
      </c>
      <c r="G590" s="122"/>
      <c r="H590" s="122"/>
      <c r="I590" s="117"/>
    </row>
    <row r="591" spans="1:9" ht="15.6">
      <c r="A591" s="121">
        <v>519201</v>
      </c>
      <c r="B591" s="122" t="s">
        <v>1872</v>
      </c>
      <c r="C591" s="121">
        <v>701</v>
      </c>
      <c r="D591" s="121">
        <v>7</v>
      </c>
      <c r="E591" s="122" t="s">
        <v>1250</v>
      </c>
      <c r="F591" s="122" t="s">
        <v>1251</v>
      </c>
      <c r="G591" s="122"/>
      <c r="H591" s="122"/>
      <c r="I591" s="117"/>
    </row>
    <row r="592" spans="1:9" ht="15.6">
      <c r="A592" s="121">
        <v>520195</v>
      </c>
      <c r="B592" s="122" t="s">
        <v>1872</v>
      </c>
      <c r="C592" s="121">
        <v>702</v>
      </c>
      <c r="D592" s="121">
        <v>7</v>
      </c>
      <c r="E592" s="122" t="s">
        <v>1262</v>
      </c>
      <c r="F592" s="122" t="s">
        <v>1251</v>
      </c>
      <c r="G592" s="122"/>
      <c r="H592" s="122"/>
      <c r="I592" s="117"/>
    </row>
    <row r="593" spans="1:9" ht="15.6">
      <c r="A593" s="121">
        <v>544213</v>
      </c>
      <c r="B593" s="122" t="s">
        <v>1873</v>
      </c>
      <c r="C593" s="121">
        <v>713</v>
      </c>
      <c r="D593" s="121">
        <v>7</v>
      </c>
      <c r="E593" s="122" t="s">
        <v>1277</v>
      </c>
      <c r="F593" s="122" t="s">
        <v>1251</v>
      </c>
      <c r="G593" s="122"/>
      <c r="H593" s="122"/>
      <c r="I593" s="117"/>
    </row>
    <row r="594" spans="1:9" ht="15.6">
      <c r="A594" s="121">
        <v>526525</v>
      </c>
      <c r="B594" s="122" t="s">
        <v>1874</v>
      </c>
      <c r="C594" s="121">
        <v>704</v>
      </c>
      <c r="D594" s="121">
        <v>7</v>
      </c>
      <c r="E594" s="122" t="s">
        <v>1314</v>
      </c>
      <c r="F594" s="122" t="s">
        <v>1251</v>
      </c>
      <c r="G594" s="122"/>
      <c r="H594" s="122"/>
      <c r="I594" s="117"/>
    </row>
    <row r="595" spans="1:9" ht="15.6">
      <c r="A595" s="121">
        <v>519219</v>
      </c>
      <c r="B595" s="122" t="s">
        <v>1875</v>
      </c>
      <c r="C595" s="121">
        <v>701</v>
      </c>
      <c r="D595" s="121">
        <v>7</v>
      </c>
      <c r="E595" s="122" t="s">
        <v>1250</v>
      </c>
      <c r="F595" s="122" t="s">
        <v>1251</v>
      </c>
      <c r="G595" s="122"/>
      <c r="H595" s="122"/>
      <c r="I595" s="117"/>
    </row>
    <row r="596" spans="1:9" ht="15.6">
      <c r="A596" s="121">
        <v>526533</v>
      </c>
      <c r="B596" s="122" t="s">
        <v>1876</v>
      </c>
      <c r="C596" s="121">
        <v>810</v>
      </c>
      <c r="D596" s="121">
        <v>8</v>
      </c>
      <c r="E596" s="122" t="s">
        <v>1274</v>
      </c>
      <c r="F596" s="122" t="s">
        <v>568</v>
      </c>
      <c r="G596" s="122"/>
      <c r="H596" s="122"/>
      <c r="I596" s="117"/>
    </row>
    <row r="597" spans="1:9" ht="15.6">
      <c r="A597" s="121">
        <v>508594</v>
      </c>
      <c r="B597" s="122" t="s">
        <v>1877</v>
      </c>
      <c r="C597" s="121">
        <v>601</v>
      </c>
      <c r="D597" s="121">
        <v>6</v>
      </c>
      <c r="E597" s="122" t="s">
        <v>1298</v>
      </c>
      <c r="F597" s="122" t="s">
        <v>214</v>
      </c>
      <c r="G597" s="122"/>
      <c r="H597" s="122"/>
      <c r="I597" s="117"/>
    </row>
    <row r="598" spans="1:9" ht="15.6">
      <c r="A598" s="121">
        <v>522431</v>
      </c>
      <c r="B598" s="122" t="s">
        <v>1878</v>
      </c>
      <c r="C598" s="121">
        <v>807</v>
      </c>
      <c r="D598" s="121">
        <v>8</v>
      </c>
      <c r="E598" s="122" t="s">
        <v>1302</v>
      </c>
      <c r="F598" s="122" t="s">
        <v>568</v>
      </c>
      <c r="G598" s="122"/>
      <c r="H598" s="122"/>
      <c r="I598" s="117"/>
    </row>
    <row r="599" spans="1:9" ht="15.6">
      <c r="A599" s="121">
        <v>557510</v>
      </c>
      <c r="B599" s="122" t="s">
        <v>1879</v>
      </c>
      <c r="C599" s="121">
        <v>306</v>
      </c>
      <c r="D599" s="121">
        <v>3</v>
      </c>
      <c r="E599" s="122" t="s">
        <v>1420</v>
      </c>
      <c r="F599" s="122" t="s">
        <v>1260</v>
      </c>
      <c r="G599" s="122"/>
      <c r="H599" s="122"/>
      <c r="I599" s="117"/>
    </row>
    <row r="600" spans="1:9" ht="15.6">
      <c r="A600" s="121">
        <v>527297</v>
      </c>
      <c r="B600" s="122" t="s">
        <v>1880</v>
      </c>
      <c r="C600" s="121">
        <v>711</v>
      </c>
      <c r="D600" s="121">
        <v>7</v>
      </c>
      <c r="E600" s="122" t="s">
        <v>1319</v>
      </c>
      <c r="F600" s="122" t="s">
        <v>1251</v>
      </c>
      <c r="G600" s="122"/>
      <c r="H600" s="122"/>
      <c r="I600" s="117"/>
    </row>
    <row r="601" spans="1:9" ht="15.6">
      <c r="A601" s="121">
        <v>523461</v>
      </c>
      <c r="B601" s="122" t="s">
        <v>1881</v>
      </c>
      <c r="C601" s="121">
        <v>703</v>
      </c>
      <c r="D601" s="121">
        <v>7</v>
      </c>
      <c r="E601" s="122" t="s">
        <v>1252</v>
      </c>
      <c r="F601" s="122" t="s">
        <v>1251</v>
      </c>
      <c r="G601" s="122"/>
      <c r="H601" s="122"/>
      <c r="I601" s="117"/>
    </row>
    <row r="602" spans="1:9" ht="15.6">
      <c r="A602" s="121">
        <v>527301</v>
      </c>
      <c r="B602" s="122" t="s">
        <v>1882</v>
      </c>
      <c r="C602" s="121">
        <v>712</v>
      </c>
      <c r="D602" s="121">
        <v>7</v>
      </c>
      <c r="E602" s="122" t="s">
        <v>1357</v>
      </c>
      <c r="F602" s="122" t="s">
        <v>1251</v>
      </c>
      <c r="G602" s="122"/>
      <c r="H602" s="122"/>
      <c r="I602" s="117"/>
    </row>
    <row r="603" spans="1:9" ht="15.6">
      <c r="A603" s="121">
        <v>522449</v>
      </c>
      <c r="B603" s="122" t="s">
        <v>1883</v>
      </c>
      <c r="C603" s="121">
        <v>807</v>
      </c>
      <c r="D603" s="121">
        <v>8</v>
      </c>
      <c r="E603" s="122" t="s">
        <v>1302</v>
      </c>
      <c r="F603" s="122" t="s">
        <v>568</v>
      </c>
      <c r="G603" s="122"/>
      <c r="H603" s="122"/>
      <c r="I603" s="117"/>
    </row>
    <row r="604" spans="1:9" ht="15.6">
      <c r="A604" s="121">
        <v>559598</v>
      </c>
      <c r="B604" s="122" t="s">
        <v>1884</v>
      </c>
      <c r="C604" s="121">
        <v>702</v>
      </c>
      <c r="D604" s="121">
        <v>7</v>
      </c>
      <c r="E604" s="122" t="s">
        <v>1262</v>
      </c>
      <c r="F604" s="122" t="s">
        <v>1251</v>
      </c>
      <c r="G604" s="122"/>
      <c r="H604" s="122"/>
      <c r="I604" s="117"/>
    </row>
    <row r="605" spans="1:9" ht="15.6">
      <c r="A605" s="121">
        <v>519227</v>
      </c>
      <c r="B605" s="122" t="s">
        <v>1885</v>
      </c>
      <c r="C605" s="121">
        <v>701</v>
      </c>
      <c r="D605" s="121">
        <v>7</v>
      </c>
      <c r="E605" s="122" t="s">
        <v>1250</v>
      </c>
      <c r="F605" s="122" t="s">
        <v>1251</v>
      </c>
      <c r="G605" s="122"/>
      <c r="H605" s="122"/>
      <c r="I605" s="117"/>
    </row>
    <row r="606" spans="1:9" ht="15.6">
      <c r="A606" s="121">
        <v>526541</v>
      </c>
      <c r="B606" s="122" t="s">
        <v>1886</v>
      </c>
      <c r="C606" s="121">
        <v>801</v>
      </c>
      <c r="D606" s="121">
        <v>8</v>
      </c>
      <c r="E606" s="122" t="s">
        <v>1826</v>
      </c>
      <c r="F606" s="122" t="s">
        <v>568</v>
      </c>
      <c r="G606" s="122"/>
      <c r="H606" s="122"/>
      <c r="I606" s="117"/>
    </row>
    <row r="607" spans="1:9" ht="15.6">
      <c r="A607" s="121">
        <v>508608</v>
      </c>
      <c r="B607" s="122" t="s">
        <v>1887</v>
      </c>
      <c r="C607" s="121">
        <v>603</v>
      </c>
      <c r="D607" s="121">
        <v>6</v>
      </c>
      <c r="E607" s="122" t="s">
        <v>1285</v>
      </c>
      <c r="F607" s="122" t="s">
        <v>214</v>
      </c>
      <c r="G607" s="122"/>
      <c r="H607" s="122"/>
      <c r="I607" s="117"/>
    </row>
    <row r="608" spans="1:9" ht="15.6">
      <c r="A608" s="121">
        <v>525723</v>
      </c>
      <c r="B608" s="122" t="s">
        <v>1888</v>
      </c>
      <c r="C608" s="121">
        <v>808</v>
      </c>
      <c r="D608" s="121">
        <v>8</v>
      </c>
      <c r="E608" s="122" t="s">
        <v>1272</v>
      </c>
      <c r="F608" s="122" t="s">
        <v>568</v>
      </c>
      <c r="G608" s="122"/>
      <c r="H608" s="122"/>
      <c r="I608" s="117"/>
    </row>
    <row r="609" spans="1:9" ht="15.6">
      <c r="A609" s="121">
        <v>526550</v>
      </c>
      <c r="B609" s="122" t="s">
        <v>1889</v>
      </c>
      <c r="C609" s="121">
        <v>801</v>
      </c>
      <c r="D609" s="121">
        <v>8</v>
      </c>
      <c r="E609" s="122" t="s">
        <v>1826</v>
      </c>
      <c r="F609" s="122" t="s">
        <v>568</v>
      </c>
      <c r="G609" s="122"/>
      <c r="H609" s="122"/>
      <c r="I609" s="117"/>
    </row>
    <row r="610" spans="1:9" ht="15.6">
      <c r="A610" s="121">
        <v>581674</v>
      </c>
      <c r="B610" s="122" t="s">
        <v>1890</v>
      </c>
      <c r="C610" s="121">
        <v>713</v>
      </c>
      <c r="D610" s="121">
        <v>7</v>
      </c>
      <c r="E610" s="122" t="s">
        <v>1277</v>
      </c>
      <c r="F610" s="122" t="s">
        <v>1251</v>
      </c>
      <c r="G610" s="122"/>
      <c r="H610" s="122"/>
      <c r="I610" s="117"/>
    </row>
    <row r="611" spans="1:9" ht="15.6">
      <c r="A611" s="121">
        <v>524450</v>
      </c>
      <c r="B611" s="122" t="s">
        <v>1891</v>
      </c>
      <c r="C611" s="121">
        <v>707</v>
      </c>
      <c r="D611" s="121">
        <v>7</v>
      </c>
      <c r="E611" s="122" t="s">
        <v>1257</v>
      </c>
      <c r="F611" s="122" t="s">
        <v>1251</v>
      </c>
      <c r="G611" s="122"/>
      <c r="H611" s="122"/>
      <c r="I611" s="117"/>
    </row>
    <row r="612" spans="1:9" ht="15.6">
      <c r="A612" s="121">
        <v>521418</v>
      </c>
      <c r="B612" s="122" t="s">
        <v>1892</v>
      </c>
      <c r="C612" s="121">
        <v>806</v>
      </c>
      <c r="D612" s="121">
        <v>8</v>
      </c>
      <c r="E612" s="122" t="s">
        <v>1293</v>
      </c>
      <c r="F612" s="122" t="s">
        <v>568</v>
      </c>
      <c r="G612" s="122"/>
      <c r="H612" s="122"/>
      <c r="I612" s="117"/>
    </row>
    <row r="613" spans="1:9" ht="15.6">
      <c r="A613" s="121">
        <v>524468</v>
      </c>
      <c r="B613" s="122" t="s">
        <v>1893</v>
      </c>
      <c r="C613" s="121">
        <v>707</v>
      </c>
      <c r="D613" s="121">
        <v>7</v>
      </c>
      <c r="E613" s="122" t="s">
        <v>1257</v>
      </c>
      <c r="F613" s="122" t="s">
        <v>1251</v>
      </c>
      <c r="G613" s="122"/>
      <c r="H613" s="122"/>
      <c r="I613" s="117"/>
    </row>
    <row r="614" spans="1:9" ht="15.6">
      <c r="A614" s="121">
        <v>544221</v>
      </c>
      <c r="B614" s="122" t="s">
        <v>1894</v>
      </c>
      <c r="C614" s="121">
        <v>713</v>
      </c>
      <c r="D614" s="121">
        <v>7</v>
      </c>
      <c r="E614" s="122" t="s">
        <v>1277</v>
      </c>
      <c r="F614" s="122" t="s">
        <v>1251</v>
      </c>
      <c r="G614" s="122"/>
      <c r="H614" s="122"/>
      <c r="I614" s="117"/>
    </row>
    <row r="615" spans="1:9" ht="15.6">
      <c r="A615" s="121">
        <v>519235</v>
      </c>
      <c r="B615" s="122" t="s">
        <v>1895</v>
      </c>
      <c r="C615" s="121">
        <v>701</v>
      </c>
      <c r="D615" s="121">
        <v>7</v>
      </c>
      <c r="E615" s="122" t="s">
        <v>1250</v>
      </c>
      <c r="F615" s="122" t="s">
        <v>1251</v>
      </c>
      <c r="G615" s="122"/>
      <c r="H615" s="122"/>
      <c r="I615" s="117"/>
    </row>
    <row r="616" spans="1:9" ht="15.6">
      <c r="A616" s="121">
        <v>519243</v>
      </c>
      <c r="B616" s="122" t="s">
        <v>1896</v>
      </c>
      <c r="C616" s="121">
        <v>701</v>
      </c>
      <c r="D616" s="121">
        <v>7</v>
      </c>
      <c r="E616" s="122" t="s">
        <v>1250</v>
      </c>
      <c r="F616" s="122" t="s">
        <v>1251</v>
      </c>
      <c r="G616" s="122"/>
      <c r="H616" s="122"/>
      <c r="I616" s="117"/>
    </row>
    <row r="617" spans="1:9" ht="15.6">
      <c r="A617" s="121">
        <v>508616</v>
      </c>
      <c r="B617" s="122" t="s">
        <v>1897</v>
      </c>
      <c r="C617" s="121">
        <v>601</v>
      </c>
      <c r="D617" s="121">
        <v>6</v>
      </c>
      <c r="E617" s="122" t="s">
        <v>1298</v>
      </c>
      <c r="F617" s="122" t="s">
        <v>214</v>
      </c>
      <c r="G617" s="122"/>
      <c r="H617" s="122"/>
      <c r="I617" s="117"/>
    </row>
    <row r="618" spans="1:9" ht="15.6">
      <c r="A618" s="121">
        <v>526568</v>
      </c>
      <c r="B618" s="122" t="s">
        <v>1898</v>
      </c>
      <c r="C618" s="121">
        <v>810</v>
      </c>
      <c r="D618" s="121">
        <v>8</v>
      </c>
      <c r="E618" s="122" t="s">
        <v>1274</v>
      </c>
      <c r="F618" s="122" t="s">
        <v>568</v>
      </c>
      <c r="G618" s="122"/>
      <c r="H618" s="122"/>
      <c r="I618" s="117"/>
    </row>
    <row r="619" spans="1:9" ht="15.6">
      <c r="A619" s="121">
        <v>509663</v>
      </c>
      <c r="B619" s="122" t="s">
        <v>1899</v>
      </c>
      <c r="C619" s="121">
        <v>510</v>
      </c>
      <c r="D619" s="121">
        <v>5</v>
      </c>
      <c r="E619" s="122" t="s">
        <v>1490</v>
      </c>
      <c r="F619" s="122" t="s">
        <v>171</v>
      </c>
      <c r="G619" s="122" t="s">
        <v>1279</v>
      </c>
      <c r="H619" s="122"/>
      <c r="I619" s="117"/>
    </row>
    <row r="620" spans="1:9" ht="15.6">
      <c r="A620" s="121">
        <v>504360</v>
      </c>
      <c r="B620" s="122" t="s">
        <v>1900</v>
      </c>
      <c r="C620" s="121">
        <v>205</v>
      </c>
      <c r="D620" s="121">
        <v>2</v>
      </c>
      <c r="E620" s="122" t="s">
        <v>1395</v>
      </c>
      <c r="F620" s="122" t="s">
        <v>1248</v>
      </c>
      <c r="G620" s="122"/>
      <c r="H620" s="122"/>
      <c r="I620" s="117"/>
    </row>
    <row r="621" spans="1:9" ht="15.6">
      <c r="A621" s="121">
        <v>516767</v>
      </c>
      <c r="B621" s="122" t="s">
        <v>1901</v>
      </c>
      <c r="C621" s="121">
        <v>613</v>
      </c>
      <c r="D621" s="121">
        <v>6</v>
      </c>
      <c r="E621" s="122" t="s">
        <v>212</v>
      </c>
      <c r="F621" s="122" t="s">
        <v>214</v>
      </c>
      <c r="G621" s="122" t="s">
        <v>1332</v>
      </c>
      <c r="H621" s="122"/>
      <c r="I621" s="117"/>
    </row>
    <row r="622" spans="1:9" ht="15.6">
      <c r="A622" s="121">
        <v>544230</v>
      </c>
      <c r="B622" s="122" t="s">
        <v>1902</v>
      </c>
      <c r="C622" s="121">
        <v>713</v>
      </c>
      <c r="D622" s="121">
        <v>7</v>
      </c>
      <c r="E622" s="122" t="s">
        <v>1277</v>
      </c>
      <c r="F622" s="122" t="s">
        <v>1251</v>
      </c>
      <c r="G622" s="122"/>
      <c r="H622" s="122"/>
      <c r="I622" s="117"/>
    </row>
    <row r="623" spans="1:9" ht="15.6">
      <c r="A623" s="121">
        <v>522457</v>
      </c>
      <c r="B623" s="122" t="s">
        <v>1903</v>
      </c>
      <c r="C623" s="121">
        <v>809</v>
      </c>
      <c r="D623" s="121">
        <v>8</v>
      </c>
      <c r="E623" s="122" t="s">
        <v>1336</v>
      </c>
      <c r="F623" s="122" t="s">
        <v>568</v>
      </c>
      <c r="G623" s="122"/>
      <c r="H623" s="122"/>
      <c r="I623" s="117"/>
    </row>
    <row r="624" spans="1:9" ht="15.6">
      <c r="A624" s="121">
        <v>507032</v>
      </c>
      <c r="B624" s="122" t="s">
        <v>1437</v>
      </c>
      <c r="C624" s="121">
        <v>203</v>
      </c>
      <c r="D624" s="121">
        <v>2</v>
      </c>
      <c r="E624" s="122" t="s">
        <v>1437</v>
      </c>
      <c r="F624" s="122" t="s">
        <v>1248</v>
      </c>
      <c r="G624" s="122"/>
      <c r="H624" s="122"/>
      <c r="I624" s="117"/>
    </row>
    <row r="625" spans="1:9" ht="15.6">
      <c r="A625" s="121">
        <v>526720</v>
      </c>
      <c r="B625" s="122" t="s">
        <v>1904</v>
      </c>
      <c r="C625" s="121">
        <v>710</v>
      </c>
      <c r="D625" s="121">
        <v>7</v>
      </c>
      <c r="E625" s="122" t="s">
        <v>1632</v>
      </c>
      <c r="F625" s="122" t="s">
        <v>1251</v>
      </c>
      <c r="G625" s="122"/>
      <c r="H625" s="122"/>
      <c r="I625" s="117"/>
    </row>
    <row r="626" spans="1:9" ht="15.6">
      <c r="A626" s="121">
        <v>526576</v>
      </c>
      <c r="B626" s="122" t="s">
        <v>1905</v>
      </c>
      <c r="C626" s="121">
        <v>810</v>
      </c>
      <c r="D626" s="121">
        <v>8</v>
      </c>
      <c r="E626" s="122" t="s">
        <v>1274</v>
      </c>
      <c r="F626" s="122" t="s">
        <v>568</v>
      </c>
      <c r="G626" s="122"/>
      <c r="H626" s="122"/>
      <c r="I626" s="117"/>
    </row>
    <row r="627" spans="1:9" ht="15.6">
      <c r="A627" s="121">
        <v>526584</v>
      </c>
      <c r="B627" s="122" t="s">
        <v>1906</v>
      </c>
      <c r="C627" s="121">
        <v>810</v>
      </c>
      <c r="D627" s="121">
        <v>8</v>
      </c>
      <c r="E627" s="122" t="s">
        <v>1274</v>
      </c>
      <c r="F627" s="122" t="s">
        <v>568</v>
      </c>
      <c r="G627" s="122"/>
      <c r="H627" s="122"/>
      <c r="I627" s="117"/>
    </row>
    <row r="628" spans="1:9" ht="15.6">
      <c r="A628" s="121">
        <v>522465</v>
      </c>
      <c r="B628" s="122" t="s">
        <v>1907</v>
      </c>
      <c r="C628" s="121">
        <v>807</v>
      </c>
      <c r="D628" s="121">
        <v>8</v>
      </c>
      <c r="E628" s="122" t="s">
        <v>1302</v>
      </c>
      <c r="F628" s="122" t="s">
        <v>568</v>
      </c>
      <c r="G628" s="122"/>
      <c r="H628" s="122"/>
      <c r="I628" s="117"/>
    </row>
    <row r="629" spans="1:9" ht="15.6">
      <c r="A629" s="121">
        <v>514829</v>
      </c>
      <c r="B629" s="122" t="s">
        <v>1908</v>
      </c>
      <c r="C629" s="121">
        <v>609</v>
      </c>
      <c r="D629" s="121">
        <v>6</v>
      </c>
      <c r="E629" s="122" t="s">
        <v>1245</v>
      </c>
      <c r="F629" s="122" t="s">
        <v>214</v>
      </c>
      <c r="G629" s="122"/>
      <c r="H629" s="122"/>
      <c r="I629" s="117"/>
    </row>
    <row r="630" spans="1:9" ht="15.6">
      <c r="A630" s="121">
        <v>514837</v>
      </c>
      <c r="B630" s="122" t="s">
        <v>1909</v>
      </c>
      <c r="C630" s="121">
        <v>609</v>
      </c>
      <c r="D630" s="121">
        <v>6</v>
      </c>
      <c r="E630" s="122" t="s">
        <v>1245</v>
      </c>
      <c r="F630" s="122" t="s">
        <v>214</v>
      </c>
      <c r="G630" s="122"/>
      <c r="H630" s="122"/>
      <c r="I630" s="117"/>
    </row>
    <row r="631" spans="1:9" ht="15.6">
      <c r="A631" s="121">
        <v>514845</v>
      </c>
      <c r="B631" s="122" t="s">
        <v>1910</v>
      </c>
      <c r="C631" s="121">
        <v>609</v>
      </c>
      <c r="D631" s="121">
        <v>6</v>
      </c>
      <c r="E631" s="122" t="s">
        <v>1245</v>
      </c>
      <c r="F631" s="122" t="s">
        <v>214</v>
      </c>
      <c r="G631" s="122"/>
      <c r="H631" s="122"/>
      <c r="I631" s="117"/>
    </row>
    <row r="632" spans="1:9" ht="15.6">
      <c r="A632" s="121">
        <v>521426</v>
      </c>
      <c r="B632" s="122" t="s">
        <v>1911</v>
      </c>
      <c r="C632" s="121">
        <v>806</v>
      </c>
      <c r="D632" s="121">
        <v>8</v>
      </c>
      <c r="E632" s="122" t="s">
        <v>1293</v>
      </c>
      <c r="F632" s="122" t="s">
        <v>568</v>
      </c>
      <c r="G632" s="122"/>
      <c r="H632" s="122"/>
      <c r="I632" s="117"/>
    </row>
    <row r="633" spans="1:9" ht="15.6">
      <c r="A633" s="121">
        <v>516759</v>
      </c>
      <c r="B633" s="122" t="s">
        <v>1912</v>
      </c>
      <c r="C633" s="121">
        <v>612</v>
      </c>
      <c r="D633" s="121">
        <v>6</v>
      </c>
      <c r="E633" s="122" t="s">
        <v>1468</v>
      </c>
      <c r="F633" s="122" t="s">
        <v>214</v>
      </c>
      <c r="G633" s="122"/>
      <c r="H633" s="122"/>
      <c r="I633" s="117"/>
    </row>
    <row r="634" spans="1:9" ht="15.6">
      <c r="A634" s="121">
        <v>502243</v>
      </c>
      <c r="B634" s="122" t="s">
        <v>1913</v>
      </c>
      <c r="C634" s="121">
        <v>402</v>
      </c>
      <c r="D634" s="121">
        <v>4</v>
      </c>
      <c r="E634" s="122" t="s">
        <v>1309</v>
      </c>
      <c r="F634" s="122" t="s">
        <v>1265</v>
      </c>
      <c r="G634" s="122"/>
      <c r="H634" s="122"/>
      <c r="I634" s="117"/>
    </row>
    <row r="635" spans="1:9" ht="15.6">
      <c r="A635" s="121">
        <v>528731</v>
      </c>
      <c r="B635" s="122" t="s">
        <v>1914</v>
      </c>
      <c r="C635" s="121">
        <v>713</v>
      </c>
      <c r="D635" s="121">
        <v>7</v>
      </c>
      <c r="E635" s="122" t="s">
        <v>1277</v>
      </c>
      <c r="F635" s="122" t="s">
        <v>1251</v>
      </c>
      <c r="G635" s="122"/>
      <c r="H635" s="122"/>
      <c r="I635" s="117"/>
    </row>
    <row r="636" spans="1:9" ht="15.6">
      <c r="A636" s="121">
        <v>580911</v>
      </c>
      <c r="B636" s="122" t="s">
        <v>1915</v>
      </c>
      <c r="C636" s="121">
        <v>401</v>
      </c>
      <c r="D636" s="121">
        <v>4</v>
      </c>
      <c r="E636" s="122" t="s">
        <v>1304</v>
      </c>
      <c r="F636" s="122" t="s">
        <v>1265</v>
      </c>
      <c r="G636" s="122"/>
      <c r="H636" s="122"/>
      <c r="I636" s="117"/>
    </row>
    <row r="637" spans="1:9" ht="15.6">
      <c r="A637" s="121">
        <v>501581</v>
      </c>
      <c r="B637" s="122" t="s">
        <v>1916</v>
      </c>
      <c r="C637" s="121">
        <v>201</v>
      </c>
      <c r="D637" s="121">
        <v>2</v>
      </c>
      <c r="E637" s="122" t="s">
        <v>1288</v>
      </c>
      <c r="F637" s="122" t="s">
        <v>1248</v>
      </c>
      <c r="G637" s="122"/>
      <c r="H637" s="122"/>
      <c r="I637" s="117"/>
    </row>
    <row r="638" spans="1:9" ht="15.6">
      <c r="A638" s="121">
        <v>504378</v>
      </c>
      <c r="B638" s="122" t="s">
        <v>1917</v>
      </c>
      <c r="C638" s="121">
        <v>206</v>
      </c>
      <c r="D638" s="121">
        <v>2</v>
      </c>
      <c r="E638" s="122" t="s">
        <v>1497</v>
      </c>
      <c r="F638" s="122" t="s">
        <v>1248</v>
      </c>
      <c r="G638" s="122"/>
      <c r="H638" s="122"/>
      <c r="I638" s="117"/>
    </row>
    <row r="639" spans="1:9" ht="15.6">
      <c r="A639" s="121">
        <v>511439</v>
      </c>
      <c r="B639" s="122" t="s">
        <v>1918</v>
      </c>
      <c r="C639" s="121">
        <v>606</v>
      </c>
      <c r="D639" s="121">
        <v>6</v>
      </c>
      <c r="E639" s="122" t="s">
        <v>1243</v>
      </c>
      <c r="F639" s="122" t="s">
        <v>214</v>
      </c>
      <c r="G639" s="122"/>
      <c r="H639" s="122"/>
      <c r="I639" s="117"/>
    </row>
    <row r="640" spans="1:9" ht="15.6">
      <c r="A640" s="121">
        <v>523470</v>
      </c>
      <c r="B640" s="122" t="s">
        <v>1919</v>
      </c>
      <c r="C640" s="121">
        <v>703</v>
      </c>
      <c r="D640" s="121">
        <v>7</v>
      </c>
      <c r="E640" s="122" t="s">
        <v>1252</v>
      </c>
      <c r="F640" s="122" t="s">
        <v>1251</v>
      </c>
      <c r="G640" s="122"/>
      <c r="H640" s="122"/>
      <c r="I640" s="117"/>
    </row>
    <row r="641" spans="1:9" ht="15.6">
      <c r="A641" s="121">
        <v>525731</v>
      </c>
      <c r="B641" s="122" t="s">
        <v>1920</v>
      </c>
      <c r="C641" s="121">
        <v>808</v>
      </c>
      <c r="D641" s="121">
        <v>8</v>
      </c>
      <c r="E641" s="122" t="s">
        <v>1272</v>
      </c>
      <c r="F641" s="122" t="s">
        <v>568</v>
      </c>
      <c r="G641" s="122"/>
      <c r="H641" s="122"/>
      <c r="I641" s="117"/>
    </row>
    <row r="642" spans="1:9" ht="15.6">
      <c r="A642" s="121">
        <v>502251</v>
      </c>
      <c r="B642" s="122" t="s">
        <v>1921</v>
      </c>
      <c r="C642" s="121">
        <v>402</v>
      </c>
      <c r="D642" s="121">
        <v>4</v>
      </c>
      <c r="E642" s="122" t="s">
        <v>1309</v>
      </c>
      <c r="F642" s="122" t="s">
        <v>1265</v>
      </c>
      <c r="G642" s="122"/>
      <c r="H642" s="122"/>
      <c r="I642" s="117"/>
    </row>
    <row r="643" spans="1:9" ht="15.6">
      <c r="A643" s="121">
        <v>518409</v>
      </c>
      <c r="B643" s="122" t="s">
        <v>1922</v>
      </c>
      <c r="C643" s="121">
        <v>605</v>
      </c>
      <c r="D643" s="121">
        <v>6</v>
      </c>
      <c r="E643" s="122" t="s">
        <v>1544</v>
      </c>
      <c r="F643" s="122" t="s">
        <v>214</v>
      </c>
      <c r="G643" s="122"/>
      <c r="H643" s="122"/>
      <c r="I643" s="117"/>
    </row>
    <row r="644" spans="1:9" ht="15.6">
      <c r="A644" s="121">
        <v>518417</v>
      </c>
      <c r="B644" s="122" t="s">
        <v>1923</v>
      </c>
      <c r="C644" s="121">
        <v>605</v>
      </c>
      <c r="D644" s="121">
        <v>6</v>
      </c>
      <c r="E644" s="122" t="s">
        <v>1544</v>
      </c>
      <c r="F644" s="122" t="s">
        <v>214</v>
      </c>
      <c r="G644" s="122"/>
      <c r="H644" s="122"/>
      <c r="I644" s="117"/>
    </row>
    <row r="645" spans="1:9" ht="15.6">
      <c r="A645" s="121">
        <v>518425</v>
      </c>
      <c r="B645" s="122" t="s">
        <v>1924</v>
      </c>
      <c r="C645" s="121">
        <v>605</v>
      </c>
      <c r="D645" s="121">
        <v>6</v>
      </c>
      <c r="E645" s="122" t="s">
        <v>1544</v>
      </c>
      <c r="F645" s="122" t="s">
        <v>214</v>
      </c>
      <c r="G645" s="122"/>
      <c r="H645" s="122"/>
      <c r="I645" s="117"/>
    </row>
    <row r="646" spans="1:9" ht="15.6">
      <c r="A646" s="121">
        <v>545350</v>
      </c>
      <c r="B646" s="122" t="s">
        <v>1925</v>
      </c>
      <c r="C646" s="121">
        <v>402</v>
      </c>
      <c r="D646" s="121">
        <v>4</v>
      </c>
      <c r="E646" s="122" t="s">
        <v>1309</v>
      </c>
      <c r="F646" s="122" t="s">
        <v>1265</v>
      </c>
      <c r="G646" s="122"/>
      <c r="H646" s="122"/>
      <c r="I646" s="117"/>
    </row>
    <row r="647" spans="1:9" ht="15.6">
      <c r="A647" s="121">
        <v>522473</v>
      </c>
      <c r="B647" s="122" t="s">
        <v>1926</v>
      </c>
      <c r="C647" s="121">
        <v>809</v>
      </c>
      <c r="D647" s="121">
        <v>8</v>
      </c>
      <c r="E647" s="122" t="s">
        <v>1336</v>
      </c>
      <c r="F647" s="122" t="s">
        <v>568</v>
      </c>
      <c r="G647" s="122"/>
      <c r="H647" s="122"/>
      <c r="I647" s="117"/>
    </row>
    <row r="648" spans="1:9" ht="15.6">
      <c r="A648" s="121">
        <v>557692</v>
      </c>
      <c r="B648" s="122" t="s">
        <v>1927</v>
      </c>
      <c r="C648" s="121">
        <v>308</v>
      </c>
      <c r="D648" s="121">
        <v>3</v>
      </c>
      <c r="E648" s="122" t="s">
        <v>1365</v>
      </c>
      <c r="F648" s="122" t="s">
        <v>1260</v>
      </c>
      <c r="G648" s="122"/>
      <c r="H648" s="122"/>
      <c r="I648" s="117"/>
    </row>
    <row r="649" spans="1:9" ht="15.6">
      <c r="A649" s="121">
        <v>555878</v>
      </c>
      <c r="B649" s="122" t="s">
        <v>1928</v>
      </c>
      <c r="C649" s="121">
        <v>405</v>
      </c>
      <c r="D649" s="121">
        <v>4</v>
      </c>
      <c r="E649" s="122" t="s">
        <v>1665</v>
      </c>
      <c r="F649" s="122" t="s">
        <v>1265</v>
      </c>
      <c r="G649" s="122"/>
      <c r="H649" s="122"/>
      <c r="I649" s="117"/>
    </row>
    <row r="650" spans="1:9" ht="15.6">
      <c r="A650" s="121">
        <v>507041</v>
      </c>
      <c r="B650" s="122" t="s">
        <v>1929</v>
      </c>
      <c r="C650" s="121">
        <v>207</v>
      </c>
      <c r="D650" s="121">
        <v>2</v>
      </c>
      <c r="E650" s="122" t="s">
        <v>1392</v>
      </c>
      <c r="F650" s="122" t="s">
        <v>1248</v>
      </c>
      <c r="G650" s="122"/>
      <c r="H650" s="122"/>
      <c r="I650" s="117"/>
    </row>
    <row r="651" spans="1:9" ht="15.6">
      <c r="A651" s="121">
        <v>509671</v>
      </c>
      <c r="B651" s="122" t="s">
        <v>1930</v>
      </c>
      <c r="C651" s="121">
        <v>503</v>
      </c>
      <c r="D651" s="121">
        <v>5</v>
      </c>
      <c r="E651" s="122" t="s">
        <v>1542</v>
      </c>
      <c r="F651" s="122" t="s">
        <v>171</v>
      </c>
      <c r="G651" s="122" t="s">
        <v>1279</v>
      </c>
      <c r="H651" s="122"/>
      <c r="I651" s="117"/>
    </row>
    <row r="652" spans="1:9" ht="15.6">
      <c r="A652" s="121">
        <v>508624</v>
      </c>
      <c r="B652" s="122" t="s">
        <v>1930</v>
      </c>
      <c r="C652" s="121">
        <v>603</v>
      </c>
      <c r="D652" s="121">
        <v>6</v>
      </c>
      <c r="E652" s="122" t="s">
        <v>1285</v>
      </c>
      <c r="F652" s="122" t="s">
        <v>214</v>
      </c>
      <c r="G652" s="122"/>
      <c r="H652" s="122"/>
      <c r="I652" s="117"/>
    </row>
    <row r="653" spans="1:9" ht="15.6">
      <c r="A653" s="121">
        <v>513083</v>
      </c>
      <c r="B653" s="122" t="s">
        <v>1931</v>
      </c>
      <c r="C653" s="121">
        <v>306</v>
      </c>
      <c r="D653" s="121">
        <v>3</v>
      </c>
      <c r="E653" s="122" t="s">
        <v>1420</v>
      </c>
      <c r="F653" s="122" t="s">
        <v>1260</v>
      </c>
      <c r="G653" s="122"/>
      <c r="H653" s="122"/>
      <c r="I653" s="117"/>
    </row>
    <row r="654" spans="1:9" ht="15.6">
      <c r="A654" s="121">
        <v>508632</v>
      </c>
      <c r="B654" s="122" t="s">
        <v>1932</v>
      </c>
      <c r="C654" s="121">
        <v>601</v>
      </c>
      <c r="D654" s="121">
        <v>6</v>
      </c>
      <c r="E654" s="122" t="s">
        <v>1298</v>
      </c>
      <c r="F654" s="122" t="s">
        <v>214</v>
      </c>
      <c r="G654" s="122"/>
      <c r="H654" s="122"/>
      <c r="I654" s="117"/>
    </row>
    <row r="655" spans="1:9" ht="15.6">
      <c r="A655" s="121">
        <v>513091</v>
      </c>
      <c r="B655" s="122" t="s">
        <v>1933</v>
      </c>
      <c r="C655" s="121">
        <v>302</v>
      </c>
      <c r="D655" s="121">
        <v>3</v>
      </c>
      <c r="E655" s="122" t="s">
        <v>1431</v>
      </c>
      <c r="F655" s="122" t="s">
        <v>1260</v>
      </c>
      <c r="G655" s="122"/>
      <c r="H655" s="122"/>
      <c r="I655" s="117"/>
    </row>
    <row r="656" spans="1:9" ht="15.6">
      <c r="A656" s="121">
        <v>501590</v>
      </c>
      <c r="B656" s="122" t="s">
        <v>1934</v>
      </c>
      <c r="C656" s="121">
        <v>201</v>
      </c>
      <c r="D656" s="121">
        <v>2</v>
      </c>
      <c r="E656" s="122" t="s">
        <v>1288</v>
      </c>
      <c r="F656" s="122" t="s">
        <v>1248</v>
      </c>
      <c r="G656" s="122"/>
      <c r="H656" s="122"/>
      <c r="I656" s="117"/>
    </row>
    <row r="657" spans="1:9" ht="15.6">
      <c r="A657" s="121">
        <v>502260</v>
      </c>
      <c r="B657" s="122" t="s">
        <v>1935</v>
      </c>
      <c r="C657" s="121">
        <v>402</v>
      </c>
      <c r="D657" s="121">
        <v>4</v>
      </c>
      <c r="E657" s="122" t="s">
        <v>1309</v>
      </c>
      <c r="F657" s="122" t="s">
        <v>1265</v>
      </c>
      <c r="G657" s="122"/>
      <c r="H657" s="122"/>
      <c r="I657" s="117"/>
    </row>
    <row r="658" spans="1:9" ht="15.6">
      <c r="A658" s="121">
        <v>506001</v>
      </c>
      <c r="B658" s="122" t="s">
        <v>1936</v>
      </c>
      <c r="C658" s="121">
        <v>304</v>
      </c>
      <c r="D658" s="121">
        <v>3</v>
      </c>
      <c r="E658" s="122" t="s">
        <v>1345</v>
      </c>
      <c r="F658" s="122" t="s">
        <v>1260</v>
      </c>
      <c r="G658" s="122"/>
      <c r="H658" s="122"/>
      <c r="I658" s="117"/>
    </row>
    <row r="659" spans="1:9" ht="15.6">
      <c r="A659" s="121">
        <v>516015</v>
      </c>
      <c r="B659" s="122" t="s">
        <v>1937</v>
      </c>
      <c r="C659" s="121">
        <v>610</v>
      </c>
      <c r="D659" s="121">
        <v>6</v>
      </c>
      <c r="E659" s="122" t="s">
        <v>1316</v>
      </c>
      <c r="F659" s="122" t="s">
        <v>214</v>
      </c>
      <c r="G659" s="122"/>
      <c r="H659" s="122"/>
      <c r="I659" s="117"/>
    </row>
    <row r="660" spans="1:9" ht="15.6">
      <c r="A660" s="121">
        <v>506010</v>
      </c>
      <c r="B660" s="122" t="s">
        <v>1938</v>
      </c>
      <c r="C660" s="121">
        <v>309</v>
      </c>
      <c r="D660" s="121">
        <v>3</v>
      </c>
      <c r="E660" s="122" t="s">
        <v>1259</v>
      </c>
      <c r="F660" s="122" t="s">
        <v>1260</v>
      </c>
      <c r="G660" s="122"/>
      <c r="H660" s="122"/>
      <c r="I660" s="117"/>
    </row>
    <row r="661" spans="1:9" ht="15.6">
      <c r="A661" s="121">
        <v>512273</v>
      </c>
      <c r="B661" s="122" t="s">
        <v>1939</v>
      </c>
      <c r="C661" s="121">
        <v>509</v>
      </c>
      <c r="D661" s="121">
        <v>5</v>
      </c>
      <c r="E661" s="122" t="s">
        <v>1254</v>
      </c>
      <c r="F661" s="122" t="s">
        <v>171</v>
      </c>
      <c r="G661" s="122" t="s">
        <v>1255</v>
      </c>
      <c r="H661" s="122"/>
      <c r="I661" s="117"/>
    </row>
    <row r="662" spans="1:9" ht="15.6">
      <c r="A662" s="121">
        <v>514004</v>
      </c>
      <c r="B662" s="122" t="s">
        <v>1940</v>
      </c>
      <c r="C662" s="121">
        <v>307</v>
      </c>
      <c r="D662" s="121">
        <v>3</v>
      </c>
      <c r="E662" s="122" t="s">
        <v>1435</v>
      </c>
      <c r="F662" s="122" t="s">
        <v>1260</v>
      </c>
      <c r="G662" s="122"/>
      <c r="H662" s="122"/>
      <c r="I662" s="117"/>
    </row>
    <row r="663" spans="1:9" ht="15.6">
      <c r="A663" s="121">
        <v>581747</v>
      </c>
      <c r="B663" s="122" t="s">
        <v>1940</v>
      </c>
      <c r="C663" s="121">
        <v>613</v>
      </c>
      <c r="D663" s="121">
        <v>6</v>
      </c>
      <c r="E663" s="122" t="s">
        <v>212</v>
      </c>
      <c r="F663" s="122" t="s">
        <v>214</v>
      </c>
      <c r="G663" s="122" t="s">
        <v>1332</v>
      </c>
      <c r="H663" s="122"/>
      <c r="I663" s="117"/>
    </row>
    <row r="664" spans="1:9" ht="15.6">
      <c r="A664" s="121">
        <v>516791</v>
      </c>
      <c r="B664" s="122" t="s">
        <v>1941</v>
      </c>
      <c r="C664" s="121">
        <v>613</v>
      </c>
      <c r="D664" s="121">
        <v>6</v>
      </c>
      <c r="E664" s="122" t="s">
        <v>212</v>
      </c>
      <c r="F664" s="122" t="s">
        <v>214</v>
      </c>
      <c r="G664" s="122" t="s">
        <v>1332</v>
      </c>
      <c r="H664" s="122"/>
      <c r="I664" s="117"/>
    </row>
    <row r="665" spans="1:9" ht="15.6">
      <c r="A665" s="121">
        <v>506028</v>
      </c>
      <c r="B665" s="122" t="s">
        <v>1942</v>
      </c>
      <c r="C665" s="121">
        <v>309</v>
      </c>
      <c r="D665" s="121">
        <v>3</v>
      </c>
      <c r="E665" s="122" t="s">
        <v>1259</v>
      </c>
      <c r="F665" s="122" t="s">
        <v>1260</v>
      </c>
      <c r="G665" s="122"/>
      <c r="H665" s="122"/>
      <c r="I665" s="117"/>
    </row>
    <row r="666" spans="1:9" ht="15.6">
      <c r="A666" s="121">
        <v>507059</v>
      </c>
      <c r="B666" s="122" t="s">
        <v>1943</v>
      </c>
      <c r="C666" s="121">
        <v>207</v>
      </c>
      <c r="D666" s="121">
        <v>2</v>
      </c>
      <c r="E666" s="122" t="s">
        <v>1392</v>
      </c>
      <c r="F666" s="122" t="s">
        <v>1248</v>
      </c>
      <c r="G666" s="122"/>
      <c r="H666" s="122"/>
      <c r="I666" s="117"/>
    </row>
    <row r="667" spans="1:9" ht="15.6">
      <c r="A667" s="121">
        <v>516805</v>
      </c>
      <c r="B667" s="122" t="s">
        <v>1944</v>
      </c>
      <c r="C667" s="121">
        <v>612</v>
      </c>
      <c r="D667" s="121">
        <v>6</v>
      </c>
      <c r="E667" s="122" t="s">
        <v>1468</v>
      </c>
      <c r="F667" s="122" t="s">
        <v>214</v>
      </c>
      <c r="G667" s="122"/>
      <c r="H667" s="122"/>
      <c r="I667" s="117"/>
    </row>
    <row r="668" spans="1:9" ht="15.6">
      <c r="A668" s="121">
        <v>556351</v>
      </c>
      <c r="B668" s="122" t="s">
        <v>1945</v>
      </c>
      <c r="C668" s="121">
        <v>406</v>
      </c>
      <c r="D668" s="121">
        <v>4</v>
      </c>
      <c r="E668" s="122" t="s">
        <v>1270</v>
      </c>
      <c r="F668" s="122" t="s">
        <v>1265</v>
      </c>
      <c r="G668" s="122"/>
      <c r="H668" s="122"/>
      <c r="I668" s="117"/>
    </row>
    <row r="669" spans="1:9" ht="15.6">
      <c r="A669" s="121">
        <v>545635</v>
      </c>
      <c r="B669" s="122" t="s">
        <v>1946</v>
      </c>
      <c r="C669" s="121">
        <v>403</v>
      </c>
      <c r="D669" s="121">
        <v>4</v>
      </c>
      <c r="E669" s="122" t="s">
        <v>1264</v>
      </c>
      <c r="F669" s="122" t="s">
        <v>1265</v>
      </c>
      <c r="G669" s="122"/>
      <c r="H669" s="122"/>
      <c r="I669" s="117"/>
    </row>
    <row r="670" spans="1:9" ht="15.6">
      <c r="A670" s="121">
        <v>518433</v>
      </c>
      <c r="B670" s="122" t="s">
        <v>1947</v>
      </c>
      <c r="C670" s="121">
        <v>605</v>
      </c>
      <c r="D670" s="121">
        <v>6</v>
      </c>
      <c r="E670" s="122" t="s">
        <v>1544</v>
      </c>
      <c r="F670" s="122" t="s">
        <v>214</v>
      </c>
      <c r="G670" s="122"/>
      <c r="H670" s="122"/>
      <c r="I670" s="117"/>
    </row>
    <row r="671" spans="1:9" ht="15.6">
      <c r="A671" s="121">
        <v>555568</v>
      </c>
      <c r="B671" s="122" t="s">
        <v>1948</v>
      </c>
      <c r="C671" s="121">
        <v>201</v>
      </c>
      <c r="D671" s="121">
        <v>2</v>
      </c>
      <c r="E671" s="122" t="s">
        <v>1288</v>
      </c>
      <c r="F671" s="122" t="s">
        <v>1248</v>
      </c>
      <c r="G671" s="122"/>
      <c r="H671" s="122"/>
      <c r="I671" s="117"/>
    </row>
    <row r="672" spans="1:9" ht="15.6">
      <c r="A672" s="121">
        <v>542920</v>
      </c>
      <c r="B672" s="122" t="s">
        <v>1949</v>
      </c>
      <c r="C672" s="121">
        <v>301</v>
      </c>
      <c r="D672" s="121">
        <v>3</v>
      </c>
      <c r="E672" s="122" t="s">
        <v>1323</v>
      </c>
      <c r="F672" s="122" t="s">
        <v>1260</v>
      </c>
      <c r="G672" s="122"/>
      <c r="H672" s="122"/>
      <c r="I672" s="117"/>
    </row>
    <row r="673" spans="1:9" ht="15.6">
      <c r="A673" s="121">
        <v>542938</v>
      </c>
      <c r="B673" s="122" t="s">
        <v>1950</v>
      </c>
      <c r="C673" s="121">
        <v>406</v>
      </c>
      <c r="D673" s="121">
        <v>4</v>
      </c>
      <c r="E673" s="122" t="s">
        <v>1270</v>
      </c>
      <c r="F673" s="122" t="s">
        <v>1265</v>
      </c>
      <c r="G673" s="122"/>
      <c r="H673" s="122"/>
      <c r="I673" s="117"/>
    </row>
    <row r="674" spans="1:9" ht="15.6">
      <c r="A674" s="121">
        <v>507067</v>
      </c>
      <c r="B674" s="122" t="s">
        <v>1951</v>
      </c>
      <c r="C674" s="121">
        <v>207</v>
      </c>
      <c r="D674" s="121">
        <v>2</v>
      </c>
      <c r="E674" s="122" t="s">
        <v>1392</v>
      </c>
      <c r="F674" s="122" t="s">
        <v>1248</v>
      </c>
      <c r="G674" s="122"/>
      <c r="H674" s="122"/>
      <c r="I674" s="117"/>
    </row>
    <row r="675" spans="1:9" ht="15.6">
      <c r="A675" s="121">
        <v>507075</v>
      </c>
      <c r="B675" s="122" t="s">
        <v>1952</v>
      </c>
      <c r="C675" s="121">
        <v>203</v>
      </c>
      <c r="D675" s="121">
        <v>2</v>
      </c>
      <c r="E675" s="122" t="s">
        <v>1437</v>
      </c>
      <c r="F675" s="122" t="s">
        <v>1248</v>
      </c>
      <c r="G675" s="122"/>
      <c r="H675" s="122"/>
      <c r="I675" s="117"/>
    </row>
    <row r="676" spans="1:9" ht="15.6">
      <c r="A676" s="121">
        <v>516023</v>
      </c>
      <c r="B676" s="122" t="s">
        <v>1953</v>
      </c>
      <c r="C676" s="121">
        <v>610</v>
      </c>
      <c r="D676" s="121">
        <v>6</v>
      </c>
      <c r="E676" s="122" t="s">
        <v>1316</v>
      </c>
      <c r="F676" s="122" t="s">
        <v>214</v>
      </c>
      <c r="G676" s="122"/>
      <c r="H676" s="122"/>
      <c r="I676" s="117"/>
    </row>
    <row r="677" spans="1:9" ht="15.6">
      <c r="A677" s="121">
        <v>508641</v>
      </c>
      <c r="B677" s="122" t="s">
        <v>1954</v>
      </c>
      <c r="C677" s="121">
        <v>601</v>
      </c>
      <c r="D677" s="121">
        <v>6</v>
      </c>
      <c r="E677" s="122" t="s">
        <v>1298</v>
      </c>
      <c r="F677" s="122" t="s">
        <v>214</v>
      </c>
      <c r="G677" s="122"/>
      <c r="H677" s="122"/>
      <c r="I677" s="117"/>
    </row>
    <row r="678" spans="1:9" ht="15.6">
      <c r="A678" s="121">
        <v>503771</v>
      </c>
      <c r="B678" s="122" t="s">
        <v>1955</v>
      </c>
      <c r="C678" s="121">
        <v>202</v>
      </c>
      <c r="D678" s="121">
        <v>2</v>
      </c>
      <c r="E678" s="122" t="s">
        <v>1247</v>
      </c>
      <c r="F678" s="122" t="s">
        <v>1248</v>
      </c>
      <c r="G678" s="122"/>
      <c r="H678" s="122"/>
      <c r="I678" s="117"/>
    </row>
    <row r="679" spans="1:9" ht="15.6">
      <c r="A679" s="121">
        <v>502278</v>
      </c>
      <c r="B679" s="122" t="s">
        <v>1956</v>
      </c>
      <c r="C679" s="121">
        <v>402</v>
      </c>
      <c r="D679" s="121">
        <v>4</v>
      </c>
      <c r="E679" s="122" t="s">
        <v>1309</v>
      </c>
      <c r="F679" s="122" t="s">
        <v>1265</v>
      </c>
      <c r="G679" s="122"/>
      <c r="H679" s="122"/>
      <c r="I679" s="117"/>
    </row>
    <row r="680" spans="1:9" ht="15.6">
      <c r="A680" s="121">
        <v>506036</v>
      </c>
      <c r="B680" s="122" t="s">
        <v>1957</v>
      </c>
      <c r="C680" s="121">
        <v>309</v>
      </c>
      <c r="D680" s="121">
        <v>3</v>
      </c>
      <c r="E680" s="122" t="s">
        <v>1259</v>
      </c>
      <c r="F680" s="122" t="s">
        <v>1260</v>
      </c>
      <c r="G680" s="122"/>
      <c r="H680" s="122"/>
      <c r="I680" s="117"/>
    </row>
    <row r="681" spans="1:9" ht="15.6">
      <c r="A681" s="121">
        <v>516031</v>
      </c>
      <c r="B681" s="122" t="s">
        <v>1958</v>
      </c>
      <c r="C681" s="121">
        <v>610</v>
      </c>
      <c r="D681" s="121">
        <v>6</v>
      </c>
      <c r="E681" s="122" t="s">
        <v>1316</v>
      </c>
      <c r="F681" s="122" t="s">
        <v>214</v>
      </c>
      <c r="G681" s="122"/>
      <c r="H681" s="122"/>
      <c r="I681" s="117"/>
    </row>
    <row r="682" spans="1:9" ht="15.6">
      <c r="A682" s="121">
        <v>542954</v>
      </c>
      <c r="B682" s="122" t="s">
        <v>1959</v>
      </c>
      <c r="C682" s="121">
        <v>406</v>
      </c>
      <c r="D682" s="121">
        <v>4</v>
      </c>
      <c r="E682" s="122" t="s">
        <v>1270</v>
      </c>
      <c r="F682" s="122" t="s">
        <v>1265</v>
      </c>
      <c r="G682" s="122"/>
      <c r="H682" s="122"/>
      <c r="I682" s="117"/>
    </row>
    <row r="683" spans="1:9" ht="15.6">
      <c r="A683" s="121">
        <v>556602</v>
      </c>
      <c r="B683" s="122" t="s">
        <v>1960</v>
      </c>
      <c r="C683" s="121">
        <v>203</v>
      </c>
      <c r="D683" s="121">
        <v>2</v>
      </c>
      <c r="E683" s="122" t="s">
        <v>1437</v>
      </c>
      <c r="F683" s="122" t="s">
        <v>1248</v>
      </c>
      <c r="G683" s="122"/>
      <c r="H683" s="122"/>
      <c r="I683" s="117"/>
    </row>
    <row r="684" spans="1:9" ht="15.6">
      <c r="A684" s="121">
        <v>502286</v>
      </c>
      <c r="B684" s="122" t="s">
        <v>1961</v>
      </c>
      <c r="C684" s="121">
        <v>402</v>
      </c>
      <c r="D684" s="121">
        <v>4</v>
      </c>
      <c r="E684" s="122" t="s">
        <v>1309</v>
      </c>
      <c r="F684" s="122" t="s">
        <v>1265</v>
      </c>
      <c r="G684" s="122"/>
      <c r="H684" s="122"/>
      <c r="I684" s="117"/>
    </row>
    <row r="685" spans="1:9" ht="15.6">
      <c r="A685" s="121">
        <v>514012</v>
      </c>
      <c r="B685" s="122" t="s">
        <v>1962</v>
      </c>
      <c r="C685" s="121">
        <v>307</v>
      </c>
      <c r="D685" s="121">
        <v>3</v>
      </c>
      <c r="E685" s="122" t="s">
        <v>1435</v>
      </c>
      <c r="F685" s="122" t="s">
        <v>1260</v>
      </c>
      <c r="G685" s="122"/>
      <c r="H685" s="122"/>
      <c r="I685" s="117"/>
    </row>
    <row r="686" spans="1:9" ht="15.6">
      <c r="A686" s="121">
        <v>514853</v>
      </c>
      <c r="B686" s="122" t="s">
        <v>1963</v>
      </c>
      <c r="C686" s="121">
        <v>609</v>
      </c>
      <c r="D686" s="121">
        <v>6</v>
      </c>
      <c r="E686" s="122" t="s">
        <v>1245</v>
      </c>
      <c r="F686" s="122" t="s">
        <v>214</v>
      </c>
      <c r="G686" s="122"/>
      <c r="H686" s="122"/>
      <c r="I686" s="117"/>
    </row>
    <row r="687" spans="1:9" ht="15.6">
      <c r="A687" s="121">
        <v>556530</v>
      </c>
      <c r="B687" s="122" t="s">
        <v>1964</v>
      </c>
      <c r="C687" s="121">
        <v>203</v>
      </c>
      <c r="D687" s="121">
        <v>2</v>
      </c>
      <c r="E687" s="122" t="s">
        <v>1437</v>
      </c>
      <c r="F687" s="122" t="s">
        <v>1248</v>
      </c>
      <c r="G687" s="122"/>
      <c r="H687" s="122"/>
      <c r="I687" s="117"/>
    </row>
    <row r="688" spans="1:9" ht="15.6">
      <c r="A688" s="121">
        <v>518441</v>
      </c>
      <c r="B688" s="122" t="s">
        <v>1965</v>
      </c>
      <c r="C688" s="121">
        <v>605</v>
      </c>
      <c r="D688" s="121">
        <v>6</v>
      </c>
      <c r="E688" s="122" t="s">
        <v>1544</v>
      </c>
      <c r="F688" s="122" t="s">
        <v>214</v>
      </c>
      <c r="G688" s="122"/>
      <c r="H688" s="122"/>
      <c r="I688" s="117"/>
    </row>
    <row r="689" spans="1:9" ht="15.6">
      <c r="A689" s="121">
        <v>501603</v>
      </c>
      <c r="B689" s="122" t="s">
        <v>1966</v>
      </c>
      <c r="C689" s="121">
        <v>201</v>
      </c>
      <c r="D689" s="121">
        <v>2</v>
      </c>
      <c r="E689" s="122" t="s">
        <v>1288</v>
      </c>
      <c r="F689" s="122" t="s">
        <v>1248</v>
      </c>
      <c r="G689" s="122"/>
      <c r="H689" s="122"/>
      <c r="I689" s="117"/>
    </row>
    <row r="690" spans="1:9" ht="15.6">
      <c r="A690" s="121">
        <v>517593</v>
      </c>
      <c r="B690" s="122" t="s">
        <v>1967</v>
      </c>
      <c r="C690" s="121">
        <v>511</v>
      </c>
      <c r="D690" s="121">
        <v>5</v>
      </c>
      <c r="E690" s="122" t="s">
        <v>648</v>
      </c>
      <c r="F690" s="122" t="s">
        <v>171</v>
      </c>
      <c r="G690" s="122" t="s">
        <v>1349</v>
      </c>
      <c r="H690" s="122"/>
      <c r="I690" s="117"/>
    </row>
    <row r="691" spans="1:9" ht="15.6">
      <c r="A691" s="121">
        <v>512290</v>
      </c>
      <c r="B691" s="122" t="s">
        <v>1968</v>
      </c>
      <c r="C691" s="121">
        <v>506</v>
      </c>
      <c r="D691" s="121">
        <v>5</v>
      </c>
      <c r="E691" s="122" t="s">
        <v>1351</v>
      </c>
      <c r="F691" s="122" t="s">
        <v>171</v>
      </c>
      <c r="G691" s="122" t="s">
        <v>1255</v>
      </c>
      <c r="H691" s="122"/>
      <c r="I691" s="117"/>
    </row>
    <row r="692" spans="1:9" ht="15.6">
      <c r="A692" s="121">
        <v>580856</v>
      </c>
      <c r="B692" s="122" t="s">
        <v>1969</v>
      </c>
      <c r="C692" s="121">
        <v>306</v>
      </c>
      <c r="D692" s="121">
        <v>3</v>
      </c>
      <c r="E692" s="122" t="s">
        <v>1420</v>
      </c>
      <c r="F692" s="122" t="s">
        <v>1260</v>
      </c>
      <c r="G692" s="122"/>
      <c r="H692" s="122"/>
      <c r="I692" s="117"/>
    </row>
    <row r="693" spans="1:9" ht="15.6">
      <c r="A693" s="121">
        <v>502294</v>
      </c>
      <c r="B693" s="122" t="s">
        <v>1970</v>
      </c>
      <c r="C693" s="121">
        <v>402</v>
      </c>
      <c r="D693" s="121">
        <v>4</v>
      </c>
      <c r="E693" s="122" t="s">
        <v>1309</v>
      </c>
      <c r="F693" s="122" t="s">
        <v>1265</v>
      </c>
      <c r="G693" s="122"/>
      <c r="H693" s="122"/>
      <c r="I693" s="117"/>
    </row>
    <row r="694" spans="1:9" ht="15.6">
      <c r="A694" s="121">
        <v>518450</v>
      </c>
      <c r="B694" s="122" t="s">
        <v>1971</v>
      </c>
      <c r="C694" s="121">
        <v>604</v>
      </c>
      <c r="D694" s="121">
        <v>6</v>
      </c>
      <c r="E694" s="122" t="s">
        <v>1658</v>
      </c>
      <c r="F694" s="122" t="s">
        <v>214</v>
      </c>
      <c r="G694" s="122"/>
      <c r="H694" s="122"/>
      <c r="I694" s="117"/>
    </row>
    <row r="695" spans="1:9" ht="15.6">
      <c r="A695" s="121">
        <v>513121</v>
      </c>
      <c r="B695" s="122" t="s">
        <v>1972</v>
      </c>
      <c r="C695" s="121">
        <v>308</v>
      </c>
      <c r="D695" s="121">
        <v>3</v>
      </c>
      <c r="E695" s="122" t="s">
        <v>1365</v>
      </c>
      <c r="F695" s="122" t="s">
        <v>1260</v>
      </c>
      <c r="G695" s="122"/>
      <c r="H695" s="122"/>
      <c r="I695" s="117"/>
    </row>
    <row r="696" spans="1:9" ht="15.6">
      <c r="A696" s="121">
        <v>522481</v>
      </c>
      <c r="B696" s="122" t="s">
        <v>1972</v>
      </c>
      <c r="C696" s="121">
        <v>807</v>
      </c>
      <c r="D696" s="121">
        <v>8</v>
      </c>
      <c r="E696" s="122" t="s">
        <v>1302</v>
      </c>
      <c r="F696" s="122" t="s">
        <v>568</v>
      </c>
      <c r="G696" s="122"/>
      <c r="H696" s="122"/>
      <c r="I696" s="117"/>
    </row>
    <row r="697" spans="1:9" ht="15.6">
      <c r="A697" s="121">
        <v>503789</v>
      </c>
      <c r="B697" s="122" t="s">
        <v>1973</v>
      </c>
      <c r="C697" s="121">
        <v>202</v>
      </c>
      <c r="D697" s="121">
        <v>2</v>
      </c>
      <c r="E697" s="122" t="s">
        <v>1247</v>
      </c>
      <c r="F697" s="122" t="s">
        <v>1248</v>
      </c>
      <c r="G697" s="122"/>
      <c r="H697" s="122"/>
      <c r="I697" s="117"/>
    </row>
    <row r="698" spans="1:9" ht="15.6">
      <c r="A698" s="121">
        <v>514861</v>
      </c>
      <c r="B698" s="122" t="s">
        <v>1974</v>
      </c>
      <c r="C698" s="121">
        <v>609</v>
      </c>
      <c r="D698" s="121">
        <v>6</v>
      </c>
      <c r="E698" s="122" t="s">
        <v>1245</v>
      </c>
      <c r="F698" s="122" t="s">
        <v>214</v>
      </c>
      <c r="G698" s="122"/>
      <c r="H698" s="122"/>
      <c r="I698" s="117"/>
    </row>
    <row r="699" spans="1:9" ht="15.6">
      <c r="A699" s="121">
        <v>500283</v>
      </c>
      <c r="B699" s="122" t="s">
        <v>1975</v>
      </c>
      <c r="C699" s="121">
        <v>407</v>
      </c>
      <c r="D699" s="121">
        <v>4</v>
      </c>
      <c r="E699" s="122" t="s">
        <v>1355</v>
      </c>
      <c r="F699" s="122" t="s">
        <v>1265</v>
      </c>
      <c r="G699" s="122"/>
      <c r="H699" s="122"/>
      <c r="I699" s="117"/>
    </row>
    <row r="700" spans="1:9" ht="15.6">
      <c r="A700" s="121">
        <v>514870</v>
      </c>
      <c r="B700" s="122" t="s">
        <v>1976</v>
      </c>
      <c r="C700" s="121">
        <v>609</v>
      </c>
      <c r="D700" s="121">
        <v>6</v>
      </c>
      <c r="E700" s="122" t="s">
        <v>1245</v>
      </c>
      <c r="F700" s="122" t="s">
        <v>214</v>
      </c>
      <c r="G700" s="122"/>
      <c r="H700" s="122"/>
      <c r="I700" s="117"/>
    </row>
    <row r="701" spans="1:9" ht="15.6">
      <c r="A701" s="121">
        <v>555959</v>
      </c>
      <c r="B701" s="122" t="s">
        <v>1977</v>
      </c>
      <c r="C701" s="121">
        <v>403</v>
      </c>
      <c r="D701" s="121">
        <v>4</v>
      </c>
      <c r="E701" s="122" t="s">
        <v>1264</v>
      </c>
      <c r="F701" s="122" t="s">
        <v>1265</v>
      </c>
      <c r="G701" s="122"/>
      <c r="H701" s="122"/>
      <c r="I701" s="117"/>
    </row>
    <row r="702" spans="1:9" ht="15.6">
      <c r="A702" s="121">
        <v>500305</v>
      </c>
      <c r="B702" s="122" t="s">
        <v>1978</v>
      </c>
      <c r="C702" s="121">
        <v>407</v>
      </c>
      <c r="D702" s="121">
        <v>4</v>
      </c>
      <c r="E702" s="122" t="s">
        <v>1355</v>
      </c>
      <c r="F702" s="122" t="s">
        <v>1265</v>
      </c>
      <c r="G702" s="122"/>
      <c r="H702" s="122"/>
      <c r="I702" s="117"/>
    </row>
    <row r="703" spans="1:9" ht="15.6">
      <c r="A703" s="121">
        <v>518107</v>
      </c>
      <c r="B703" s="122" t="s">
        <v>1978</v>
      </c>
      <c r="C703" s="121">
        <v>806</v>
      </c>
      <c r="D703" s="121">
        <v>8</v>
      </c>
      <c r="E703" s="122" t="s">
        <v>1293</v>
      </c>
      <c r="F703" s="122" t="s">
        <v>568</v>
      </c>
      <c r="G703" s="122"/>
      <c r="H703" s="122"/>
      <c r="I703" s="117"/>
    </row>
    <row r="704" spans="1:9" ht="15.6">
      <c r="A704" s="121">
        <v>520209</v>
      </c>
      <c r="B704" s="122" t="s">
        <v>1979</v>
      </c>
      <c r="C704" s="121">
        <v>709</v>
      </c>
      <c r="D704" s="121">
        <v>7</v>
      </c>
      <c r="E704" s="122" t="s">
        <v>1353</v>
      </c>
      <c r="F704" s="122" t="s">
        <v>1251</v>
      </c>
      <c r="G704" s="122"/>
      <c r="H704" s="122"/>
      <c r="I704" s="117"/>
    </row>
    <row r="705" spans="1:9" ht="15.6">
      <c r="A705" s="121">
        <v>523496</v>
      </c>
      <c r="B705" s="122" t="s">
        <v>1980</v>
      </c>
      <c r="C705" s="121">
        <v>706</v>
      </c>
      <c r="D705" s="121">
        <v>7</v>
      </c>
      <c r="E705" s="122" t="s">
        <v>1339</v>
      </c>
      <c r="F705" s="122" t="s">
        <v>1251</v>
      </c>
      <c r="G705" s="122"/>
      <c r="H705" s="122"/>
      <c r="I705" s="117"/>
    </row>
    <row r="706" spans="1:9" ht="15.6">
      <c r="A706" s="121">
        <v>523488</v>
      </c>
      <c r="B706" s="122" t="s">
        <v>1981</v>
      </c>
      <c r="C706" s="121">
        <v>706</v>
      </c>
      <c r="D706" s="121">
        <v>7</v>
      </c>
      <c r="E706" s="122" t="s">
        <v>1339</v>
      </c>
      <c r="F706" s="122" t="s">
        <v>1251</v>
      </c>
      <c r="G706" s="122"/>
      <c r="H706" s="122"/>
      <c r="I706" s="117"/>
    </row>
    <row r="707" spans="1:9" ht="15.6">
      <c r="A707" s="121">
        <v>505994</v>
      </c>
      <c r="B707" s="122" t="s">
        <v>1982</v>
      </c>
      <c r="C707" s="121">
        <v>304</v>
      </c>
      <c r="D707" s="121">
        <v>3</v>
      </c>
      <c r="E707" s="122" t="s">
        <v>1345</v>
      </c>
      <c r="F707" s="122" t="s">
        <v>1260</v>
      </c>
      <c r="G707" s="122"/>
      <c r="H707" s="122"/>
      <c r="I707" s="117"/>
    </row>
    <row r="708" spans="1:9" ht="15.6">
      <c r="A708" s="121">
        <v>517577</v>
      </c>
      <c r="B708" s="122" t="s">
        <v>1983</v>
      </c>
      <c r="C708" s="121">
        <v>511</v>
      </c>
      <c r="D708" s="121">
        <v>5</v>
      </c>
      <c r="E708" s="122" t="s">
        <v>648</v>
      </c>
      <c r="F708" s="122" t="s">
        <v>171</v>
      </c>
      <c r="G708" s="122" t="s">
        <v>1349</v>
      </c>
      <c r="H708" s="122"/>
      <c r="I708" s="117"/>
    </row>
    <row r="709" spans="1:9" ht="15.6">
      <c r="A709" s="121">
        <v>516813</v>
      </c>
      <c r="B709" s="122" t="s">
        <v>1984</v>
      </c>
      <c r="C709" s="121">
        <v>612</v>
      </c>
      <c r="D709" s="121">
        <v>6</v>
      </c>
      <c r="E709" s="122" t="s">
        <v>1468</v>
      </c>
      <c r="F709" s="122" t="s">
        <v>214</v>
      </c>
      <c r="G709" s="122"/>
      <c r="H709" s="122"/>
      <c r="I709" s="117"/>
    </row>
    <row r="710" spans="1:9" ht="15.6">
      <c r="A710" s="121">
        <v>524476</v>
      </c>
      <c r="B710" s="122" t="s">
        <v>1985</v>
      </c>
      <c r="C710" s="121">
        <v>707</v>
      </c>
      <c r="D710" s="121">
        <v>7</v>
      </c>
      <c r="E710" s="122" t="s">
        <v>1257</v>
      </c>
      <c r="F710" s="122" t="s">
        <v>1251</v>
      </c>
      <c r="G710" s="122"/>
      <c r="H710" s="122"/>
      <c r="I710" s="117"/>
    </row>
    <row r="711" spans="1:9" ht="15.6">
      <c r="A711" s="121">
        <v>520217</v>
      </c>
      <c r="B711" s="122" t="s">
        <v>1986</v>
      </c>
      <c r="C711" s="121">
        <v>709</v>
      </c>
      <c r="D711" s="121">
        <v>7</v>
      </c>
      <c r="E711" s="122" t="s">
        <v>1353</v>
      </c>
      <c r="F711" s="122" t="s">
        <v>1251</v>
      </c>
      <c r="G711" s="122"/>
      <c r="H711" s="122"/>
      <c r="I711" s="117"/>
    </row>
    <row r="712" spans="1:9" ht="15.6">
      <c r="A712" s="121">
        <v>527319</v>
      </c>
      <c r="B712" s="122" t="s">
        <v>1987</v>
      </c>
      <c r="C712" s="121">
        <v>712</v>
      </c>
      <c r="D712" s="121">
        <v>7</v>
      </c>
      <c r="E712" s="122" t="s">
        <v>1357</v>
      </c>
      <c r="F712" s="122" t="s">
        <v>1251</v>
      </c>
      <c r="G712" s="122"/>
      <c r="H712" s="122"/>
      <c r="I712" s="117"/>
    </row>
    <row r="713" spans="1:9" ht="15.6">
      <c r="A713" s="121">
        <v>519251</v>
      </c>
      <c r="B713" s="122" t="s">
        <v>1988</v>
      </c>
      <c r="C713" s="121">
        <v>701</v>
      </c>
      <c r="D713" s="121">
        <v>7</v>
      </c>
      <c r="E713" s="122" t="s">
        <v>1250</v>
      </c>
      <c r="F713" s="122" t="s">
        <v>1251</v>
      </c>
      <c r="G713" s="122"/>
      <c r="H713" s="122"/>
      <c r="I713" s="117"/>
    </row>
    <row r="714" spans="1:9" ht="15.6">
      <c r="A714" s="121">
        <v>520225</v>
      </c>
      <c r="B714" s="122" t="s">
        <v>1989</v>
      </c>
      <c r="C714" s="121">
        <v>702</v>
      </c>
      <c r="D714" s="121">
        <v>7</v>
      </c>
      <c r="E714" s="122" t="s">
        <v>1262</v>
      </c>
      <c r="F714" s="122" t="s">
        <v>1251</v>
      </c>
      <c r="G714" s="122"/>
      <c r="H714" s="122"/>
      <c r="I714" s="117"/>
    </row>
    <row r="715" spans="1:9" ht="15.6">
      <c r="A715" s="121">
        <v>506044</v>
      </c>
      <c r="B715" s="122" t="s">
        <v>1990</v>
      </c>
      <c r="C715" s="121">
        <v>309</v>
      </c>
      <c r="D715" s="121">
        <v>3</v>
      </c>
      <c r="E715" s="122" t="s">
        <v>1259</v>
      </c>
      <c r="F715" s="122" t="s">
        <v>1260</v>
      </c>
      <c r="G715" s="122"/>
      <c r="H715" s="122"/>
      <c r="I715" s="117"/>
    </row>
    <row r="716" spans="1:9" ht="15.6">
      <c r="A716" s="121">
        <v>519260</v>
      </c>
      <c r="B716" s="122" t="s">
        <v>1991</v>
      </c>
      <c r="C716" s="121">
        <v>701</v>
      </c>
      <c r="D716" s="121">
        <v>7</v>
      </c>
      <c r="E716" s="122" t="s">
        <v>1250</v>
      </c>
      <c r="F716" s="122" t="s">
        <v>1251</v>
      </c>
      <c r="G716" s="122"/>
      <c r="H716" s="122"/>
      <c r="I716" s="117"/>
    </row>
    <row r="717" spans="1:9" ht="15.6">
      <c r="A717" s="121">
        <v>526592</v>
      </c>
      <c r="B717" s="122" t="s">
        <v>1992</v>
      </c>
      <c r="C717" s="121">
        <v>810</v>
      </c>
      <c r="D717" s="121">
        <v>8</v>
      </c>
      <c r="E717" s="122" t="s">
        <v>1274</v>
      </c>
      <c r="F717" s="122" t="s">
        <v>568</v>
      </c>
      <c r="G717" s="122"/>
      <c r="H717" s="122"/>
      <c r="I717" s="117"/>
    </row>
    <row r="718" spans="1:9" ht="15.6">
      <c r="A718" s="121">
        <v>523500</v>
      </c>
      <c r="B718" s="122" t="s">
        <v>1993</v>
      </c>
      <c r="C718" s="121">
        <v>703</v>
      </c>
      <c r="D718" s="121">
        <v>7</v>
      </c>
      <c r="E718" s="122" t="s">
        <v>1252</v>
      </c>
      <c r="F718" s="122" t="s">
        <v>1251</v>
      </c>
      <c r="G718" s="122"/>
      <c r="H718" s="122"/>
      <c r="I718" s="117"/>
    </row>
    <row r="719" spans="1:9" ht="15.6">
      <c r="A719" s="121">
        <v>542962</v>
      </c>
      <c r="B719" s="122" t="s">
        <v>1994</v>
      </c>
      <c r="C719" s="121">
        <v>305</v>
      </c>
      <c r="D719" s="121">
        <v>3</v>
      </c>
      <c r="E719" s="122" t="s">
        <v>1457</v>
      </c>
      <c r="F719" s="122" t="s">
        <v>1260</v>
      </c>
      <c r="G719" s="122"/>
      <c r="H719" s="122"/>
      <c r="I719" s="117"/>
    </row>
    <row r="720" spans="1:9" ht="15.6">
      <c r="A720" s="121">
        <v>511447</v>
      </c>
      <c r="B720" s="122" t="s">
        <v>1994</v>
      </c>
      <c r="C720" s="121">
        <v>607</v>
      </c>
      <c r="D720" s="121">
        <v>6</v>
      </c>
      <c r="E720" s="122" t="s">
        <v>1484</v>
      </c>
      <c r="F720" s="122" t="s">
        <v>214</v>
      </c>
      <c r="G720" s="122"/>
      <c r="H720" s="122"/>
      <c r="I720" s="117"/>
    </row>
    <row r="721" spans="1:9" ht="15.6">
      <c r="A721" s="121">
        <v>504386</v>
      </c>
      <c r="B721" s="122" t="s">
        <v>1995</v>
      </c>
      <c r="C721" s="121">
        <v>205</v>
      </c>
      <c r="D721" s="121">
        <v>2</v>
      </c>
      <c r="E721" s="122" t="s">
        <v>1395</v>
      </c>
      <c r="F721" s="122" t="s">
        <v>1248</v>
      </c>
      <c r="G721" s="122"/>
      <c r="H721" s="122"/>
      <c r="I721" s="117"/>
    </row>
    <row r="722" spans="1:9" ht="15.6">
      <c r="A722" s="121">
        <v>506052</v>
      </c>
      <c r="B722" s="122" t="s">
        <v>1996</v>
      </c>
      <c r="C722" s="121">
        <v>304</v>
      </c>
      <c r="D722" s="121">
        <v>3</v>
      </c>
      <c r="E722" s="122" t="s">
        <v>1345</v>
      </c>
      <c r="F722" s="122" t="s">
        <v>1260</v>
      </c>
      <c r="G722" s="122"/>
      <c r="H722" s="122"/>
      <c r="I722" s="117"/>
    </row>
    <row r="723" spans="1:9" ht="15.6">
      <c r="A723" s="121">
        <v>506061</v>
      </c>
      <c r="B723" s="122" t="s">
        <v>1997</v>
      </c>
      <c r="C723" s="121">
        <v>304</v>
      </c>
      <c r="D723" s="121">
        <v>3</v>
      </c>
      <c r="E723" s="122" t="s">
        <v>1345</v>
      </c>
      <c r="F723" s="122" t="s">
        <v>1260</v>
      </c>
      <c r="G723" s="122"/>
      <c r="H723" s="122"/>
      <c r="I723" s="117"/>
    </row>
    <row r="724" spans="1:9" ht="15.6">
      <c r="A724" s="121">
        <v>514888</v>
      </c>
      <c r="B724" s="122" t="s">
        <v>1998</v>
      </c>
      <c r="C724" s="121">
        <v>609</v>
      </c>
      <c r="D724" s="121">
        <v>6</v>
      </c>
      <c r="E724" s="122" t="s">
        <v>1245</v>
      </c>
      <c r="F724" s="122" t="s">
        <v>214</v>
      </c>
      <c r="G724" s="122"/>
      <c r="H724" s="122"/>
      <c r="I724" s="117"/>
    </row>
    <row r="725" spans="1:9" ht="15.6">
      <c r="A725" s="121">
        <v>528366</v>
      </c>
      <c r="B725" s="122" t="s">
        <v>1999</v>
      </c>
      <c r="C725" s="121">
        <v>811</v>
      </c>
      <c r="D725" s="121">
        <v>8</v>
      </c>
      <c r="E725" s="122" t="s">
        <v>1290</v>
      </c>
      <c r="F725" s="122" t="s">
        <v>568</v>
      </c>
      <c r="G725" s="122"/>
      <c r="H725" s="122"/>
      <c r="I725" s="117"/>
    </row>
    <row r="726" spans="1:9" ht="15.6">
      <c r="A726" s="121">
        <v>526738</v>
      </c>
      <c r="B726" s="122" t="s">
        <v>2000</v>
      </c>
      <c r="C726" s="121">
        <v>710</v>
      </c>
      <c r="D726" s="121">
        <v>7</v>
      </c>
      <c r="E726" s="122" t="s">
        <v>1632</v>
      </c>
      <c r="F726" s="122" t="s">
        <v>1251</v>
      </c>
      <c r="G726" s="122"/>
      <c r="H726" s="122"/>
      <c r="I726" s="117"/>
    </row>
    <row r="727" spans="1:9" ht="15.6">
      <c r="A727" s="121">
        <v>523518</v>
      </c>
      <c r="B727" s="122" t="s">
        <v>2001</v>
      </c>
      <c r="C727" s="121">
        <v>706</v>
      </c>
      <c r="D727" s="121">
        <v>7</v>
      </c>
      <c r="E727" s="122" t="s">
        <v>1339</v>
      </c>
      <c r="F727" s="122" t="s">
        <v>1251</v>
      </c>
      <c r="G727" s="122"/>
      <c r="H727" s="122"/>
      <c r="I727" s="117"/>
    </row>
    <row r="728" spans="1:9" ht="15.6">
      <c r="A728" s="121">
        <v>506079</v>
      </c>
      <c r="B728" s="122" t="s">
        <v>2002</v>
      </c>
      <c r="C728" s="121">
        <v>303</v>
      </c>
      <c r="D728" s="121">
        <v>3</v>
      </c>
      <c r="E728" s="122" t="s">
        <v>1475</v>
      </c>
      <c r="F728" s="122" t="s">
        <v>1260</v>
      </c>
      <c r="G728" s="122"/>
      <c r="H728" s="122"/>
      <c r="I728" s="117"/>
    </row>
    <row r="729" spans="1:9" ht="15.6">
      <c r="A729" s="121">
        <v>521442</v>
      </c>
      <c r="B729" s="122" t="s">
        <v>2003</v>
      </c>
      <c r="C729" s="121">
        <v>806</v>
      </c>
      <c r="D729" s="121">
        <v>8</v>
      </c>
      <c r="E729" s="122" t="s">
        <v>1293</v>
      </c>
      <c r="F729" s="122" t="s">
        <v>568</v>
      </c>
      <c r="G729" s="122"/>
      <c r="H729" s="122"/>
      <c r="I729" s="117"/>
    </row>
    <row r="730" spans="1:9" ht="15.6">
      <c r="A730" s="121">
        <v>528374</v>
      </c>
      <c r="B730" s="122" t="s">
        <v>2004</v>
      </c>
      <c r="C730" s="121">
        <v>811</v>
      </c>
      <c r="D730" s="121">
        <v>8</v>
      </c>
      <c r="E730" s="122" t="s">
        <v>1290</v>
      </c>
      <c r="F730" s="122" t="s">
        <v>568</v>
      </c>
      <c r="G730" s="122"/>
      <c r="H730" s="122"/>
      <c r="I730" s="117"/>
    </row>
    <row r="731" spans="1:9" ht="15.6">
      <c r="A731" s="121">
        <v>525740</v>
      </c>
      <c r="B731" s="122" t="s">
        <v>2005</v>
      </c>
      <c r="C731" s="121">
        <v>808</v>
      </c>
      <c r="D731" s="121">
        <v>8</v>
      </c>
      <c r="E731" s="122" t="s">
        <v>1272</v>
      </c>
      <c r="F731" s="122" t="s">
        <v>568</v>
      </c>
      <c r="G731" s="122"/>
      <c r="H731" s="122"/>
      <c r="I731" s="117"/>
    </row>
    <row r="732" spans="1:9" ht="15.6">
      <c r="A732" s="121">
        <v>528382</v>
      </c>
      <c r="B732" s="122" t="s">
        <v>2006</v>
      </c>
      <c r="C732" s="121">
        <v>811</v>
      </c>
      <c r="D732" s="121">
        <v>8</v>
      </c>
      <c r="E732" s="122" t="s">
        <v>1290</v>
      </c>
      <c r="F732" s="122" t="s">
        <v>568</v>
      </c>
      <c r="G732" s="122"/>
      <c r="H732" s="122"/>
      <c r="I732" s="117"/>
    </row>
    <row r="733" spans="1:9" ht="15.6">
      <c r="A733" s="121">
        <v>547590</v>
      </c>
      <c r="B733" s="122" t="s">
        <v>2007</v>
      </c>
      <c r="C733" s="121">
        <v>511</v>
      </c>
      <c r="D733" s="121">
        <v>5</v>
      </c>
      <c r="E733" s="122" t="s">
        <v>648</v>
      </c>
      <c r="F733" s="122" t="s">
        <v>171</v>
      </c>
      <c r="G733" s="122" t="s">
        <v>1349</v>
      </c>
      <c r="H733" s="122"/>
      <c r="I733" s="117"/>
    </row>
    <row r="734" spans="1:9" ht="15.6">
      <c r="A734" s="121">
        <v>518468</v>
      </c>
      <c r="B734" s="122" t="s">
        <v>2008</v>
      </c>
      <c r="C734" s="121">
        <v>604</v>
      </c>
      <c r="D734" s="121">
        <v>6</v>
      </c>
      <c r="E734" s="122" t="s">
        <v>1658</v>
      </c>
      <c r="F734" s="122" t="s">
        <v>214</v>
      </c>
      <c r="G734" s="122"/>
      <c r="H734" s="122"/>
      <c r="I734" s="117"/>
    </row>
    <row r="735" spans="1:9" ht="15.6">
      <c r="A735" s="121">
        <v>543144</v>
      </c>
      <c r="B735" s="122" t="s">
        <v>2009</v>
      </c>
      <c r="C735" s="121">
        <v>801</v>
      </c>
      <c r="D735" s="121">
        <v>8</v>
      </c>
      <c r="E735" s="122" t="s">
        <v>1826</v>
      </c>
      <c r="F735" s="122" t="s">
        <v>568</v>
      </c>
      <c r="G735" s="122"/>
      <c r="H735" s="122"/>
      <c r="I735" s="117"/>
    </row>
    <row r="736" spans="1:9" ht="15.6">
      <c r="A736" s="121">
        <v>581895</v>
      </c>
      <c r="B736" s="122" t="s">
        <v>2010</v>
      </c>
      <c r="C736" s="121">
        <v>402</v>
      </c>
      <c r="D736" s="121">
        <v>4</v>
      </c>
      <c r="E736" s="122" t="s">
        <v>1309</v>
      </c>
      <c r="F736" s="122" t="s">
        <v>1265</v>
      </c>
      <c r="G736" s="122"/>
      <c r="H736" s="122"/>
      <c r="I736" s="117"/>
    </row>
    <row r="737" spans="1:9" ht="15.6">
      <c r="A737" s="121">
        <v>514896</v>
      </c>
      <c r="B737" s="122" t="s">
        <v>2011</v>
      </c>
      <c r="C737" s="121">
        <v>608</v>
      </c>
      <c r="D737" s="121">
        <v>6</v>
      </c>
      <c r="E737" s="122" t="s">
        <v>1759</v>
      </c>
      <c r="F737" s="122" t="s">
        <v>214</v>
      </c>
      <c r="G737" s="122"/>
      <c r="H737" s="122"/>
      <c r="I737" s="117"/>
    </row>
    <row r="738" spans="1:9" ht="15.6">
      <c r="A738" s="121">
        <v>581020</v>
      </c>
      <c r="B738" s="122" t="s">
        <v>2012</v>
      </c>
      <c r="C738" s="121">
        <v>207</v>
      </c>
      <c r="D738" s="121">
        <v>2</v>
      </c>
      <c r="E738" s="122" t="s">
        <v>1392</v>
      </c>
      <c r="F738" s="122" t="s">
        <v>1248</v>
      </c>
      <c r="G738" s="122"/>
      <c r="H738" s="122"/>
      <c r="I738" s="117"/>
    </row>
    <row r="739" spans="1:9" ht="15.6">
      <c r="A739" s="121">
        <v>514900</v>
      </c>
      <c r="B739" s="122" t="s">
        <v>2013</v>
      </c>
      <c r="C739" s="121">
        <v>607</v>
      </c>
      <c r="D739" s="121">
        <v>6</v>
      </c>
      <c r="E739" s="122" t="s">
        <v>1484</v>
      </c>
      <c r="F739" s="122" t="s">
        <v>214</v>
      </c>
      <c r="G739" s="122"/>
      <c r="H739" s="122"/>
      <c r="I739" s="117"/>
    </row>
    <row r="740" spans="1:9" ht="15.6">
      <c r="A740" s="121">
        <v>514918</v>
      </c>
      <c r="B740" s="122" t="s">
        <v>2014</v>
      </c>
      <c r="C740" s="121">
        <v>607</v>
      </c>
      <c r="D740" s="121">
        <v>6</v>
      </c>
      <c r="E740" s="122" t="s">
        <v>1484</v>
      </c>
      <c r="F740" s="122" t="s">
        <v>214</v>
      </c>
      <c r="G740" s="122"/>
      <c r="H740" s="122"/>
      <c r="I740" s="117"/>
    </row>
    <row r="741" spans="1:9" ht="15.6">
      <c r="A741" s="121">
        <v>508659</v>
      </c>
      <c r="B741" s="122" t="s">
        <v>2015</v>
      </c>
      <c r="C741" s="121">
        <v>601</v>
      </c>
      <c r="D741" s="121">
        <v>6</v>
      </c>
      <c r="E741" s="122" t="s">
        <v>1298</v>
      </c>
      <c r="F741" s="122" t="s">
        <v>214</v>
      </c>
      <c r="G741" s="122"/>
      <c r="H741" s="122"/>
      <c r="I741" s="117"/>
    </row>
    <row r="742" spans="1:9" ht="15.6">
      <c r="A742" s="121">
        <v>526746</v>
      </c>
      <c r="B742" s="122" t="s">
        <v>2016</v>
      </c>
      <c r="C742" s="121">
        <v>710</v>
      </c>
      <c r="D742" s="121">
        <v>7</v>
      </c>
      <c r="E742" s="122" t="s">
        <v>1632</v>
      </c>
      <c r="F742" s="122" t="s">
        <v>1251</v>
      </c>
      <c r="G742" s="122"/>
      <c r="H742" s="122"/>
      <c r="I742" s="117"/>
    </row>
    <row r="743" spans="1:9" ht="15.6">
      <c r="A743" s="121">
        <v>508667</v>
      </c>
      <c r="B743" s="122" t="s">
        <v>2017</v>
      </c>
      <c r="C743" s="121">
        <v>603</v>
      </c>
      <c r="D743" s="121">
        <v>6</v>
      </c>
      <c r="E743" s="122" t="s">
        <v>1285</v>
      </c>
      <c r="F743" s="122" t="s">
        <v>214</v>
      </c>
      <c r="G743" s="122"/>
      <c r="H743" s="122"/>
      <c r="I743" s="117"/>
    </row>
    <row r="744" spans="1:9" ht="15.6">
      <c r="A744" s="121">
        <v>502324</v>
      </c>
      <c r="B744" s="122" t="s">
        <v>2018</v>
      </c>
      <c r="C744" s="121">
        <v>402</v>
      </c>
      <c r="D744" s="121">
        <v>4</v>
      </c>
      <c r="E744" s="122" t="s">
        <v>1309</v>
      </c>
      <c r="F744" s="122" t="s">
        <v>1265</v>
      </c>
      <c r="G744" s="122"/>
      <c r="H744" s="122"/>
      <c r="I744" s="117"/>
    </row>
    <row r="745" spans="1:9" ht="15.6">
      <c r="A745" s="121">
        <v>580236</v>
      </c>
      <c r="B745" s="122" t="s">
        <v>2019</v>
      </c>
      <c r="C745" s="121">
        <v>601</v>
      </c>
      <c r="D745" s="121">
        <v>6</v>
      </c>
      <c r="E745" s="122" t="s">
        <v>1298</v>
      </c>
      <c r="F745" s="122" t="s">
        <v>214</v>
      </c>
      <c r="G745" s="122"/>
      <c r="H745" s="122"/>
      <c r="I745" s="117"/>
    </row>
    <row r="746" spans="1:9" ht="15.6">
      <c r="A746" s="121">
        <v>518476</v>
      </c>
      <c r="B746" s="122" t="s">
        <v>2020</v>
      </c>
      <c r="C746" s="121">
        <v>611</v>
      </c>
      <c r="D746" s="121">
        <v>6</v>
      </c>
      <c r="E746" s="122" t="s">
        <v>1281</v>
      </c>
      <c r="F746" s="122" t="s">
        <v>214</v>
      </c>
      <c r="G746" s="122"/>
      <c r="H746" s="122"/>
      <c r="I746" s="117"/>
    </row>
    <row r="747" spans="1:9" ht="15.6">
      <c r="A747" s="121">
        <v>516821</v>
      </c>
      <c r="B747" s="122" t="s">
        <v>2021</v>
      </c>
      <c r="C747" s="121">
        <v>613</v>
      </c>
      <c r="D747" s="121">
        <v>6</v>
      </c>
      <c r="E747" s="122" t="s">
        <v>212</v>
      </c>
      <c r="F747" s="122" t="s">
        <v>214</v>
      </c>
      <c r="G747" s="122" t="s">
        <v>1332</v>
      </c>
      <c r="H747" s="122"/>
      <c r="I747" s="117"/>
    </row>
    <row r="748" spans="1:9" ht="15.6">
      <c r="A748" s="121">
        <v>502332</v>
      </c>
      <c r="B748" s="122" t="s">
        <v>2022</v>
      </c>
      <c r="C748" s="121">
        <v>402</v>
      </c>
      <c r="D748" s="121">
        <v>4</v>
      </c>
      <c r="E748" s="122" t="s">
        <v>1309</v>
      </c>
      <c r="F748" s="122" t="s">
        <v>1265</v>
      </c>
      <c r="G748" s="122"/>
      <c r="H748" s="122"/>
      <c r="I748" s="117"/>
    </row>
    <row r="749" spans="1:9" ht="15.6">
      <c r="A749" s="121">
        <v>502341</v>
      </c>
      <c r="B749" s="122" t="s">
        <v>2023</v>
      </c>
      <c r="C749" s="121">
        <v>402</v>
      </c>
      <c r="D749" s="121">
        <v>4</v>
      </c>
      <c r="E749" s="122" t="s">
        <v>1309</v>
      </c>
      <c r="F749" s="122" t="s">
        <v>1265</v>
      </c>
      <c r="G749" s="122"/>
      <c r="H749" s="122"/>
      <c r="I749" s="117"/>
    </row>
    <row r="750" spans="1:9" ht="15.6">
      <c r="A750" s="121">
        <v>516830</v>
      </c>
      <c r="B750" s="122" t="s">
        <v>2024</v>
      </c>
      <c r="C750" s="121">
        <v>612</v>
      </c>
      <c r="D750" s="121">
        <v>6</v>
      </c>
      <c r="E750" s="122" t="s">
        <v>1468</v>
      </c>
      <c r="F750" s="122" t="s">
        <v>214</v>
      </c>
      <c r="G750" s="122"/>
      <c r="H750" s="122"/>
      <c r="I750" s="117"/>
    </row>
    <row r="751" spans="1:9" ht="15.6">
      <c r="A751" s="121">
        <v>503797</v>
      </c>
      <c r="B751" s="122" t="s">
        <v>2025</v>
      </c>
      <c r="C751" s="121">
        <v>108</v>
      </c>
      <c r="D751" s="121">
        <v>1</v>
      </c>
      <c r="E751" s="122" t="s">
        <v>1378</v>
      </c>
      <c r="F751" s="122" t="s">
        <v>477</v>
      </c>
      <c r="G751" s="122"/>
      <c r="H751" s="122"/>
      <c r="I751" s="117"/>
    </row>
    <row r="752" spans="1:9" ht="15.6">
      <c r="A752" s="121">
        <v>500313</v>
      </c>
      <c r="B752" s="122" t="s">
        <v>2026</v>
      </c>
      <c r="C752" s="121">
        <v>403</v>
      </c>
      <c r="D752" s="121">
        <v>4</v>
      </c>
      <c r="E752" s="122" t="s">
        <v>1264</v>
      </c>
      <c r="F752" s="122" t="s">
        <v>1265</v>
      </c>
      <c r="G752" s="122"/>
      <c r="H752" s="122"/>
      <c r="I752" s="117"/>
    </row>
    <row r="753" spans="1:9" ht="15.6">
      <c r="A753" s="121">
        <v>520233</v>
      </c>
      <c r="B753" s="122" t="s">
        <v>2027</v>
      </c>
      <c r="C753" s="121">
        <v>702</v>
      </c>
      <c r="D753" s="121">
        <v>7</v>
      </c>
      <c r="E753" s="122" t="s">
        <v>1262</v>
      </c>
      <c r="F753" s="122" t="s">
        <v>1251</v>
      </c>
      <c r="G753" s="122"/>
      <c r="H753" s="122"/>
      <c r="I753" s="117"/>
    </row>
    <row r="754" spans="1:9" ht="15.6">
      <c r="A754" s="121">
        <v>503801</v>
      </c>
      <c r="B754" s="122" t="s">
        <v>2028</v>
      </c>
      <c r="C754" s="121">
        <v>108</v>
      </c>
      <c r="D754" s="121">
        <v>1</v>
      </c>
      <c r="E754" s="122" t="s">
        <v>1378</v>
      </c>
      <c r="F754" s="122" t="s">
        <v>477</v>
      </c>
      <c r="G754" s="122"/>
      <c r="H754" s="122"/>
      <c r="I754" s="117"/>
    </row>
    <row r="755" spans="1:9" ht="15.6">
      <c r="A755" s="121">
        <v>516040</v>
      </c>
      <c r="B755" s="122" t="s">
        <v>2029</v>
      </c>
      <c r="C755" s="121">
        <v>610</v>
      </c>
      <c r="D755" s="121">
        <v>6</v>
      </c>
      <c r="E755" s="122" t="s">
        <v>1316</v>
      </c>
      <c r="F755" s="122" t="s">
        <v>214</v>
      </c>
      <c r="G755" s="122"/>
      <c r="H755" s="122"/>
      <c r="I755" s="117"/>
    </row>
    <row r="756" spans="1:9" ht="15.6">
      <c r="A756" s="121">
        <v>525758</v>
      </c>
      <c r="B756" s="122" t="s">
        <v>2029</v>
      </c>
      <c r="C756" s="121">
        <v>808</v>
      </c>
      <c r="D756" s="121">
        <v>8</v>
      </c>
      <c r="E756" s="122" t="s">
        <v>1272</v>
      </c>
      <c r="F756" s="122" t="s">
        <v>568</v>
      </c>
      <c r="G756" s="122"/>
      <c r="H756" s="122"/>
      <c r="I756" s="117"/>
    </row>
    <row r="757" spans="1:9" ht="15.6">
      <c r="A757" s="121">
        <v>542971</v>
      </c>
      <c r="B757" s="122" t="s">
        <v>2030</v>
      </c>
      <c r="C757" s="121">
        <v>406</v>
      </c>
      <c r="D757" s="121">
        <v>4</v>
      </c>
      <c r="E757" s="122" t="s">
        <v>1270</v>
      </c>
      <c r="F757" s="122" t="s">
        <v>1265</v>
      </c>
      <c r="G757" s="122"/>
      <c r="H757" s="122"/>
      <c r="I757" s="117"/>
    </row>
    <row r="758" spans="1:9" ht="15.6">
      <c r="A758" s="121">
        <v>514926</v>
      </c>
      <c r="B758" s="122" t="s">
        <v>2031</v>
      </c>
      <c r="C758" s="121">
        <v>609</v>
      </c>
      <c r="D758" s="121">
        <v>6</v>
      </c>
      <c r="E758" s="122" t="s">
        <v>1245</v>
      </c>
      <c r="F758" s="122" t="s">
        <v>214</v>
      </c>
      <c r="G758" s="122"/>
      <c r="H758" s="122"/>
      <c r="I758" s="117"/>
    </row>
    <row r="759" spans="1:9" ht="15.6">
      <c r="A759" s="121">
        <v>509680</v>
      </c>
      <c r="B759" s="122" t="s">
        <v>2032</v>
      </c>
      <c r="C759" s="121">
        <v>507</v>
      </c>
      <c r="D759" s="121">
        <v>5</v>
      </c>
      <c r="E759" s="122" t="s">
        <v>169</v>
      </c>
      <c r="F759" s="122" t="s">
        <v>171</v>
      </c>
      <c r="G759" s="122" t="s">
        <v>1279</v>
      </c>
      <c r="H759" s="122"/>
      <c r="I759" s="117"/>
    </row>
    <row r="760" spans="1:9" ht="15.6">
      <c r="A760" s="121">
        <v>501620</v>
      </c>
      <c r="B760" s="122" t="s">
        <v>2033</v>
      </c>
      <c r="C760" s="121">
        <v>201</v>
      </c>
      <c r="D760" s="121">
        <v>2</v>
      </c>
      <c r="E760" s="122" t="s">
        <v>1288</v>
      </c>
      <c r="F760" s="122" t="s">
        <v>1248</v>
      </c>
      <c r="G760" s="122"/>
      <c r="H760" s="122"/>
      <c r="I760" s="117"/>
    </row>
    <row r="761" spans="1:9" ht="15.6">
      <c r="A761" s="121">
        <v>556581</v>
      </c>
      <c r="B761" s="122" t="s">
        <v>2034</v>
      </c>
      <c r="C761" s="121">
        <v>204</v>
      </c>
      <c r="D761" s="121">
        <v>2</v>
      </c>
      <c r="E761" s="122" t="s">
        <v>1321</v>
      </c>
      <c r="F761" s="122" t="s">
        <v>1248</v>
      </c>
      <c r="G761" s="122"/>
      <c r="H761" s="122"/>
      <c r="I761" s="117"/>
    </row>
    <row r="762" spans="1:9" ht="15.6">
      <c r="A762" s="121">
        <v>524492</v>
      </c>
      <c r="B762" s="122" t="s">
        <v>2035</v>
      </c>
      <c r="C762" s="121">
        <v>708</v>
      </c>
      <c r="D762" s="121">
        <v>7</v>
      </c>
      <c r="E762" s="122" t="s">
        <v>1307</v>
      </c>
      <c r="F762" s="122" t="s">
        <v>1251</v>
      </c>
      <c r="G762" s="122"/>
      <c r="H762" s="122"/>
      <c r="I762" s="117"/>
    </row>
    <row r="763" spans="1:9" ht="15.6">
      <c r="A763" s="121">
        <v>510441</v>
      </c>
      <c r="B763" s="122" t="s">
        <v>2036</v>
      </c>
      <c r="C763" s="121">
        <v>508</v>
      </c>
      <c r="D763" s="121">
        <v>5</v>
      </c>
      <c r="E763" s="122" t="s">
        <v>1383</v>
      </c>
      <c r="F763" s="122" t="s">
        <v>171</v>
      </c>
      <c r="G763" s="122" t="s">
        <v>1384</v>
      </c>
      <c r="H763" s="122"/>
      <c r="I763" s="117"/>
    </row>
    <row r="764" spans="1:9" ht="15.6">
      <c r="A764" s="121">
        <v>514934</v>
      </c>
      <c r="B764" s="122" t="s">
        <v>2037</v>
      </c>
      <c r="C764" s="121">
        <v>609</v>
      </c>
      <c r="D764" s="121">
        <v>6</v>
      </c>
      <c r="E764" s="122" t="s">
        <v>1245</v>
      </c>
      <c r="F764" s="122" t="s">
        <v>214</v>
      </c>
      <c r="G764" s="122"/>
      <c r="H764" s="122"/>
      <c r="I764" s="117"/>
    </row>
    <row r="765" spans="1:9" ht="15.6">
      <c r="A765" s="121">
        <v>525766</v>
      </c>
      <c r="B765" s="122" t="s">
        <v>2038</v>
      </c>
      <c r="C765" s="121">
        <v>608</v>
      </c>
      <c r="D765" s="121">
        <v>6</v>
      </c>
      <c r="E765" s="122" t="s">
        <v>1759</v>
      </c>
      <c r="F765" s="122" t="s">
        <v>214</v>
      </c>
      <c r="G765" s="122"/>
      <c r="H765" s="122"/>
      <c r="I765" s="117"/>
    </row>
    <row r="766" spans="1:9" ht="15.6">
      <c r="A766" s="121">
        <v>520241</v>
      </c>
      <c r="B766" s="122" t="s">
        <v>2039</v>
      </c>
      <c r="C766" s="121">
        <v>702</v>
      </c>
      <c r="D766" s="121">
        <v>7</v>
      </c>
      <c r="E766" s="122" t="s">
        <v>1262</v>
      </c>
      <c r="F766" s="122" t="s">
        <v>1251</v>
      </c>
      <c r="G766" s="122"/>
      <c r="H766" s="122"/>
      <c r="I766" s="117"/>
    </row>
    <row r="767" spans="1:9" ht="15.6">
      <c r="A767" s="121">
        <v>503193</v>
      </c>
      <c r="B767" s="122" t="s">
        <v>2040</v>
      </c>
      <c r="C767" s="121">
        <v>404</v>
      </c>
      <c r="D767" s="121">
        <v>4</v>
      </c>
      <c r="E767" s="122" t="s">
        <v>1267</v>
      </c>
      <c r="F767" s="122" t="s">
        <v>1265</v>
      </c>
      <c r="G767" s="122"/>
      <c r="H767" s="122"/>
      <c r="I767" s="117"/>
    </row>
    <row r="768" spans="1:9" ht="15.6">
      <c r="A768" s="121">
        <v>520004</v>
      </c>
      <c r="B768" s="122" t="s">
        <v>1262</v>
      </c>
      <c r="C768" s="121">
        <v>702</v>
      </c>
      <c r="D768" s="121">
        <v>7</v>
      </c>
      <c r="E768" s="122" t="s">
        <v>1262</v>
      </c>
      <c r="F768" s="122" t="s">
        <v>1251</v>
      </c>
      <c r="G768" s="122"/>
      <c r="H768" s="122"/>
      <c r="I768" s="117"/>
    </row>
    <row r="769" spans="1:9" ht="15.6">
      <c r="A769" s="121">
        <v>523526</v>
      </c>
      <c r="B769" s="122" t="s">
        <v>2041</v>
      </c>
      <c r="C769" s="121">
        <v>703</v>
      </c>
      <c r="D769" s="121">
        <v>7</v>
      </c>
      <c r="E769" s="122" t="s">
        <v>1252</v>
      </c>
      <c r="F769" s="122" t="s">
        <v>1251</v>
      </c>
      <c r="G769" s="122"/>
      <c r="H769" s="122"/>
      <c r="I769" s="117"/>
    </row>
    <row r="770" spans="1:9" ht="15.6">
      <c r="A770" s="121">
        <v>527327</v>
      </c>
      <c r="B770" s="122" t="s">
        <v>2042</v>
      </c>
      <c r="C770" s="121">
        <v>712</v>
      </c>
      <c r="D770" s="121">
        <v>7</v>
      </c>
      <c r="E770" s="122" t="s">
        <v>1357</v>
      </c>
      <c r="F770" s="122" t="s">
        <v>1251</v>
      </c>
      <c r="G770" s="122"/>
      <c r="H770" s="122"/>
      <c r="I770" s="117"/>
    </row>
    <row r="771" spans="1:9" ht="15.6">
      <c r="A771" s="121">
        <v>503819</v>
      </c>
      <c r="B771" s="122" t="s">
        <v>2043</v>
      </c>
      <c r="C771" s="121">
        <v>108</v>
      </c>
      <c r="D771" s="121">
        <v>1</v>
      </c>
      <c r="E771" s="122" t="s">
        <v>1378</v>
      </c>
      <c r="F771" s="122" t="s">
        <v>477</v>
      </c>
      <c r="G771" s="122"/>
      <c r="H771" s="122"/>
      <c r="I771" s="117"/>
    </row>
    <row r="772" spans="1:9" ht="15.6">
      <c r="A772" s="121">
        <v>501140</v>
      </c>
      <c r="B772" s="122" t="s">
        <v>2044</v>
      </c>
      <c r="C772" s="121">
        <v>401</v>
      </c>
      <c r="D772" s="121">
        <v>4</v>
      </c>
      <c r="E772" s="122" t="s">
        <v>1304</v>
      </c>
      <c r="F772" s="122" t="s">
        <v>1265</v>
      </c>
      <c r="G772" s="122"/>
      <c r="H772" s="122"/>
      <c r="I772" s="117"/>
    </row>
    <row r="773" spans="1:9" ht="15.6">
      <c r="A773" s="121">
        <v>522490</v>
      </c>
      <c r="B773" s="122" t="s">
        <v>2045</v>
      </c>
      <c r="C773" s="121">
        <v>809</v>
      </c>
      <c r="D773" s="121">
        <v>8</v>
      </c>
      <c r="E773" s="122" t="s">
        <v>1336</v>
      </c>
      <c r="F773" s="122" t="s">
        <v>568</v>
      </c>
      <c r="G773" s="122"/>
      <c r="H773" s="122"/>
      <c r="I773" s="117"/>
    </row>
    <row r="774" spans="1:9" ht="15.6">
      <c r="A774" s="121">
        <v>514942</v>
      </c>
      <c r="B774" s="122" t="s">
        <v>2046</v>
      </c>
      <c r="C774" s="121">
        <v>609</v>
      </c>
      <c r="D774" s="121">
        <v>6</v>
      </c>
      <c r="E774" s="122" t="s">
        <v>1245</v>
      </c>
      <c r="F774" s="122" t="s">
        <v>214</v>
      </c>
      <c r="G774" s="122"/>
      <c r="H774" s="122"/>
      <c r="I774" s="117"/>
    </row>
    <row r="775" spans="1:9" ht="15.6">
      <c r="A775" s="121">
        <v>519278</v>
      </c>
      <c r="B775" s="122" t="s">
        <v>2047</v>
      </c>
      <c r="C775" s="121">
        <v>701</v>
      </c>
      <c r="D775" s="121">
        <v>7</v>
      </c>
      <c r="E775" s="122" t="s">
        <v>1250</v>
      </c>
      <c r="F775" s="122" t="s">
        <v>1251</v>
      </c>
      <c r="G775" s="122"/>
      <c r="H775" s="122"/>
      <c r="I775" s="117"/>
    </row>
    <row r="776" spans="1:9" ht="15.6">
      <c r="A776" s="121">
        <v>510459</v>
      </c>
      <c r="B776" s="122" t="s">
        <v>2048</v>
      </c>
      <c r="C776" s="121">
        <v>505</v>
      </c>
      <c r="D776" s="121">
        <v>5</v>
      </c>
      <c r="E776" s="122" t="s">
        <v>1368</v>
      </c>
      <c r="F776" s="122" t="s">
        <v>171</v>
      </c>
      <c r="G776" s="122" t="s">
        <v>1369</v>
      </c>
      <c r="H776" s="122"/>
      <c r="I776" s="117"/>
    </row>
    <row r="777" spans="1:9" ht="15.6">
      <c r="A777" s="121">
        <v>501638</v>
      </c>
      <c r="B777" s="122" t="s">
        <v>2049</v>
      </c>
      <c r="C777" s="121">
        <v>201</v>
      </c>
      <c r="D777" s="121">
        <v>2</v>
      </c>
      <c r="E777" s="122" t="s">
        <v>1288</v>
      </c>
      <c r="F777" s="122" t="s">
        <v>1248</v>
      </c>
      <c r="G777" s="122"/>
      <c r="H777" s="122"/>
      <c r="I777" s="117"/>
    </row>
    <row r="778" spans="1:9" ht="15.6">
      <c r="A778" s="121">
        <v>510467</v>
      </c>
      <c r="B778" s="122" t="s">
        <v>2050</v>
      </c>
      <c r="C778" s="121">
        <v>505</v>
      </c>
      <c r="D778" s="121">
        <v>5</v>
      </c>
      <c r="E778" s="122" t="s">
        <v>1368</v>
      </c>
      <c r="F778" s="122" t="s">
        <v>171</v>
      </c>
      <c r="G778" s="122" t="s">
        <v>1369</v>
      </c>
      <c r="H778" s="122"/>
      <c r="I778" s="117"/>
    </row>
    <row r="779" spans="1:9" ht="15.6">
      <c r="A779" s="121">
        <v>521469</v>
      </c>
      <c r="B779" s="122" t="s">
        <v>2051</v>
      </c>
      <c r="C779" s="121">
        <v>806</v>
      </c>
      <c r="D779" s="121">
        <v>8</v>
      </c>
      <c r="E779" s="122" t="s">
        <v>1293</v>
      </c>
      <c r="F779" s="122" t="s">
        <v>568</v>
      </c>
      <c r="G779" s="122"/>
      <c r="H779" s="122"/>
      <c r="I779" s="117"/>
    </row>
    <row r="780" spans="1:9" ht="15.6">
      <c r="A780" s="121">
        <v>514951</v>
      </c>
      <c r="B780" s="122" t="s">
        <v>2052</v>
      </c>
      <c r="C780" s="121">
        <v>609</v>
      </c>
      <c r="D780" s="121">
        <v>6</v>
      </c>
      <c r="E780" s="122" t="s">
        <v>1245</v>
      </c>
      <c r="F780" s="122" t="s">
        <v>214</v>
      </c>
      <c r="G780" s="122"/>
      <c r="H780" s="122"/>
      <c r="I780" s="117"/>
    </row>
    <row r="781" spans="1:9" ht="15.6">
      <c r="A781" s="121">
        <v>503207</v>
      </c>
      <c r="B781" s="122" t="s">
        <v>2053</v>
      </c>
      <c r="C781" s="121">
        <v>404</v>
      </c>
      <c r="D781" s="121">
        <v>4</v>
      </c>
      <c r="E781" s="122" t="s">
        <v>1267</v>
      </c>
      <c r="F781" s="122" t="s">
        <v>1265</v>
      </c>
      <c r="G781" s="122"/>
      <c r="H781" s="122"/>
      <c r="I781" s="117"/>
    </row>
    <row r="782" spans="1:9" ht="15.6">
      <c r="A782" s="121">
        <v>509698</v>
      </c>
      <c r="B782" s="122" t="s">
        <v>2054</v>
      </c>
      <c r="C782" s="121">
        <v>503</v>
      </c>
      <c r="D782" s="121">
        <v>5</v>
      </c>
      <c r="E782" s="122" t="s">
        <v>1542</v>
      </c>
      <c r="F782" s="122" t="s">
        <v>171</v>
      </c>
      <c r="G782" s="122" t="s">
        <v>1279</v>
      </c>
      <c r="H782" s="122"/>
      <c r="I782" s="117"/>
    </row>
    <row r="783" spans="1:9" ht="15.6">
      <c r="A783" s="121">
        <v>520268</v>
      </c>
      <c r="B783" s="122" t="s">
        <v>2055</v>
      </c>
      <c r="C783" s="121">
        <v>702</v>
      </c>
      <c r="D783" s="121">
        <v>7</v>
      </c>
      <c r="E783" s="122" t="s">
        <v>1262</v>
      </c>
      <c r="F783" s="122" t="s">
        <v>1251</v>
      </c>
      <c r="G783" s="122"/>
      <c r="H783" s="122"/>
      <c r="I783" s="117"/>
    </row>
    <row r="784" spans="1:9" ht="15.6">
      <c r="A784" s="121">
        <v>526754</v>
      </c>
      <c r="B784" s="122" t="s">
        <v>2056</v>
      </c>
      <c r="C784" s="121">
        <v>710</v>
      </c>
      <c r="D784" s="121">
        <v>7</v>
      </c>
      <c r="E784" s="122" t="s">
        <v>1632</v>
      </c>
      <c r="F784" s="122" t="s">
        <v>1251</v>
      </c>
      <c r="G784" s="122"/>
      <c r="H784" s="122"/>
      <c r="I784" s="117"/>
    </row>
    <row r="785" spans="1:9" ht="15.6">
      <c r="A785" s="121">
        <v>524506</v>
      </c>
      <c r="B785" s="122" t="s">
        <v>2057</v>
      </c>
      <c r="C785" s="121">
        <v>707</v>
      </c>
      <c r="D785" s="121">
        <v>7</v>
      </c>
      <c r="E785" s="122" t="s">
        <v>1257</v>
      </c>
      <c r="F785" s="122" t="s">
        <v>1251</v>
      </c>
      <c r="G785" s="122"/>
      <c r="H785" s="122"/>
      <c r="I785" s="117"/>
    </row>
    <row r="786" spans="1:9" ht="15.6">
      <c r="A786" s="121">
        <v>519286</v>
      </c>
      <c r="B786" s="122" t="s">
        <v>2058</v>
      </c>
      <c r="C786" s="121">
        <v>701</v>
      </c>
      <c r="D786" s="121">
        <v>7</v>
      </c>
      <c r="E786" s="122" t="s">
        <v>1250</v>
      </c>
      <c r="F786" s="122" t="s">
        <v>1251</v>
      </c>
      <c r="G786" s="122"/>
      <c r="H786" s="122"/>
      <c r="I786" s="117"/>
    </row>
    <row r="787" spans="1:9" ht="15.6">
      <c r="A787" s="121">
        <v>524514</v>
      </c>
      <c r="B787" s="122" t="s">
        <v>2059</v>
      </c>
      <c r="C787" s="121">
        <v>707</v>
      </c>
      <c r="D787" s="121">
        <v>7</v>
      </c>
      <c r="E787" s="122" t="s">
        <v>1257</v>
      </c>
      <c r="F787" s="122" t="s">
        <v>1251</v>
      </c>
      <c r="G787" s="122"/>
      <c r="H787" s="122"/>
      <c r="I787" s="117"/>
    </row>
    <row r="788" spans="1:9" ht="15.6">
      <c r="A788" s="121">
        <v>524549</v>
      </c>
      <c r="B788" s="122" t="s">
        <v>2060</v>
      </c>
      <c r="C788" s="121">
        <v>707</v>
      </c>
      <c r="D788" s="121">
        <v>7</v>
      </c>
      <c r="E788" s="122" t="s">
        <v>1257</v>
      </c>
      <c r="F788" s="122" t="s">
        <v>1251</v>
      </c>
      <c r="G788" s="122"/>
      <c r="H788" s="122"/>
      <c r="I788" s="117"/>
    </row>
    <row r="789" spans="1:9" ht="15.6">
      <c r="A789" s="121">
        <v>524522</v>
      </c>
      <c r="B789" s="122" t="s">
        <v>2061</v>
      </c>
      <c r="C789" s="121">
        <v>707</v>
      </c>
      <c r="D789" s="121">
        <v>7</v>
      </c>
      <c r="E789" s="122" t="s">
        <v>1257</v>
      </c>
      <c r="F789" s="122" t="s">
        <v>1251</v>
      </c>
      <c r="G789" s="122"/>
      <c r="H789" s="122"/>
      <c r="I789" s="117"/>
    </row>
    <row r="790" spans="1:9" ht="15.6">
      <c r="A790" s="121">
        <v>524531</v>
      </c>
      <c r="B790" s="122" t="s">
        <v>2062</v>
      </c>
      <c r="C790" s="121">
        <v>707</v>
      </c>
      <c r="D790" s="121">
        <v>7</v>
      </c>
      <c r="E790" s="122" t="s">
        <v>1257</v>
      </c>
      <c r="F790" s="122" t="s">
        <v>1251</v>
      </c>
      <c r="G790" s="122"/>
      <c r="H790" s="122"/>
      <c r="I790" s="117"/>
    </row>
    <row r="791" spans="1:9" ht="15.6">
      <c r="A791" s="121">
        <v>500321</v>
      </c>
      <c r="B791" s="122" t="s">
        <v>2063</v>
      </c>
      <c r="C791" s="121">
        <v>407</v>
      </c>
      <c r="D791" s="121">
        <v>4</v>
      </c>
      <c r="E791" s="122" t="s">
        <v>1355</v>
      </c>
      <c r="F791" s="122" t="s">
        <v>1265</v>
      </c>
      <c r="G791" s="122"/>
      <c r="H791" s="122"/>
      <c r="I791" s="117"/>
    </row>
    <row r="792" spans="1:9" ht="15.6">
      <c r="A792" s="121">
        <v>506087</v>
      </c>
      <c r="B792" s="122" t="s">
        <v>2064</v>
      </c>
      <c r="C792" s="121">
        <v>309</v>
      </c>
      <c r="D792" s="121">
        <v>3</v>
      </c>
      <c r="E792" s="122" t="s">
        <v>1259</v>
      </c>
      <c r="F792" s="122" t="s">
        <v>1260</v>
      </c>
      <c r="G792" s="122"/>
      <c r="H792" s="122"/>
      <c r="I792" s="117"/>
    </row>
    <row r="793" spans="1:9" ht="15.6">
      <c r="A793" s="121">
        <v>522503</v>
      </c>
      <c r="B793" s="122" t="s">
        <v>2065</v>
      </c>
      <c r="C793" s="121">
        <v>809</v>
      </c>
      <c r="D793" s="121">
        <v>8</v>
      </c>
      <c r="E793" s="122" t="s">
        <v>1336</v>
      </c>
      <c r="F793" s="122" t="s">
        <v>568</v>
      </c>
      <c r="G793" s="122"/>
      <c r="H793" s="122"/>
      <c r="I793" s="117"/>
    </row>
    <row r="794" spans="1:9" ht="15.6">
      <c r="A794" s="121">
        <v>507911</v>
      </c>
      <c r="B794" s="122" t="s">
        <v>2066</v>
      </c>
      <c r="C794" s="121">
        <v>108</v>
      </c>
      <c r="D794" s="121">
        <v>1</v>
      </c>
      <c r="E794" s="122" t="s">
        <v>1378</v>
      </c>
      <c r="F794" s="122" t="s">
        <v>477</v>
      </c>
      <c r="G794" s="122"/>
      <c r="H794" s="122"/>
      <c r="I794" s="117"/>
    </row>
    <row r="795" spans="1:9" ht="15.6">
      <c r="A795" s="121">
        <v>599310</v>
      </c>
      <c r="B795" s="122" t="s">
        <v>2067</v>
      </c>
      <c r="C795" s="121">
        <v>806</v>
      </c>
      <c r="D795" s="121">
        <v>8</v>
      </c>
      <c r="E795" s="122" t="s">
        <v>1293</v>
      </c>
      <c r="F795" s="122" t="s">
        <v>568</v>
      </c>
      <c r="G795" s="122"/>
      <c r="H795" s="122"/>
      <c r="I795" s="117"/>
    </row>
    <row r="796" spans="1:9" ht="15.6">
      <c r="A796" s="121">
        <v>527335</v>
      </c>
      <c r="B796" s="122" t="s">
        <v>2068</v>
      </c>
      <c r="C796" s="121">
        <v>711</v>
      </c>
      <c r="D796" s="121">
        <v>7</v>
      </c>
      <c r="E796" s="122" t="s">
        <v>1319</v>
      </c>
      <c r="F796" s="122" t="s">
        <v>1251</v>
      </c>
      <c r="G796" s="122"/>
      <c r="H796" s="122"/>
      <c r="I796" s="117"/>
    </row>
    <row r="797" spans="1:9" ht="15.6">
      <c r="A797" s="121">
        <v>501158</v>
      </c>
      <c r="B797" s="122" t="s">
        <v>2069</v>
      </c>
      <c r="C797" s="121">
        <v>401</v>
      </c>
      <c r="D797" s="121">
        <v>4</v>
      </c>
      <c r="E797" s="122" t="s">
        <v>1304</v>
      </c>
      <c r="F797" s="122" t="s">
        <v>1265</v>
      </c>
      <c r="G797" s="122"/>
      <c r="H797" s="122"/>
      <c r="I797" s="117"/>
    </row>
    <row r="798" spans="1:9" ht="15.6">
      <c r="A798" s="121">
        <v>556165</v>
      </c>
      <c r="B798" s="122" t="s">
        <v>2070</v>
      </c>
      <c r="C798" s="121">
        <v>406</v>
      </c>
      <c r="D798" s="121">
        <v>4</v>
      </c>
      <c r="E798" s="122" t="s">
        <v>1270</v>
      </c>
      <c r="F798" s="122" t="s">
        <v>1265</v>
      </c>
      <c r="G798" s="122"/>
      <c r="H798" s="122"/>
      <c r="I798" s="117"/>
    </row>
    <row r="799" spans="1:9" ht="15.6">
      <c r="A799" s="121">
        <v>514969</v>
      </c>
      <c r="B799" s="122" t="s">
        <v>2071</v>
      </c>
      <c r="C799" s="121">
        <v>609</v>
      </c>
      <c r="D799" s="121">
        <v>6</v>
      </c>
      <c r="E799" s="122" t="s">
        <v>1245</v>
      </c>
      <c r="F799" s="122" t="s">
        <v>214</v>
      </c>
      <c r="G799" s="122"/>
      <c r="H799" s="122"/>
      <c r="I799" s="117"/>
    </row>
    <row r="800" spans="1:9" ht="15.6">
      <c r="A800" s="121">
        <v>543152</v>
      </c>
      <c r="B800" s="122" t="s">
        <v>2072</v>
      </c>
      <c r="C800" s="121">
        <v>810</v>
      </c>
      <c r="D800" s="121">
        <v>8</v>
      </c>
      <c r="E800" s="122" t="s">
        <v>1274</v>
      </c>
      <c r="F800" s="122" t="s">
        <v>568</v>
      </c>
      <c r="G800" s="122"/>
      <c r="H800" s="122"/>
      <c r="I800" s="117"/>
    </row>
    <row r="801" spans="1:9" ht="15.6">
      <c r="A801" s="121">
        <v>516058</v>
      </c>
      <c r="B801" s="122" t="s">
        <v>2073</v>
      </c>
      <c r="C801" s="121">
        <v>610</v>
      </c>
      <c r="D801" s="121">
        <v>6</v>
      </c>
      <c r="E801" s="122" t="s">
        <v>1316</v>
      </c>
      <c r="F801" s="122" t="s">
        <v>214</v>
      </c>
      <c r="G801" s="122"/>
      <c r="H801" s="122"/>
      <c r="I801" s="117"/>
    </row>
    <row r="802" spans="1:9" ht="15.6">
      <c r="A802" s="121">
        <v>521477</v>
      </c>
      <c r="B802" s="122" t="s">
        <v>2074</v>
      </c>
      <c r="C802" s="121">
        <v>806</v>
      </c>
      <c r="D802" s="121">
        <v>8</v>
      </c>
      <c r="E802" s="122" t="s">
        <v>1293</v>
      </c>
      <c r="F802" s="122" t="s">
        <v>568</v>
      </c>
      <c r="G802" s="122"/>
      <c r="H802" s="122"/>
      <c r="I802" s="117"/>
    </row>
    <row r="803" spans="1:9" ht="15.6">
      <c r="A803" s="121">
        <v>514021</v>
      </c>
      <c r="B803" s="122" t="s">
        <v>2075</v>
      </c>
      <c r="C803" s="121">
        <v>307</v>
      </c>
      <c r="D803" s="121">
        <v>3</v>
      </c>
      <c r="E803" s="122" t="s">
        <v>1435</v>
      </c>
      <c r="F803" s="122" t="s">
        <v>1260</v>
      </c>
      <c r="G803" s="122"/>
      <c r="H803" s="122"/>
      <c r="I803" s="117"/>
    </row>
    <row r="804" spans="1:9" ht="15.6">
      <c r="A804" s="121">
        <v>504394</v>
      </c>
      <c r="B804" s="122" t="s">
        <v>2076</v>
      </c>
      <c r="C804" s="121">
        <v>206</v>
      </c>
      <c r="D804" s="121">
        <v>2</v>
      </c>
      <c r="E804" s="122" t="s">
        <v>1497</v>
      </c>
      <c r="F804" s="122" t="s">
        <v>1248</v>
      </c>
      <c r="G804" s="122"/>
      <c r="H804" s="122"/>
      <c r="I804" s="117"/>
    </row>
    <row r="805" spans="1:9" ht="15.6">
      <c r="A805" s="121">
        <v>516066</v>
      </c>
      <c r="B805" s="122" t="s">
        <v>2077</v>
      </c>
      <c r="C805" s="121">
        <v>610</v>
      </c>
      <c r="D805" s="121">
        <v>6</v>
      </c>
      <c r="E805" s="122" t="s">
        <v>1316</v>
      </c>
      <c r="F805" s="122" t="s">
        <v>214</v>
      </c>
      <c r="G805" s="122"/>
      <c r="H805" s="122"/>
      <c r="I805" s="117"/>
    </row>
    <row r="806" spans="1:9" ht="15.6">
      <c r="A806" s="121">
        <v>507121</v>
      </c>
      <c r="B806" s="122" t="s">
        <v>2078</v>
      </c>
      <c r="C806" s="121">
        <v>204</v>
      </c>
      <c r="D806" s="121">
        <v>2</v>
      </c>
      <c r="E806" s="122" t="s">
        <v>1321</v>
      </c>
      <c r="F806" s="122" t="s">
        <v>1248</v>
      </c>
      <c r="G806" s="122"/>
      <c r="H806" s="122"/>
      <c r="I806" s="117"/>
    </row>
    <row r="807" spans="1:9" ht="15.6">
      <c r="A807" s="121">
        <v>556408</v>
      </c>
      <c r="B807" s="122" t="s">
        <v>2079</v>
      </c>
      <c r="C807" s="121">
        <v>301</v>
      </c>
      <c r="D807" s="121">
        <v>3</v>
      </c>
      <c r="E807" s="122" t="s">
        <v>1323</v>
      </c>
      <c r="F807" s="122" t="s">
        <v>1260</v>
      </c>
      <c r="G807" s="122"/>
      <c r="H807" s="122"/>
      <c r="I807" s="117"/>
    </row>
    <row r="808" spans="1:9" ht="15.6">
      <c r="A808" s="121">
        <v>514977</v>
      </c>
      <c r="B808" s="122" t="s">
        <v>2080</v>
      </c>
      <c r="C808" s="121">
        <v>608</v>
      </c>
      <c r="D808" s="121">
        <v>6</v>
      </c>
      <c r="E808" s="122" t="s">
        <v>1759</v>
      </c>
      <c r="F808" s="122" t="s">
        <v>214</v>
      </c>
      <c r="G808" s="122"/>
      <c r="H808" s="122"/>
      <c r="I808" s="117"/>
    </row>
    <row r="809" spans="1:9" ht="15.6">
      <c r="A809" s="121">
        <v>504408</v>
      </c>
      <c r="B809" s="122" t="s">
        <v>2081</v>
      </c>
      <c r="C809" s="121">
        <v>303</v>
      </c>
      <c r="D809" s="121">
        <v>3</v>
      </c>
      <c r="E809" s="122" t="s">
        <v>1475</v>
      </c>
      <c r="F809" s="122" t="s">
        <v>1260</v>
      </c>
      <c r="G809" s="122"/>
      <c r="H809" s="122"/>
      <c r="I809" s="117"/>
    </row>
    <row r="810" spans="1:9" ht="15.6">
      <c r="A810" s="121">
        <v>514039</v>
      </c>
      <c r="B810" s="122" t="s">
        <v>2081</v>
      </c>
      <c r="C810" s="121">
        <v>307</v>
      </c>
      <c r="D810" s="121">
        <v>3</v>
      </c>
      <c r="E810" s="122" t="s">
        <v>1435</v>
      </c>
      <c r="F810" s="122" t="s">
        <v>1260</v>
      </c>
      <c r="G810" s="122"/>
      <c r="H810" s="122"/>
      <c r="I810" s="117"/>
    </row>
    <row r="811" spans="1:9" ht="15.6">
      <c r="A811" s="121">
        <v>543004</v>
      </c>
      <c r="B811" s="122" t="s">
        <v>2082</v>
      </c>
      <c r="C811" s="121">
        <v>305</v>
      </c>
      <c r="D811" s="121">
        <v>3</v>
      </c>
      <c r="E811" s="122" t="s">
        <v>1457</v>
      </c>
      <c r="F811" s="122" t="s">
        <v>1260</v>
      </c>
      <c r="G811" s="122"/>
      <c r="H811" s="122"/>
      <c r="I811" s="117"/>
    </row>
    <row r="812" spans="1:9" ht="15.6">
      <c r="A812" s="121">
        <v>525774</v>
      </c>
      <c r="B812" s="122" t="s">
        <v>2083</v>
      </c>
      <c r="C812" s="121">
        <v>608</v>
      </c>
      <c r="D812" s="121">
        <v>6</v>
      </c>
      <c r="E812" s="122" t="s">
        <v>1759</v>
      </c>
      <c r="F812" s="122" t="s">
        <v>214</v>
      </c>
      <c r="G812" s="122"/>
      <c r="H812" s="122"/>
      <c r="I812" s="117"/>
    </row>
    <row r="813" spans="1:9" ht="15.6">
      <c r="A813" s="121">
        <v>555487</v>
      </c>
      <c r="B813" s="122" t="s">
        <v>2084</v>
      </c>
      <c r="C813" s="121">
        <v>108</v>
      </c>
      <c r="D813" s="121">
        <v>1</v>
      </c>
      <c r="E813" s="122" t="s">
        <v>1378</v>
      </c>
      <c r="F813" s="122" t="s">
        <v>477</v>
      </c>
      <c r="G813" s="122"/>
      <c r="H813" s="122"/>
      <c r="I813" s="117"/>
    </row>
    <row r="814" spans="1:9" ht="15.6">
      <c r="A814" s="121">
        <v>523534</v>
      </c>
      <c r="B814" s="122" t="s">
        <v>2085</v>
      </c>
      <c r="C814" s="121">
        <v>703</v>
      </c>
      <c r="D814" s="121">
        <v>7</v>
      </c>
      <c r="E814" s="122" t="s">
        <v>1252</v>
      </c>
      <c r="F814" s="122" t="s">
        <v>1251</v>
      </c>
      <c r="G814" s="122"/>
      <c r="H814" s="122"/>
      <c r="I814" s="117"/>
    </row>
    <row r="815" spans="1:9" ht="15.6">
      <c r="A815" s="121">
        <v>516848</v>
      </c>
      <c r="B815" s="122" t="s">
        <v>211</v>
      </c>
      <c r="C815" s="121">
        <v>613</v>
      </c>
      <c r="D815" s="121">
        <v>6</v>
      </c>
      <c r="E815" s="122" t="s">
        <v>212</v>
      </c>
      <c r="F815" s="122" t="s">
        <v>214</v>
      </c>
      <c r="G815" s="122" t="s">
        <v>1332</v>
      </c>
      <c r="H815" s="122"/>
      <c r="I815" s="117"/>
    </row>
    <row r="816" spans="1:9" ht="15.6">
      <c r="A816" s="121">
        <v>513156</v>
      </c>
      <c r="B816" s="122" t="s">
        <v>2086</v>
      </c>
      <c r="C816" s="121">
        <v>302</v>
      </c>
      <c r="D816" s="121">
        <v>3</v>
      </c>
      <c r="E816" s="122" t="s">
        <v>1431</v>
      </c>
      <c r="F816" s="122" t="s">
        <v>1260</v>
      </c>
      <c r="G816" s="122"/>
      <c r="H816" s="122"/>
      <c r="I816" s="117"/>
    </row>
    <row r="817" spans="1:9" ht="15.6">
      <c r="A817" s="121">
        <v>543161</v>
      </c>
      <c r="B817" s="122" t="s">
        <v>2087</v>
      </c>
      <c r="C817" s="121">
        <v>810</v>
      </c>
      <c r="D817" s="121">
        <v>8</v>
      </c>
      <c r="E817" s="122" t="s">
        <v>1274</v>
      </c>
      <c r="F817" s="122" t="s">
        <v>568</v>
      </c>
      <c r="G817" s="122"/>
      <c r="H817" s="122"/>
      <c r="I817" s="117"/>
    </row>
    <row r="818" spans="1:9" ht="15.6">
      <c r="A818" s="121">
        <v>516856</v>
      </c>
      <c r="B818" s="122" t="s">
        <v>2088</v>
      </c>
      <c r="C818" s="121">
        <v>602</v>
      </c>
      <c r="D818" s="121">
        <v>6</v>
      </c>
      <c r="E818" s="122" t="s">
        <v>1295</v>
      </c>
      <c r="F818" s="122" t="s">
        <v>214</v>
      </c>
      <c r="G818" s="122"/>
      <c r="H818" s="122"/>
      <c r="I818" s="117"/>
    </row>
    <row r="819" spans="1:9" ht="15.6">
      <c r="A819" s="121">
        <v>501166</v>
      </c>
      <c r="B819" s="122" t="s">
        <v>2089</v>
      </c>
      <c r="C819" s="121">
        <v>401</v>
      </c>
      <c r="D819" s="121">
        <v>4</v>
      </c>
      <c r="E819" s="122" t="s">
        <v>1304</v>
      </c>
      <c r="F819" s="122" t="s">
        <v>1265</v>
      </c>
      <c r="G819" s="122"/>
      <c r="H819" s="122"/>
      <c r="I819" s="117"/>
    </row>
    <row r="820" spans="1:9" ht="15.6">
      <c r="A820" s="121">
        <v>502359</v>
      </c>
      <c r="B820" s="122" t="s">
        <v>2090</v>
      </c>
      <c r="C820" s="121">
        <v>402</v>
      </c>
      <c r="D820" s="121">
        <v>4</v>
      </c>
      <c r="E820" s="122" t="s">
        <v>1309</v>
      </c>
      <c r="F820" s="122" t="s">
        <v>1265</v>
      </c>
      <c r="G820" s="122"/>
      <c r="H820" s="122"/>
      <c r="I820" s="117"/>
    </row>
    <row r="821" spans="1:9" ht="15.6">
      <c r="A821" s="121">
        <v>522511</v>
      </c>
      <c r="B821" s="122" t="s">
        <v>2091</v>
      </c>
      <c r="C821" s="121">
        <v>807</v>
      </c>
      <c r="D821" s="121">
        <v>8</v>
      </c>
      <c r="E821" s="122" t="s">
        <v>1302</v>
      </c>
      <c r="F821" s="122" t="s">
        <v>568</v>
      </c>
      <c r="G821" s="122"/>
      <c r="H821" s="122"/>
      <c r="I821" s="117"/>
    </row>
    <row r="822" spans="1:9" ht="15.6">
      <c r="A822" s="121">
        <v>522520</v>
      </c>
      <c r="B822" s="122" t="s">
        <v>2092</v>
      </c>
      <c r="C822" s="121">
        <v>809</v>
      </c>
      <c r="D822" s="121">
        <v>8</v>
      </c>
      <c r="E822" s="122" t="s">
        <v>1336</v>
      </c>
      <c r="F822" s="122" t="s">
        <v>568</v>
      </c>
      <c r="G822" s="122"/>
      <c r="H822" s="122"/>
      <c r="I822" s="117"/>
    </row>
    <row r="823" spans="1:9" ht="15.6">
      <c r="A823" s="121">
        <v>516074</v>
      </c>
      <c r="B823" s="122" t="s">
        <v>2093</v>
      </c>
      <c r="C823" s="121">
        <v>610</v>
      </c>
      <c r="D823" s="121">
        <v>6</v>
      </c>
      <c r="E823" s="122" t="s">
        <v>1316</v>
      </c>
      <c r="F823" s="122" t="s">
        <v>214</v>
      </c>
      <c r="G823" s="122"/>
      <c r="H823" s="122"/>
      <c r="I823" s="117"/>
    </row>
    <row r="824" spans="1:9" ht="15.6">
      <c r="A824" s="121">
        <v>502367</v>
      </c>
      <c r="B824" s="122" t="s">
        <v>2094</v>
      </c>
      <c r="C824" s="121">
        <v>402</v>
      </c>
      <c r="D824" s="121">
        <v>4</v>
      </c>
      <c r="E824" s="122" t="s">
        <v>1309</v>
      </c>
      <c r="F824" s="122" t="s">
        <v>1265</v>
      </c>
      <c r="G824" s="122"/>
      <c r="H824" s="122"/>
      <c r="I824" s="117"/>
    </row>
    <row r="825" spans="1:9" ht="15.6">
      <c r="A825" s="121">
        <v>502375</v>
      </c>
      <c r="B825" s="122" t="s">
        <v>2095</v>
      </c>
      <c r="C825" s="121">
        <v>402</v>
      </c>
      <c r="D825" s="121">
        <v>4</v>
      </c>
      <c r="E825" s="122" t="s">
        <v>1309</v>
      </c>
      <c r="F825" s="122" t="s">
        <v>1265</v>
      </c>
      <c r="G825" s="122"/>
      <c r="H825" s="122"/>
      <c r="I825" s="117"/>
    </row>
    <row r="826" spans="1:9" ht="15.6">
      <c r="A826" s="121">
        <v>509701</v>
      </c>
      <c r="B826" s="122" t="s">
        <v>2096</v>
      </c>
      <c r="C826" s="121">
        <v>503</v>
      </c>
      <c r="D826" s="121">
        <v>5</v>
      </c>
      <c r="E826" s="122" t="s">
        <v>1542</v>
      </c>
      <c r="F826" s="122" t="s">
        <v>171</v>
      </c>
      <c r="G826" s="122" t="s">
        <v>1279</v>
      </c>
      <c r="H826" s="122"/>
      <c r="I826" s="117"/>
    </row>
    <row r="827" spans="1:9" ht="15.6">
      <c r="A827" s="121">
        <v>507300</v>
      </c>
      <c r="B827" s="122" t="s">
        <v>2097</v>
      </c>
      <c r="C827" s="121">
        <v>508</v>
      </c>
      <c r="D827" s="121">
        <v>5</v>
      </c>
      <c r="E827" s="122" t="s">
        <v>1383</v>
      </c>
      <c r="F827" s="122" t="s">
        <v>171</v>
      </c>
      <c r="G827" s="122" t="s">
        <v>1384</v>
      </c>
      <c r="H827" s="122"/>
      <c r="I827" s="117"/>
    </row>
    <row r="828" spans="1:9" ht="15.6">
      <c r="A828" s="121">
        <v>512303</v>
      </c>
      <c r="B828" s="122" t="s">
        <v>2098</v>
      </c>
      <c r="C828" s="121">
        <v>509</v>
      </c>
      <c r="D828" s="121">
        <v>5</v>
      </c>
      <c r="E828" s="122" t="s">
        <v>1254</v>
      </c>
      <c r="F828" s="122" t="s">
        <v>171</v>
      </c>
      <c r="G828" s="122" t="s">
        <v>1255</v>
      </c>
      <c r="H828" s="122"/>
      <c r="I828" s="117"/>
    </row>
    <row r="829" spans="1:9" ht="15.6">
      <c r="A829" s="121">
        <v>514985</v>
      </c>
      <c r="B829" s="122" t="s">
        <v>2099</v>
      </c>
      <c r="C829" s="121">
        <v>609</v>
      </c>
      <c r="D829" s="121">
        <v>6</v>
      </c>
      <c r="E829" s="122" t="s">
        <v>1245</v>
      </c>
      <c r="F829" s="122" t="s">
        <v>214</v>
      </c>
      <c r="G829" s="122"/>
      <c r="H829" s="122"/>
      <c r="I829" s="117"/>
    </row>
    <row r="830" spans="1:9" ht="15.6">
      <c r="A830" s="121">
        <v>507938</v>
      </c>
      <c r="B830" s="122" t="s">
        <v>2100</v>
      </c>
      <c r="C830" s="121">
        <v>108</v>
      </c>
      <c r="D830" s="121">
        <v>1</v>
      </c>
      <c r="E830" s="122" t="s">
        <v>1378</v>
      </c>
      <c r="F830" s="122" t="s">
        <v>477</v>
      </c>
      <c r="G830" s="122"/>
      <c r="H830" s="122"/>
      <c r="I830" s="117"/>
    </row>
    <row r="831" spans="1:9" ht="15.6">
      <c r="A831" s="121">
        <v>558320</v>
      </c>
      <c r="B831" s="122" t="s">
        <v>2101</v>
      </c>
      <c r="C831" s="121">
        <v>403</v>
      </c>
      <c r="D831" s="121">
        <v>4</v>
      </c>
      <c r="E831" s="122" t="s">
        <v>1264</v>
      </c>
      <c r="F831" s="122" t="s">
        <v>1265</v>
      </c>
      <c r="G831" s="122"/>
      <c r="H831" s="122"/>
      <c r="I831" s="117"/>
    </row>
    <row r="832" spans="1:9" ht="15.6">
      <c r="A832" s="121">
        <v>506095</v>
      </c>
      <c r="B832" s="122" t="s">
        <v>2102</v>
      </c>
      <c r="C832" s="121">
        <v>309</v>
      </c>
      <c r="D832" s="121">
        <v>3</v>
      </c>
      <c r="E832" s="122" t="s">
        <v>1259</v>
      </c>
      <c r="F832" s="122" t="s">
        <v>1260</v>
      </c>
      <c r="G832" s="122"/>
      <c r="H832" s="122"/>
      <c r="I832" s="117"/>
    </row>
    <row r="833" spans="1:9" ht="15.6">
      <c r="A833" s="121">
        <v>501174</v>
      </c>
      <c r="B833" s="122" t="s">
        <v>2103</v>
      </c>
      <c r="C833" s="121">
        <v>401</v>
      </c>
      <c r="D833" s="121">
        <v>4</v>
      </c>
      <c r="E833" s="122" t="s">
        <v>1304</v>
      </c>
      <c r="F833" s="122" t="s">
        <v>1265</v>
      </c>
      <c r="G833" s="122"/>
      <c r="H833" s="122"/>
      <c r="I833" s="117"/>
    </row>
    <row r="834" spans="1:9" ht="15.6">
      <c r="A834" s="121">
        <v>556807</v>
      </c>
      <c r="B834" s="122" t="s">
        <v>2104</v>
      </c>
      <c r="C834" s="121">
        <v>505</v>
      </c>
      <c r="D834" s="121">
        <v>5</v>
      </c>
      <c r="E834" s="122" t="s">
        <v>1368</v>
      </c>
      <c r="F834" s="122" t="s">
        <v>171</v>
      </c>
      <c r="G834" s="122" t="s">
        <v>1369</v>
      </c>
      <c r="H834" s="122"/>
      <c r="I834" s="117"/>
    </row>
    <row r="835" spans="1:9" ht="15.6">
      <c r="A835" s="121">
        <v>528391</v>
      </c>
      <c r="B835" s="122" t="s">
        <v>2105</v>
      </c>
      <c r="C835" s="121">
        <v>807</v>
      </c>
      <c r="D835" s="121">
        <v>8</v>
      </c>
      <c r="E835" s="122" t="s">
        <v>1302</v>
      </c>
      <c r="F835" s="122" t="s">
        <v>568</v>
      </c>
      <c r="G835" s="122"/>
      <c r="H835" s="122"/>
      <c r="I835" s="117"/>
    </row>
    <row r="836" spans="1:9" ht="15.6">
      <c r="A836" s="121">
        <v>520276</v>
      </c>
      <c r="B836" s="122" t="s">
        <v>2106</v>
      </c>
      <c r="C836" s="121">
        <v>702</v>
      </c>
      <c r="D836" s="121">
        <v>7</v>
      </c>
      <c r="E836" s="122" t="s">
        <v>1262</v>
      </c>
      <c r="F836" s="122" t="s">
        <v>1251</v>
      </c>
      <c r="G836" s="122"/>
      <c r="H836" s="122"/>
      <c r="I836" s="117"/>
    </row>
    <row r="837" spans="1:9" ht="15.6">
      <c r="A837" s="121">
        <v>507946</v>
      </c>
      <c r="B837" s="122" t="s">
        <v>2107</v>
      </c>
      <c r="C837" s="121">
        <v>107</v>
      </c>
      <c r="D837" s="121">
        <v>1</v>
      </c>
      <c r="E837" s="122" t="s">
        <v>1300</v>
      </c>
      <c r="F837" s="122" t="s">
        <v>477</v>
      </c>
      <c r="G837" s="122"/>
      <c r="H837" s="122"/>
      <c r="I837" s="117"/>
    </row>
    <row r="838" spans="1:9" ht="15.6">
      <c r="A838" s="121">
        <v>504416</v>
      </c>
      <c r="B838" s="122" t="s">
        <v>2108</v>
      </c>
      <c r="C838" s="121">
        <v>205</v>
      </c>
      <c r="D838" s="121">
        <v>2</v>
      </c>
      <c r="E838" s="122" t="s">
        <v>1395</v>
      </c>
      <c r="F838" s="122" t="s">
        <v>1248</v>
      </c>
      <c r="G838" s="122"/>
      <c r="H838" s="122"/>
      <c r="I838" s="117"/>
    </row>
    <row r="839" spans="1:9" ht="15.6">
      <c r="A839" s="121">
        <v>504424</v>
      </c>
      <c r="B839" s="122" t="s">
        <v>2109</v>
      </c>
      <c r="C839" s="121">
        <v>303</v>
      </c>
      <c r="D839" s="121">
        <v>3</v>
      </c>
      <c r="E839" s="122" t="s">
        <v>1475</v>
      </c>
      <c r="F839" s="122" t="s">
        <v>1260</v>
      </c>
      <c r="G839" s="122"/>
      <c r="H839" s="122"/>
      <c r="I839" s="117"/>
    </row>
    <row r="840" spans="1:9" ht="15.6">
      <c r="A840" s="121">
        <v>543179</v>
      </c>
      <c r="B840" s="122" t="s">
        <v>2110</v>
      </c>
      <c r="C840" s="121">
        <v>704</v>
      </c>
      <c r="D840" s="121">
        <v>7</v>
      </c>
      <c r="E840" s="122" t="s">
        <v>1314</v>
      </c>
      <c r="F840" s="122" t="s">
        <v>1251</v>
      </c>
      <c r="G840" s="122"/>
      <c r="H840" s="122"/>
      <c r="I840" s="117"/>
    </row>
    <row r="841" spans="1:9" ht="15.6">
      <c r="A841" s="121">
        <v>525782</v>
      </c>
      <c r="B841" s="122" t="s">
        <v>2111</v>
      </c>
      <c r="C841" s="121">
        <v>808</v>
      </c>
      <c r="D841" s="121">
        <v>8</v>
      </c>
      <c r="E841" s="122" t="s">
        <v>1272</v>
      </c>
      <c r="F841" s="122" t="s">
        <v>568</v>
      </c>
      <c r="G841" s="122"/>
      <c r="H841" s="122"/>
      <c r="I841" s="117"/>
    </row>
    <row r="842" spans="1:9" ht="15.6">
      <c r="A842" s="121">
        <v>502383</v>
      </c>
      <c r="B842" s="122" t="s">
        <v>2112</v>
      </c>
      <c r="C842" s="121">
        <v>402</v>
      </c>
      <c r="D842" s="121">
        <v>4</v>
      </c>
      <c r="E842" s="122" t="s">
        <v>1309</v>
      </c>
      <c r="F842" s="122" t="s">
        <v>1265</v>
      </c>
      <c r="G842" s="122"/>
      <c r="H842" s="122"/>
      <c r="I842" s="117"/>
    </row>
    <row r="843" spans="1:9" ht="15.6">
      <c r="A843" s="121">
        <v>507954</v>
      </c>
      <c r="B843" s="122" t="s">
        <v>2113</v>
      </c>
      <c r="C843" s="121">
        <v>106</v>
      </c>
      <c r="D843" s="121">
        <v>1</v>
      </c>
      <c r="E843" s="122" t="s">
        <v>1448</v>
      </c>
      <c r="F843" s="122" t="s">
        <v>477</v>
      </c>
      <c r="G843" s="122"/>
      <c r="H843" s="122"/>
      <c r="I843" s="117"/>
    </row>
    <row r="844" spans="1:9" ht="15.6">
      <c r="A844" s="121">
        <v>556157</v>
      </c>
      <c r="B844" s="122" t="s">
        <v>2114</v>
      </c>
      <c r="C844" s="121">
        <v>406</v>
      </c>
      <c r="D844" s="121">
        <v>4</v>
      </c>
      <c r="E844" s="122" t="s">
        <v>1270</v>
      </c>
      <c r="F844" s="122" t="s">
        <v>1265</v>
      </c>
      <c r="G844" s="122"/>
      <c r="H844" s="122"/>
      <c r="I844" s="117"/>
    </row>
    <row r="845" spans="1:9" ht="15.6">
      <c r="A845" s="121">
        <v>501654</v>
      </c>
      <c r="B845" s="122" t="s">
        <v>2115</v>
      </c>
      <c r="C845" s="121">
        <v>201</v>
      </c>
      <c r="D845" s="121">
        <v>2</v>
      </c>
      <c r="E845" s="122" t="s">
        <v>1288</v>
      </c>
      <c r="F845" s="122" t="s">
        <v>1248</v>
      </c>
      <c r="G845" s="122"/>
      <c r="H845" s="122"/>
      <c r="I845" s="117"/>
    </row>
    <row r="846" spans="1:9" ht="15.6">
      <c r="A846" s="121">
        <v>543187</v>
      </c>
      <c r="B846" s="122" t="s">
        <v>2116</v>
      </c>
      <c r="C846" s="121">
        <v>801</v>
      </c>
      <c r="D846" s="121">
        <v>8</v>
      </c>
      <c r="E846" s="122" t="s">
        <v>1826</v>
      </c>
      <c r="F846" s="122" t="s">
        <v>568</v>
      </c>
      <c r="G846" s="122"/>
      <c r="H846" s="122"/>
      <c r="I846" s="117"/>
    </row>
    <row r="847" spans="1:9" ht="15.6">
      <c r="A847" s="121">
        <v>524557</v>
      </c>
      <c r="B847" s="122" t="s">
        <v>2117</v>
      </c>
      <c r="C847" s="121">
        <v>708</v>
      </c>
      <c r="D847" s="121">
        <v>7</v>
      </c>
      <c r="E847" s="122" t="s">
        <v>1307</v>
      </c>
      <c r="F847" s="122" t="s">
        <v>1251</v>
      </c>
      <c r="G847" s="122"/>
      <c r="H847" s="122"/>
      <c r="I847" s="117"/>
    </row>
    <row r="848" spans="1:9" ht="15.6">
      <c r="A848" s="121">
        <v>526762</v>
      </c>
      <c r="B848" s="122" t="s">
        <v>2118</v>
      </c>
      <c r="C848" s="121">
        <v>710</v>
      </c>
      <c r="D848" s="121">
        <v>7</v>
      </c>
      <c r="E848" s="122" t="s">
        <v>1632</v>
      </c>
      <c r="F848" s="122" t="s">
        <v>1251</v>
      </c>
      <c r="G848" s="122"/>
      <c r="H848" s="122"/>
      <c r="I848" s="117"/>
    </row>
    <row r="849" spans="1:9" ht="15.6">
      <c r="A849" s="121">
        <v>507962</v>
      </c>
      <c r="B849" s="122" t="s">
        <v>2119</v>
      </c>
      <c r="C849" s="121">
        <v>106</v>
      </c>
      <c r="D849" s="121">
        <v>1</v>
      </c>
      <c r="E849" s="122" t="s">
        <v>1448</v>
      </c>
      <c r="F849" s="122" t="s">
        <v>477</v>
      </c>
      <c r="G849" s="122"/>
      <c r="H849" s="122"/>
      <c r="I849" s="117"/>
    </row>
    <row r="850" spans="1:9" ht="15.6">
      <c r="A850" s="121">
        <v>524565</v>
      </c>
      <c r="B850" s="122" t="s">
        <v>2120</v>
      </c>
      <c r="C850" s="121">
        <v>708</v>
      </c>
      <c r="D850" s="121">
        <v>7</v>
      </c>
      <c r="E850" s="122" t="s">
        <v>1307</v>
      </c>
      <c r="F850" s="122" t="s">
        <v>1251</v>
      </c>
      <c r="G850" s="122"/>
      <c r="H850" s="122"/>
      <c r="I850" s="117"/>
    </row>
    <row r="851" spans="1:9" ht="15.6">
      <c r="A851" s="121">
        <v>510505</v>
      </c>
      <c r="B851" s="122" t="s">
        <v>2121</v>
      </c>
      <c r="C851" s="121">
        <v>505</v>
      </c>
      <c r="D851" s="121">
        <v>5</v>
      </c>
      <c r="E851" s="122" t="s">
        <v>1368</v>
      </c>
      <c r="F851" s="122" t="s">
        <v>171</v>
      </c>
      <c r="G851" s="122" t="s">
        <v>1369</v>
      </c>
      <c r="H851" s="122"/>
      <c r="I851" s="117"/>
    </row>
    <row r="852" spans="1:9" ht="15.6">
      <c r="A852" s="121">
        <v>524573</v>
      </c>
      <c r="B852" s="122" t="s">
        <v>2121</v>
      </c>
      <c r="C852" s="121">
        <v>708</v>
      </c>
      <c r="D852" s="121">
        <v>7</v>
      </c>
      <c r="E852" s="122" t="s">
        <v>1307</v>
      </c>
      <c r="F852" s="122" t="s">
        <v>1251</v>
      </c>
      <c r="G852" s="122"/>
      <c r="H852" s="122"/>
      <c r="I852" s="117"/>
    </row>
    <row r="853" spans="1:9" ht="15.6">
      <c r="A853" s="121">
        <v>527343</v>
      </c>
      <c r="B853" s="122" t="s">
        <v>2122</v>
      </c>
      <c r="C853" s="121">
        <v>711</v>
      </c>
      <c r="D853" s="121">
        <v>7</v>
      </c>
      <c r="E853" s="122" t="s">
        <v>1319</v>
      </c>
      <c r="F853" s="122" t="s">
        <v>1251</v>
      </c>
      <c r="G853" s="122"/>
      <c r="H853" s="122"/>
      <c r="I853" s="117"/>
    </row>
    <row r="854" spans="1:9" ht="15.6">
      <c r="A854" s="121">
        <v>520284</v>
      </c>
      <c r="B854" s="122" t="s">
        <v>2123</v>
      </c>
      <c r="C854" s="121">
        <v>709</v>
      </c>
      <c r="D854" s="121">
        <v>7</v>
      </c>
      <c r="E854" s="122" t="s">
        <v>1353</v>
      </c>
      <c r="F854" s="122" t="s">
        <v>1251</v>
      </c>
      <c r="G854" s="122"/>
      <c r="H854" s="122"/>
      <c r="I854" s="117"/>
    </row>
    <row r="855" spans="1:9" ht="15.6">
      <c r="A855" s="121">
        <v>557714</v>
      </c>
      <c r="B855" s="122" t="s">
        <v>2124</v>
      </c>
      <c r="C855" s="121">
        <v>307</v>
      </c>
      <c r="D855" s="121">
        <v>3</v>
      </c>
      <c r="E855" s="122" t="s">
        <v>1435</v>
      </c>
      <c r="F855" s="122" t="s">
        <v>1260</v>
      </c>
      <c r="G855" s="122"/>
      <c r="H855" s="122"/>
      <c r="I855" s="117"/>
    </row>
    <row r="856" spans="1:9" ht="15.6">
      <c r="A856" s="121">
        <v>510513</v>
      </c>
      <c r="B856" s="122" t="s">
        <v>2124</v>
      </c>
      <c r="C856" s="121">
        <v>505</v>
      </c>
      <c r="D856" s="121">
        <v>5</v>
      </c>
      <c r="E856" s="122" t="s">
        <v>1368</v>
      </c>
      <c r="F856" s="122" t="s">
        <v>171</v>
      </c>
      <c r="G856" s="122" t="s">
        <v>1369</v>
      </c>
      <c r="H856" s="122"/>
      <c r="I856" s="117"/>
    </row>
    <row r="857" spans="1:9" ht="15.6">
      <c r="A857" s="121">
        <v>507130</v>
      </c>
      <c r="B857" s="122" t="s">
        <v>2125</v>
      </c>
      <c r="C857" s="121">
        <v>203</v>
      </c>
      <c r="D857" s="121">
        <v>2</v>
      </c>
      <c r="E857" s="122" t="s">
        <v>1437</v>
      </c>
      <c r="F857" s="122" t="s">
        <v>1248</v>
      </c>
      <c r="G857" s="122"/>
      <c r="H857" s="122"/>
      <c r="I857" s="117"/>
    </row>
    <row r="858" spans="1:9" ht="15.6">
      <c r="A858" s="121">
        <v>518484</v>
      </c>
      <c r="B858" s="122" t="s">
        <v>2126</v>
      </c>
      <c r="C858" s="121">
        <v>605</v>
      </c>
      <c r="D858" s="121">
        <v>6</v>
      </c>
      <c r="E858" s="122" t="s">
        <v>1544</v>
      </c>
      <c r="F858" s="122" t="s">
        <v>214</v>
      </c>
      <c r="G858" s="122"/>
      <c r="H858" s="122"/>
      <c r="I858" s="117"/>
    </row>
    <row r="859" spans="1:9" ht="15.6">
      <c r="A859" s="121">
        <v>510521</v>
      </c>
      <c r="B859" s="122" t="s">
        <v>2127</v>
      </c>
      <c r="C859" s="121">
        <v>505</v>
      </c>
      <c r="D859" s="121">
        <v>5</v>
      </c>
      <c r="E859" s="122" t="s">
        <v>1368</v>
      </c>
      <c r="F859" s="122" t="s">
        <v>171</v>
      </c>
      <c r="G859" s="122" t="s">
        <v>1369</v>
      </c>
      <c r="H859" s="122"/>
      <c r="I859" s="117"/>
    </row>
    <row r="860" spans="1:9" ht="15.6">
      <c r="A860" s="121">
        <v>543195</v>
      </c>
      <c r="B860" s="122" t="s">
        <v>2127</v>
      </c>
      <c r="C860" s="121">
        <v>810</v>
      </c>
      <c r="D860" s="121">
        <v>8</v>
      </c>
      <c r="E860" s="122" t="s">
        <v>1274</v>
      </c>
      <c r="F860" s="122" t="s">
        <v>568</v>
      </c>
      <c r="G860" s="122"/>
      <c r="H860" s="122"/>
      <c r="I860" s="117"/>
    </row>
    <row r="861" spans="1:9" ht="15.6">
      <c r="A861" s="121">
        <v>514993</v>
      </c>
      <c r="B861" s="122" t="s">
        <v>2128</v>
      </c>
      <c r="C861" s="121">
        <v>609</v>
      </c>
      <c r="D861" s="121">
        <v>6</v>
      </c>
      <c r="E861" s="122" t="s">
        <v>1245</v>
      </c>
      <c r="F861" s="122" t="s">
        <v>214</v>
      </c>
      <c r="G861" s="122"/>
      <c r="H861" s="122"/>
      <c r="I861" s="117"/>
    </row>
    <row r="862" spans="1:9" ht="15.6">
      <c r="A862" s="121">
        <v>521485</v>
      </c>
      <c r="B862" s="122" t="s">
        <v>2129</v>
      </c>
      <c r="C862" s="121">
        <v>806</v>
      </c>
      <c r="D862" s="121">
        <v>8</v>
      </c>
      <c r="E862" s="122" t="s">
        <v>1293</v>
      </c>
      <c r="F862" s="122" t="s">
        <v>568</v>
      </c>
      <c r="G862" s="122"/>
      <c r="H862" s="122"/>
      <c r="I862" s="117"/>
    </row>
    <row r="863" spans="1:9" ht="15.6">
      <c r="A863" s="121">
        <v>501662</v>
      </c>
      <c r="B863" s="122" t="s">
        <v>2130</v>
      </c>
      <c r="C863" s="121">
        <v>201</v>
      </c>
      <c r="D863" s="121">
        <v>2</v>
      </c>
      <c r="E863" s="122" t="s">
        <v>1288</v>
      </c>
      <c r="F863" s="122" t="s">
        <v>1248</v>
      </c>
      <c r="G863" s="122"/>
      <c r="H863" s="122"/>
      <c r="I863" s="117"/>
    </row>
    <row r="864" spans="1:9" ht="15.6">
      <c r="A864" s="121">
        <v>520292</v>
      </c>
      <c r="B864" s="122" t="s">
        <v>2131</v>
      </c>
      <c r="C864" s="121">
        <v>702</v>
      </c>
      <c r="D864" s="121">
        <v>7</v>
      </c>
      <c r="E864" s="122" t="s">
        <v>1262</v>
      </c>
      <c r="F864" s="122" t="s">
        <v>1251</v>
      </c>
      <c r="G864" s="122"/>
      <c r="H864" s="122"/>
      <c r="I864" s="117"/>
    </row>
    <row r="865" spans="1:9" ht="15.6">
      <c r="A865" s="121">
        <v>524581</v>
      </c>
      <c r="B865" s="122" t="s">
        <v>2132</v>
      </c>
      <c r="C865" s="121">
        <v>707</v>
      </c>
      <c r="D865" s="121">
        <v>7</v>
      </c>
      <c r="E865" s="122" t="s">
        <v>1257</v>
      </c>
      <c r="F865" s="122" t="s">
        <v>1251</v>
      </c>
      <c r="G865" s="122"/>
      <c r="H865" s="122"/>
      <c r="I865" s="117"/>
    </row>
    <row r="866" spans="1:9" ht="15.6">
      <c r="A866" s="121">
        <v>516872</v>
      </c>
      <c r="B866" s="122" t="s">
        <v>2133</v>
      </c>
      <c r="C866" s="121">
        <v>613</v>
      </c>
      <c r="D866" s="121">
        <v>6</v>
      </c>
      <c r="E866" s="122" t="s">
        <v>212</v>
      </c>
      <c r="F866" s="122" t="s">
        <v>214</v>
      </c>
      <c r="G866" s="122" t="s">
        <v>1332</v>
      </c>
      <c r="H866" s="122"/>
      <c r="I866" s="117"/>
    </row>
    <row r="867" spans="1:9" ht="15.6">
      <c r="A867" s="121">
        <v>519294</v>
      </c>
      <c r="B867" s="122" t="s">
        <v>2134</v>
      </c>
      <c r="C867" s="121">
        <v>701</v>
      </c>
      <c r="D867" s="121">
        <v>7</v>
      </c>
      <c r="E867" s="122" t="s">
        <v>1250</v>
      </c>
      <c r="F867" s="122" t="s">
        <v>1251</v>
      </c>
      <c r="G867" s="122"/>
      <c r="H867" s="122"/>
      <c r="I867" s="117"/>
    </row>
    <row r="868" spans="1:9" ht="15.6">
      <c r="A868" s="121">
        <v>503827</v>
      </c>
      <c r="B868" s="122" t="s">
        <v>2135</v>
      </c>
      <c r="C868" s="121">
        <v>202</v>
      </c>
      <c r="D868" s="121">
        <v>2</v>
      </c>
      <c r="E868" s="122" t="s">
        <v>1247</v>
      </c>
      <c r="F868" s="122" t="s">
        <v>1248</v>
      </c>
      <c r="G868" s="122"/>
      <c r="H868" s="122"/>
      <c r="I868" s="117"/>
    </row>
    <row r="869" spans="1:9" ht="15.6">
      <c r="A869" s="121">
        <v>523542</v>
      </c>
      <c r="B869" s="122" t="s">
        <v>2135</v>
      </c>
      <c r="C869" s="121">
        <v>706</v>
      </c>
      <c r="D869" s="121">
        <v>7</v>
      </c>
      <c r="E869" s="122" t="s">
        <v>1339</v>
      </c>
      <c r="F869" s="122" t="s">
        <v>1251</v>
      </c>
      <c r="G869" s="122"/>
      <c r="H869" s="122"/>
      <c r="I869" s="117"/>
    </row>
    <row r="870" spans="1:9" ht="15.6">
      <c r="A870" s="121">
        <v>524590</v>
      </c>
      <c r="B870" s="122" t="s">
        <v>2136</v>
      </c>
      <c r="C870" s="121">
        <v>707</v>
      </c>
      <c r="D870" s="121">
        <v>7</v>
      </c>
      <c r="E870" s="122" t="s">
        <v>1257</v>
      </c>
      <c r="F870" s="122" t="s">
        <v>1251</v>
      </c>
      <c r="G870" s="122"/>
      <c r="H870" s="122"/>
      <c r="I870" s="117"/>
    </row>
    <row r="871" spans="1:9" ht="15.6">
      <c r="A871" s="121">
        <v>508691</v>
      </c>
      <c r="B871" s="122" t="s">
        <v>2137</v>
      </c>
      <c r="C871" s="121">
        <v>603</v>
      </c>
      <c r="D871" s="121">
        <v>6</v>
      </c>
      <c r="E871" s="122" t="s">
        <v>1285</v>
      </c>
      <c r="F871" s="122" t="s">
        <v>214</v>
      </c>
      <c r="G871" s="122"/>
      <c r="H871" s="122"/>
      <c r="I871" s="117"/>
    </row>
    <row r="872" spans="1:9" ht="15.6">
      <c r="A872" s="121">
        <v>526771</v>
      </c>
      <c r="B872" s="122" t="s">
        <v>2138</v>
      </c>
      <c r="C872" s="121">
        <v>710</v>
      </c>
      <c r="D872" s="121">
        <v>7</v>
      </c>
      <c r="E872" s="122" t="s">
        <v>1632</v>
      </c>
      <c r="F872" s="122" t="s">
        <v>1251</v>
      </c>
      <c r="G872" s="122"/>
      <c r="H872" s="122"/>
      <c r="I872" s="117"/>
    </row>
    <row r="873" spans="1:9" ht="15.6">
      <c r="A873" s="121">
        <v>500356</v>
      </c>
      <c r="B873" s="122" t="s">
        <v>2139</v>
      </c>
      <c r="C873" s="121">
        <v>403</v>
      </c>
      <c r="D873" s="121">
        <v>4</v>
      </c>
      <c r="E873" s="122" t="s">
        <v>1264</v>
      </c>
      <c r="F873" s="122" t="s">
        <v>1265</v>
      </c>
      <c r="G873" s="122"/>
      <c r="H873" s="122"/>
      <c r="I873" s="117"/>
    </row>
    <row r="874" spans="1:9" ht="15.6">
      <c r="A874" s="121">
        <v>524603</v>
      </c>
      <c r="B874" s="122" t="s">
        <v>2140</v>
      </c>
      <c r="C874" s="121">
        <v>708</v>
      </c>
      <c r="D874" s="121">
        <v>7</v>
      </c>
      <c r="E874" s="122" t="s">
        <v>1307</v>
      </c>
      <c r="F874" s="122" t="s">
        <v>1251</v>
      </c>
      <c r="G874" s="122"/>
      <c r="H874" s="122"/>
      <c r="I874" s="117"/>
    </row>
    <row r="875" spans="1:9" ht="15.6">
      <c r="A875" s="121">
        <v>513172</v>
      </c>
      <c r="B875" s="122" t="s">
        <v>2141</v>
      </c>
      <c r="C875" s="121">
        <v>306</v>
      </c>
      <c r="D875" s="121">
        <v>3</v>
      </c>
      <c r="E875" s="122" t="s">
        <v>1420</v>
      </c>
      <c r="F875" s="122" t="s">
        <v>1260</v>
      </c>
      <c r="G875" s="122"/>
      <c r="H875" s="122"/>
      <c r="I875" s="117"/>
    </row>
    <row r="876" spans="1:9" ht="15.6">
      <c r="A876" s="121">
        <v>508705</v>
      </c>
      <c r="B876" s="122" t="s">
        <v>2142</v>
      </c>
      <c r="C876" s="121">
        <v>603</v>
      </c>
      <c r="D876" s="121">
        <v>6</v>
      </c>
      <c r="E876" s="122" t="s">
        <v>1285</v>
      </c>
      <c r="F876" s="122" t="s">
        <v>214</v>
      </c>
      <c r="G876" s="122"/>
      <c r="H876" s="122"/>
      <c r="I876" s="117"/>
    </row>
    <row r="877" spans="1:9" ht="15.6">
      <c r="A877" s="121">
        <v>559547</v>
      </c>
      <c r="B877" s="122" t="s">
        <v>2143</v>
      </c>
      <c r="C877" s="121">
        <v>702</v>
      </c>
      <c r="D877" s="121">
        <v>7</v>
      </c>
      <c r="E877" s="122" t="s">
        <v>1262</v>
      </c>
      <c r="F877" s="122" t="s">
        <v>1251</v>
      </c>
      <c r="G877" s="122"/>
      <c r="H877" s="122"/>
      <c r="I877" s="117"/>
    </row>
    <row r="878" spans="1:9" ht="15.6">
      <c r="A878" s="121">
        <v>522538</v>
      </c>
      <c r="B878" s="122" t="s">
        <v>2143</v>
      </c>
      <c r="C878" s="121">
        <v>809</v>
      </c>
      <c r="D878" s="121">
        <v>8</v>
      </c>
      <c r="E878" s="122" t="s">
        <v>1336</v>
      </c>
      <c r="F878" s="122" t="s">
        <v>568</v>
      </c>
      <c r="G878" s="122"/>
      <c r="H878" s="122"/>
      <c r="I878" s="117"/>
    </row>
    <row r="879" spans="1:9" ht="15.6">
      <c r="A879" s="121">
        <v>509710</v>
      </c>
      <c r="B879" s="122" t="s">
        <v>2144</v>
      </c>
      <c r="C879" s="121">
        <v>503</v>
      </c>
      <c r="D879" s="121">
        <v>5</v>
      </c>
      <c r="E879" s="122" t="s">
        <v>1542</v>
      </c>
      <c r="F879" s="122" t="s">
        <v>171</v>
      </c>
      <c r="G879" s="122" t="s">
        <v>1279</v>
      </c>
      <c r="H879" s="122"/>
      <c r="I879" s="117"/>
    </row>
    <row r="880" spans="1:9" ht="15.6">
      <c r="A880" s="121">
        <v>528749</v>
      </c>
      <c r="B880" s="122" t="s">
        <v>2145</v>
      </c>
      <c r="C880" s="121">
        <v>713</v>
      </c>
      <c r="D880" s="121">
        <v>7</v>
      </c>
      <c r="E880" s="122" t="s">
        <v>1277</v>
      </c>
      <c r="F880" s="122" t="s">
        <v>1251</v>
      </c>
      <c r="G880" s="122"/>
      <c r="H880" s="122"/>
      <c r="I880" s="117"/>
    </row>
    <row r="881" spans="1:9" ht="15.6">
      <c r="A881" s="121">
        <v>517640</v>
      </c>
      <c r="B881" s="122" t="s">
        <v>2146</v>
      </c>
      <c r="C881" s="121">
        <v>511</v>
      </c>
      <c r="D881" s="121">
        <v>5</v>
      </c>
      <c r="E881" s="122" t="s">
        <v>648</v>
      </c>
      <c r="F881" s="122" t="s">
        <v>171</v>
      </c>
      <c r="G881" s="122" t="s">
        <v>1349</v>
      </c>
      <c r="H881" s="122"/>
      <c r="I881" s="117"/>
    </row>
    <row r="882" spans="1:9" ht="15.6">
      <c r="A882" s="121">
        <v>512311</v>
      </c>
      <c r="B882" s="122" t="s">
        <v>2147</v>
      </c>
      <c r="C882" s="121">
        <v>509</v>
      </c>
      <c r="D882" s="121">
        <v>5</v>
      </c>
      <c r="E882" s="122" t="s">
        <v>1254</v>
      </c>
      <c r="F882" s="122" t="s">
        <v>171</v>
      </c>
      <c r="G882" s="122" t="s">
        <v>1255</v>
      </c>
      <c r="H882" s="122"/>
      <c r="I882" s="117"/>
    </row>
    <row r="883" spans="1:9" ht="15.6">
      <c r="A883" s="121">
        <v>507156</v>
      </c>
      <c r="B883" s="122" t="s">
        <v>2148</v>
      </c>
      <c r="C883" s="121">
        <v>207</v>
      </c>
      <c r="D883" s="121">
        <v>2</v>
      </c>
      <c r="E883" s="122" t="s">
        <v>1392</v>
      </c>
      <c r="F883" s="122" t="s">
        <v>1248</v>
      </c>
      <c r="G883" s="122"/>
      <c r="H883" s="122"/>
      <c r="I883" s="117"/>
    </row>
    <row r="884" spans="1:9" ht="15.6">
      <c r="A884" s="121">
        <v>521493</v>
      </c>
      <c r="B884" s="122" t="s">
        <v>2149</v>
      </c>
      <c r="C884" s="121">
        <v>806</v>
      </c>
      <c r="D884" s="121">
        <v>8</v>
      </c>
      <c r="E884" s="122" t="s">
        <v>1293</v>
      </c>
      <c r="F884" s="122" t="s">
        <v>568</v>
      </c>
      <c r="G884" s="122"/>
      <c r="H884" s="122"/>
      <c r="I884" s="117"/>
    </row>
    <row r="885" spans="1:9" ht="15.6">
      <c r="A885" s="121">
        <v>503215</v>
      </c>
      <c r="B885" s="122" t="s">
        <v>2150</v>
      </c>
      <c r="C885" s="121">
        <v>404</v>
      </c>
      <c r="D885" s="121">
        <v>4</v>
      </c>
      <c r="E885" s="122" t="s">
        <v>1267</v>
      </c>
      <c r="F885" s="122" t="s">
        <v>1265</v>
      </c>
      <c r="G885" s="122"/>
      <c r="H885" s="122"/>
      <c r="I885" s="117"/>
    </row>
    <row r="886" spans="1:9" ht="15.6">
      <c r="A886" s="121">
        <v>516881</v>
      </c>
      <c r="B886" s="122" t="s">
        <v>2151</v>
      </c>
      <c r="C886" s="121">
        <v>613</v>
      </c>
      <c r="D886" s="121">
        <v>6</v>
      </c>
      <c r="E886" s="122" t="s">
        <v>212</v>
      </c>
      <c r="F886" s="122" t="s">
        <v>214</v>
      </c>
      <c r="G886" s="122" t="s">
        <v>1332</v>
      </c>
      <c r="H886" s="122"/>
      <c r="I886" s="117"/>
    </row>
    <row r="887" spans="1:9" ht="15.6">
      <c r="A887" s="121">
        <v>528757</v>
      </c>
      <c r="B887" s="122" t="s">
        <v>2152</v>
      </c>
      <c r="C887" s="121">
        <v>713</v>
      </c>
      <c r="D887" s="121">
        <v>7</v>
      </c>
      <c r="E887" s="122" t="s">
        <v>1277</v>
      </c>
      <c r="F887" s="122" t="s">
        <v>1251</v>
      </c>
      <c r="G887" s="122"/>
      <c r="H887" s="122"/>
      <c r="I887" s="117"/>
    </row>
    <row r="888" spans="1:9" ht="15.6">
      <c r="A888" s="121">
        <v>522546</v>
      </c>
      <c r="B888" s="122" t="s">
        <v>2153</v>
      </c>
      <c r="C888" s="121">
        <v>807</v>
      </c>
      <c r="D888" s="121">
        <v>8</v>
      </c>
      <c r="E888" s="122" t="s">
        <v>1302</v>
      </c>
      <c r="F888" s="122" t="s">
        <v>568</v>
      </c>
      <c r="G888" s="122"/>
      <c r="H888" s="122"/>
      <c r="I888" s="117"/>
    </row>
    <row r="889" spans="1:9" ht="15.6">
      <c r="A889" s="121">
        <v>503223</v>
      </c>
      <c r="B889" s="122" t="s">
        <v>2154</v>
      </c>
      <c r="C889" s="121">
        <v>404</v>
      </c>
      <c r="D889" s="121">
        <v>4</v>
      </c>
      <c r="E889" s="122" t="s">
        <v>1267</v>
      </c>
      <c r="F889" s="122" t="s">
        <v>1265</v>
      </c>
      <c r="G889" s="122"/>
      <c r="H889" s="122"/>
      <c r="I889" s="117"/>
    </row>
    <row r="890" spans="1:9" ht="15.6">
      <c r="A890" s="121">
        <v>523551</v>
      </c>
      <c r="B890" s="122" t="s">
        <v>2155</v>
      </c>
      <c r="C890" s="121">
        <v>703</v>
      </c>
      <c r="D890" s="121">
        <v>7</v>
      </c>
      <c r="E890" s="122" t="s">
        <v>1252</v>
      </c>
      <c r="F890" s="122" t="s">
        <v>1251</v>
      </c>
      <c r="G890" s="122"/>
      <c r="H890" s="122"/>
      <c r="I890" s="117"/>
    </row>
    <row r="891" spans="1:9" ht="15.6">
      <c r="A891" s="121">
        <v>512320</v>
      </c>
      <c r="B891" s="122" t="s">
        <v>2156</v>
      </c>
      <c r="C891" s="121">
        <v>509</v>
      </c>
      <c r="D891" s="121">
        <v>5</v>
      </c>
      <c r="E891" s="122" t="s">
        <v>1254</v>
      </c>
      <c r="F891" s="122" t="s">
        <v>171</v>
      </c>
      <c r="G891" s="122" t="s">
        <v>1255</v>
      </c>
      <c r="H891" s="122"/>
      <c r="I891" s="117"/>
    </row>
    <row r="892" spans="1:9" ht="15.6">
      <c r="A892" s="121">
        <v>519308</v>
      </c>
      <c r="B892" s="122" t="s">
        <v>2157</v>
      </c>
      <c r="C892" s="121">
        <v>701</v>
      </c>
      <c r="D892" s="121">
        <v>7</v>
      </c>
      <c r="E892" s="122" t="s">
        <v>1250</v>
      </c>
      <c r="F892" s="122" t="s">
        <v>1251</v>
      </c>
      <c r="G892" s="122"/>
      <c r="H892" s="122"/>
      <c r="I892" s="117"/>
    </row>
    <row r="893" spans="1:9" ht="15.6">
      <c r="A893" s="121">
        <v>500364</v>
      </c>
      <c r="B893" s="122" t="s">
        <v>2158</v>
      </c>
      <c r="C893" s="121">
        <v>407</v>
      </c>
      <c r="D893" s="121">
        <v>4</v>
      </c>
      <c r="E893" s="122" t="s">
        <v>1355</v>
      </c>
      <c r="F893" s="122" t="s">
        <v>1265</v>
      </c>
      <c r="G893" s="122"/>
      <c r="H893" s="122"/>
      <c r="I893" s="117"/>
    </row>
    <row r="894" spans="1:9" ht="15.6">
      <c r="A894" s="121">
        <v>500372</v>
      </c>
      <c r="B894" s="122" t="s">
        <v>2159</v>
      </c>
      <c r="C894" s="121">
        <v>403</v>
      </c>
      <c r="D894" s="121">
        <v>4</v>
      </c>
      <c r="E894" s="122" t="s">
        <v>1264</v>
      </c>
      <c r="F894" s="122" t="s">
        <v>1265</v>
      </c>
      <c r="G894" s="122"/>
      <c r="H894" s="122"/>
      <c r="I894" s="117"/>
    </row>
    <row r="895" spans="1:9" ht="15.6">
      <c r="A895" s="121">
        <v>503835</v>
      </c>
      <c r="B895" s="122" t="s">
        <v>2160</v>
      </c>
      <c r="C895" s="121">
        <v>202</v>
      </c>
      <c r="D895" s="121">
        <v>2</v>
      </c>
      <c r="E895" s="122" t="s">
        <v>1247</v>
      </c>
      <c r="F895" s="122" t="s">
        <v>1248</v>
      </c>
      <c r="G895" s="122"/>
      <c r="H895" s="122"/>
      <c r="I895" s="117"/>
    </row>
    <row r="896" spans="1:9" ht="15.6">
      <c r="A896" s="121">
        <v>525791</v>
      </c>
      <c r="B896" s="122" t="s">
        <v>2161</v>
      </c>
      <c r="C896" s="121">
        <v>608</v>
      </c>
      <c r="D896" s="121">
        <v>6</v>
      </c>
      <c r="E896" s="122" t="s">
        <v>1759</v>
      </c>
      <c r="F896" s="122" t="s">
        <v>214</v>
      </c>
      <c r="G896" s="122"/>
      <c r="H896" s="122"/>
      <c r="I896" s="117"/>
    </row>
    <row r="897" spans="1:9" ht="15.6">
      <c r="A897" s="121">
        <v>500381</v>
      </c>
      <c r="B897" s="122" t="s">
        <v>2162</v>
      </c>
      <c r="C897" s="121">
        <v>403</v>
      </c>
      <c r="D897" s="121">
        <v>4</v>
      </c>
      <c r="E897" s="122" t="s">
        <v>1264</v>
      </c>
      <c r="F897" s="122" t="s">
        <v>1265</v>
      </c>
      <c r="G897" s="122"/>
      <c r="H897" s="122"/>
      <c r="I897" s="117"/>
    </row>
    <row r="898" spans="1:9" ht="15.6">
      <c r="A898" s="121">
        <v>511463</v>
      </c>
      <c r="B898" s="122" t="s">
        <v>2163</v>
      </c>
      <c r="C898" s="121">
        <v>606</v>
      </c>
      <c r="D898" s="121">
        <v>6</v>
      </c>
      <c r="E898" s="122" t="s">
        <v>1243</v>
      </c>
      <c r="F898" s="122" t="s">
        <v>214</v>
      </c>
      <c r="G898" s="122"/>
      <c r="H898" s="122"/>
      <c r="I898" s="117"/>
    </row>
    <row r="899" spans="1:9" ht="15.6">
      <c r="A899" s="121">
        <v>522554</v>
      </c>
      <c r="B899" s="122" t="s">
        <v>2164</v>
      </c>
      <c r="C899" s="121">
        <v>809</v>
      </c>
      <c r="D899" s="121">
        <v>8</v>
      </c>
      <c r="E899" s="122" t="s">
        <v>1336</v>
      </c>
      <c r="F899" s="122" t="s">
        <v>568</v>
      </c>
      <c r="G899" s="122"/>
      <c r="H899" s="122"/>
      <c r="I899" s="117"/>
    </row>
    <row r="900" spans="1:9" ht="15.6">
      <c r="A900" s="121">
        <v>556777</v>
      </c>
      <c r="B900" s="122" t="s">
        <v>2165</v>
      </c>
      <c r="C900" s="121">
        <v>402</v>
      </c>
      <c r="D900" s="121">
        <v>4</v>
      </c>
      <c r="E900" s="122" t="s">
        <v>1309</v>
      </c>
      <c r="F900" s="122" t="s">
        <v>1265</v>
      </c>
      <c r="G900" s="122"/>
      <c r="H900" s="122"/>
      <c r="I900" s="117"/>
    </row>
    <row r="901" spans="1:9" ht="15.6">
      <c r="A901" s="121">
        <v>515001</v>
      </c>
      <c r="B901" s="122" t="s">
        <v>2165</v>
      </c>
      <c r="C901" s="121">
        <v>609</v>
      </c>
      <c r="D901" s="121">
        <v>6</v>
      </c>
      <c r="E901" s="122" t="s">
        <v>1245</v>
      </c>
      <c r="F901" s="122" t="s">
        <v>214</v>
      </c>
      <c r="G901" s="122"/>
      <c r="H901" s="122"/>
      <c r="I901" s="117"/>
    </row>
    <row r="902" spans="1:9" ht="15.6">
      <c r="A902" s="121">
        <v>515019</v>
      </c>
      <c r="B902" s="122" t="s">
        <v>2166</v>
      </c>
      <c r="C902" s="121">
        <v>609</v>
      </c>
      <c r="D902" s="121">
        <v>6</v>
      </c>
      <c r="E902" s="122" t="s">
        <v>1245</v>
      </c>
      <c r="F902" s="122" t="s">
        <v>214</v>
      </c>
      <c r="G902" s="122"/>
      <c r="H902" s="122"/>
      <c r="I902" s="117"/>
    </row>
    <row r="903" spans="1:9" ht="15.6">
      <c r="A903" s="121">
        <v>556416</v>
      </c>
      <c r="B903" s="122" t="s">
        <v>2167</v>
      </c>
      <c r="C903" s="121">
        <v>305</v>
      </c>
      <c r="D903" s="121">
        <v>3</v>
      </c>
      <c r="E903" s="122" t="s">
        <v>1457</v>
      </c>
      <c r="F903" s="122" t="s">
        <v>1260</v>
      </c>
      <c r="G903" s="122"/>
      <c r="H903" s="122"/>
      <c r="I903" s="117"/>
    </row>
    <row r="904" spans="1:9" ht="15.6">
      <c r="A904" s="121">
        <v>523569</v>
      </c>
      <c r="B904" s="122" t="s">
        <v>2168</v>
      </c>
      <c r="C904" s="121">
        <v>703</v>
      </c>
      <c r="D904" s="121">
        <v>7</v>
      </c>
      <c r="E904" s="122" t="s">
        <v>1252</v>
      </c>
      <c r="F904" s="122" t="s">
        <v>1251</v>
      </c>
      <c r="G904" s="122"/>
      <c r="H904" s="122"/>
      <c r="I904" s="117"/>
    </row>
    <row r="905" spans="1:9" ht="15.6">
      <c r="A905" s="121">
        <v>560049</v>
      </c>
      <c r="B905" s="122" t="s">
        <v>2169</v>
      </c>
      <c r="C905" s="121">
        <v>808</v>
      </c>
      <c r="D905" s="121">
        <v>8</v>
      </c>
      <c r="E905" s="122" t="s">
        <v>1272</v>
      </c>
      <c r="F905" s="122" t="s">
        <v>568</v>
      </c>
      <c r="G905" s="122"/>
      <c r="H905" s="122"/>
      <c r="I905" s="117"/>
    </row>
    <row r="906" spans="1:9" ht="15.6">
      <c r="A906" s="121">
        <v>522562</v>
      </c>
      <c r="B906" s="122" t="s">
        <v>2170</v>
      </c>
      <c r="C906" s="121">
        <v>807</v>
      </c>
      <c r="D906" s="121">
        <v>8</v>
      </c>
      <c r="E906" s="122" t="s">
        <v>1302</v>
      </c>
      <c r="F906" s="122" t="s">
        <v>568</v>
      </c>
      <c r="G906" s="122"/>
      <c r="H906" s="122"/>
      <c r="I906" s="117"/>
    </row>
    <row r="907" spans="1:9" ht="15.6">
      <c r="A907" s="121">
        <v>502391</v>
      </c>
      <c r="B907" s="122" t="s">
        <v>2171</v>
      </c>
      <c r="C907" s="121">
        <v>402</v>
      </c>
      <c r="D907" s="121">
        <v>4</v>
      </c>
      <c r="E907" s="122" t="s">
        <v>1309</v>
      </c>
      <c r="F907" s="122" t="s">
        <v>1265</v>
      </c>
      <c r="G907" s="122"/>
      <c r="H907" s="122"/>
      <c r="I907" s="117"/>
    </row>
    <row r="908" spans="1:9" ht="15.6">
      <c r="A908" s="121">
        <v>527351</v>
      </c>
      <c r="B908" s="122" t="s">
        <v>2172</v>
      </c>
      <c r="C908" s="121">
        <v>712</v>
      </c>
      <c r="D908" s="121">
        <v>7</v>
      </c>
      <c r="E908" s="122" t="s">
        <v>1357</v>
      </c>
      <c r="F908" s="122" t="s">
        <v>1251</v>
      </c>
      <c r="G908" s="122"/>
      <c r="H908" s="122"/>
      <c r="I908" s="117"/>
    </row>
    <row r="909" spans="1:9" ht="15.6">
      <c r="A909" s="121">
        <v>501671</v>
      </c>
      <c r="B909" s="122" t="s">
        <v>2173</v>
      </c>
      <c r="C909" s="121">
        <v>201</v>
      </c>
      <c r="D909" s="121">
        <v>2</v>
      </c>
      <c r="E909" s="122" t="s">
        <v>1288</v>
      </c>
      <c r="F909" s="122" t="s">
        <v>1248</v>
      </c>
      <c r="G909" s="122"/>
      <c r="H909" s="122"/>
      <c r="I909" s="117"/>
    </row>
    <row r="910" spans="1:9" ht="15.6">
      <c r="A910" s="121">
        <v>523577</v>
      </c>
      <c r="B910" s="122" t="s">
        <v>2174</v>
      </c>
      <c r="C910" s="121">
        <v>703</v>
      </c>
      <c r="D910" s="121">
        <v>7</v>
      </c>
      <c r="E910" s="122" t="s">
        <v>1252</v>
      </c>
      <c r="F910" s="122" t="s">
        <v>1251</v>
      </c>
      <c r="G910" s="122"/>
      <c r="H910" s="122"/>
      <c r="I910" s="117"/>
    </row>
    <row r="911" spans="1:9" ht="15.6">
      <c r="A911" s="121">
        <v>528765</v>
      </c>
      <c r="B911" s="122" t="s">
        <v>2175</v>
      </c>
      <c r="C911" s="121">
        <v>713</v>
      </c>
      <c r="D911" s="121">
        <v>7</v>
      </c>
      <c r="E911" s="122" t="s">
        <v>1277</v>
      </c>
      <c r="F911" s="122" t="s">
        <v>1251</v>
      </c>
      <c r="G911" s="122"/>
      <c r="H911" s="122"/>
      <c r="I911" s="117"/>
    </row>
    <row r="912" spans="1:9" ht="15.6">
      <c r="A912" s="121">
        <v>522571</v>
      </c>
      <c r="B912" s="122" t="s">
        <v>2176</v>
      </c>
      <c r="C912" s="121">
        <v>807</v>
      </c>
      <c r="D912" s="121">
        <v>8</v>
      </c>
      <c r="E912" s="122" t="s">
        <v>1302</v>
      </c>
      <c r="F912" s="122" t="s">
        <v>568</v>
      </c>
      <c r="G912" s="122"/>
      <c r="H912" s="122"/>
      <c r="I912" s="117"/>
    </row>
    <row r="913" spans="1:9" ht="15.6">
      <c r="A913" s="121">
        <v>503843</v>
      </c>
      <c r="B913" s="122" t="s">
        <v>2177</v>
      </c>
      <c r="C913" s="121">
        <v>202</v>
      </c>
      <c r="D913" s="121">
        <v>2</v>
      </c>
      <c r="E913" s="122" t="s">
        <v>1247</v>
      </c>
      <c r="F913" s="122" t="s">
        <v>1248</v>
      </c>
      <c r="G913" s="122"/>
      <c r="H913" s="122"/>
      <c r="I913" s="117"/>
    </row>
    <row r="914" spans="1:9" ht="15.6">
      <c r="A914" s="121">
        <v>512338</v>
      </c>
      <c r="B914" s="122" t="s">
        <v>2178</v>
      </c>
      <c r="C914" s="121">
        <v>509</v>
      </c>
      <c r="D914" s="121">
        <v>5</v>
      </c>
      <c r="E914" s="122" t="s">
        <v>1254</v>
      </c>
      <c r="F914" s="122" t="s">
        <v>171</v>
      </c>
      <c r="G914" s="122" t="s">
        <v>1255</v>
      </c>
      <c r="H914" s="122"/>
      <c r="I914" s="117"/>
    </row>
    <row r="915" spans="1:9" ht="15.6">
      <c r="A915" s="121">
        <v>510530</v>
      </c>
      <c r="B915" s="122" t="s">
        <v>2179</v>
      </c>
      <c r="C915" s="121">
        <v>508</v>
      </c>
      <c r="D915" s="121">
        <v>5</v>
      </c>
      <c r="E915" s="122" t="s">
        <v>1383</v>
      </c>
      <c r="F915" s="122" t="s">
        <v>171</v>
      </c>
      <c r="G915" s="122" t="s">
        <v>1384</v>
      </c>
      <c r="H915" s="122"/>
      <c r="I915" s="117"/>
    </row>
    <row r="916" spans="1:9" ht="15.6">
      <c r="A916" s="121">
        <v>543209</v>
      </c>
      <c r="B916" s="122" t="s">
        <v>2180</v>
      </c>
      <c r="C916" s="121">
        <v>810</v>
      </c>
      <c r="D916" s="121">
        <v>8</v>
      </c>
      <c r="E916" s="122" t="s">
        <v>1274</v>
      </c>
      <c r="F916" s="122" t="s">
        <v>568</v>
      </c>
      <c r="G916" s="122"/>
      <c r="H916" s="122"/>
      <c r="I916" s="117"/>
    </row>
    <row r="917" spans="1:9" ht="15.6">
      <c r="A917" s="121">
        <v>507997</v>
      </c>
      <c r="B917" s="122" t="s">
        <v>2181</v>
      </c>
      <c r="C917" s="121">
        <v>108</v>
      </c>
      <c r="D917" s="121">
        <v>1</v>
      </c>
      <c r="E917" s="122" t="s">
        <v>1378</v>
      </c>
      <c r="F917" s="122" t="s">
        <v>477</v>
      </c>
      <c r="G917" s="122"/>
      <c r="H917" s="122"/>
      <c r="I917" s="117"/>
    </row>
    <row r="918" spans="1:9" ht="15.6">
      <c r="A918" s="121">
        <v>520314</v>
      </c>
      <c r="B918" s="122" t="s">
        <v>2182</v>
      </c>
      <c r="C918" s="121">
        <v>705</v>
      </c>
      <c r="D918" s="121">
        <v>7</v>
      </c>
      <c r="E918" s="122" t="s">
        <v>1472</v>
      </c>
      <c r="F918" s="122" t="s">
        <v>1251</v>
      </c>
      <c r="G918" s="122"/>
      <c r="H918" s="122"/>
      <c r="I918" s="117"/>
    </row>
    <row r="919" spans="1:9" ht="15.6">
      <c r="A919" s="121">
        <v>511471</v>
      </c>
      <c r="B919" s="122" t="s">
        <v>2183</v>
      </c>
      <c r="C919" s="121">
        <v>607</v>
      </c>
      <c r="D919" s="121">
        <v>6</v>
      </c>
      <c r="E919" s="122" t="s">
        <v>1484</v>
      </c>
      <c r="F919" s="122" t="s">
        <v>214</v>
      </c>
      <c r="G919" s="122"/>
      <c r="H919" s="122"/>
      <c r="I919" s="117"/>
    </row>
    <row r="920" spans="1:9" ht="15.6">
      <c r="A920" s="121">
        <v>502413</v>
      </c>
      <c r="B920" s="122" t="s">
        <v>2184</v>
      </c>
      <c r="C920" s="121">
        <v>402</v>
      </c>
      <c r="D920" s="121">
        <v>4</v>
      </c>
      <c r="E920" s="122" t="s">
        <v>1309</v>
      </c>
      <c r="F920" s="122" t="s">
        <v>1265</v>
      </c>
      <c r="G920" s="122"/>
      <c r="H920" s="122"/>
      <c r="I920" s="117"/>
    </row>
    <row r="921" spans="1:9" ht="15.6">
      <c r="A921" s="121">
        <v>520322</v>
      </c>
      <c r="B921" s="122" t="s">
        <v>2185</v>
      </c>
      <c r="C921" s="121">
        <v>709</v>
      </c>
      <c r="D921" s="121">
        <v>7</v>
      </c>
      <c r="E921" s="122" t="s">
        <v>1353</v>
      </c>
      <c r="F921" s="122" t="s">
        <v>1251</v>
      </c>
      <c r="G921" s="122"/>
      <c r="H921" s="122"/>
      <c r="I921" s="117"/>
    </row>
    <row r="922" spans="1:9" ht="15.6">
      <c r="A922" s="121">
        <v>506109</v>
      </c>
      <c r="B922" s="122" t="s">
        <v>2186</v>
      </c>
      <c r="C922" s="121">
        <v>304</v>
      </c>
      <c r="D922" s="121">
        <v>3</v>
      </c>
      <c r="E922" s="122" t="s">
        <v>1345</v>
      </c>
      <c r="F922" s="122" t="s">
        <v>1260</v>
      </c>
      <c r="G922" s="122"/>
      <c r="H922" s="122"/>
      <c r="I922" s="117"/>
    </row>
    <row r="923" spans="1:9" ht="15.6">
      <c r="A923" s="121">
        <v>519316</v>
      </c>
      <c r="B923" s="122" t="s">
        <v>2187</v>
      </c>
      <c r="C923" s="121">
        <v>712</v>
      </c>
      <c r="D923" s="121">
        <v>7</v>
      </c>
      <c r="E923" s="122" t="s">
        <v>1357</v>
      </c>
      <c r="F923" s="122" t="s">
        <v>1251</v>
      </c>
      <c r="G923" s="122"/>
      <c r="H923" s="122"/>
      <c r="I923" s="117"/>
    </row>
    <row r="924" spans="1:9" ht="15.6">
      <c r="A924" s="121">
        <v>511480</v>
      </c>
      <c r="B924" s="122" t="s">
        <v>2188</v>
      </c>
      <c r="C924" s="121">
        <v>606</v>
      </c>
      <c r="D924" s="121">
        <v>6</v>
      </c>
      <c r="E924" s="122" t="s">
        <v>1243</v>
      </c>
      <c r="F924" s="122" t="s">
        <v>214</v>
      </c>
      <c r="G924" s="122"/>
      <c r="H924" s="122"/>
      <c r="I924" s="117"/>
    </row>
    <row r="925" spans="1:9" ht="15.6">
      <c r="A925" s="121">
        <v>515027</v>
      </c>
      <c r="B925" s="122" t="s">
        <v>2189</v>
      </c>
      <c r="C925" s="121">
        <v>609</v>
      </c>
      <c r="D925" s="121">
        <v>6</v>
      </c>
      <c r="E925" s="122" t="s">
        <v>1245</v>
      </c>
      <c r="F925" s="122" t="s">
        <v>214</v>
      </c>
      <c r="G925" s="122"/>
      <c r="H925" s="122"/>
      <c r="I925" s="117"/>
    </row>
    <row r="926" spans="1:9" ht="15.6">
      <c r="A926" s="121">
        <v>521507</v>
      </c>
      <c r="B926" s="122" t="s">
        <v>2190</v>
      </c>
      <c r="C926" s="121">
        <v>806</v>
      </c>
      <c r="D926" s="121">
        <v>8</v>
      </c>
      <c r="E926" s="122" t="s">
        <v>1293</v>
      </c>
      <c r="F926" s="122" t="s">
        <v>568</v>
      </c>
      <c r="G926" s="122"/>
      <c r="H926" s="122"/>
      <c r="I926" s="117"/>
    </row>
    <row r="927" spans="1:9" ht="15.6">
      <c r="A927" s="121">
        <v>522589</v>
      </c>
      <c r="B927" s="122" t="s">
        <v>2191</v>
      </c>
      <c r="C927" s="121">
        <v>807</v>
      </c>
      <c r="D927" s="121">
        <v>8</v>
      </c>
      <c r="E927" s="122" t="s">
        <v>1302</v>
      </c>
      <c r="F927" s="122" t="s">
        <v>568</v>
      </c>
      <c r="G927" s="122"/>
      <c r="H927" s="122"/>
      <c r="I927" s="117"/>
    </row>
    <row r="928" spans="1:9" ht="15.6">
      <c r="A928" s="121">
        <v>543039</v>
      </c>
      <c r="B928" s="122" t="s">
        <v>2192</v>
      </c>
      <c r="C928" s="121">
        <v>406</v>
      </c>
      <c r="D928" s="121">
        <v>4</v>
      </c>
      <c r="E928" s="122" t="s">
        <v>1270</v>
      </c>
      <c r="F928" s="122" t="s">
        <v>1265</v>
      </c>
      <c r="G928" s="122"/>
      <c r="H928" s="122"/>
      <c r="I928" s="117"/>
    </row>
    <row r="929" spans="1:9" ht="15.6">
      <c r="A929" s="121">
        <v>525812</v>
      </c>
      <c r="B929" s="122" t="s">
        <v>2193</v>
      </c>
      <c r="C929" s="121">
        <v>608</v>
      </c>
      <c r="D929" s="121">
        <v>6</v>
      </c>
      <c r="E929" s="122" t="s">
        <v>1759</v>
      </c>
      <c r="F929" s="122" t="s">
        <v>214</v>
      </c>
      <c r="G929" s="122"/>
      <c r="H929" s="122"/>
      <c r="I929" s="117"/>
    </row>
    <row r="930" spans="1:9" ht="15.6">
      <c r="A930" s="121">
        <v>514063</v>
      </c>
      <c r="B930" s="122" t="s">
        <v>2194</v>
      </c>
      <c r="C930" s="121">
        <v>307</v>
      </c>
      <c r="D930" s="121">
        <v>3</v>
      </c>
      <c r="E930" s="122" t="s">
        <v>1435</v>
      </c>
      <c r="F930" s="122" t="s">
        <v>1260</v>
      </c>
      <c r="G930" s="122"/>
      <c r="H930" s="122"/>
      <c r="I930" s="117"/>
    </row>
    <row r="931" spans="1:9" ht="15.6">
      <c r="A931" s="121">
        <v>524611</v>
      </c>
      <c r="B931" s="122" t="s">
        <v>2195</v>
      </c>
      <c r="C931" s="121">
        <v>708</v>
      </c>
      <c r="D931" s="121">
        <v>7</v>
      </c>
      <c r="E931" s="122" t="s">
        <v>1307</v>
      </c>
      <c r="F931" s="122" t="s">
        <v>1251</v>
      </c>
      <c r="G931" s="122"/>
      <c r="H931" s="122"/>
      <c r="I931" s="117"/>
    </row>
    <row r="932" spans="1:9" ht="15.6">
      <c r="A932" s="121">
        <v>520331</v>
      </c>
      <c r="B932" s="122" t="s">
        <v>2196</v>
      </c>
      <c r="C932" s="121">
        <v>702</v>
      </c>
      <c r="D932" s="121">
        <v>7</v>
      </c>
      <c r="E932" s="122" t="s">
        <v>1262</v>
      </c>
      <c r="F932" s="122" t="s">
        <v>1251</v>
      </c>
      <c r="G932" s="122"/>
      <c r="H932" s="122"/>
      <c r="I932" s="117"/>
    </row>
    <row r="933" spans="1:9" ht="15.6">
      <c r="A933" s="121">
        <v>503231</v>
      </c>
      <c r="B933" s="122" t="s">
        <v>2197</v>
      </c>
      <c r="C933" s="121">
        <v>404</v>
      </c>
      <c r="D933" s="121">
        <v>4</v>
      </c>
      <c r="E933" s="122" t="s">
        <v>1267</v>
      </c>
      <c r="F933" s="122" t="s">
        <v>1265</v>
      </c>
      <c r="G933" s="122"/>
      <c r="H933" s="122"/>
      <c r="I933" s="117"/>
    </row>
    <row r="934" spans="1:9" ht="15.6">
      <c r="A934" s="121">
        <v>557404</v>
      </c>
      <c r="B934" s="122" t="s">
        <v>2198</v>
      </c>
      <c r="C934" s="121">
        <v>302</v>
      </c>
      <c r="D934" s="121">
        <v>3</v>
      </c>
      <c r="E934" s="122" t="s">
        <v>1431</v>
      </c>
      <c r="F934" s="122" t="s">
        <v>1260</v>
      </c>
      <c r="G934" s="122"/>
      <c r="H934" s="122"/>
      <c r="I934" s="117"/>
    </row>
    <row r="935" spans="1:9" ht="15.6">
      <c r="A935" s="121">
        <v>501182</v>
      </c>
      <c r="B935" s="122" t="s">
        <v>2199</v>
      </c>
      <c r="C935" s="121">
        <v>401</v>
      </c>
      <c r="D935" s="121">
        <v>4</v>
      </c>
      <c r="E935" s="122" t="s">
        <v>1304</v>
      </c>
      <c r="F935" s="122" t="s">
        <v>1265</v>
      </c>
      <c r="G935" s="122"/>
      <c r="H935" s="122"/>
      <c r="I935" s="117"/>
    </row>
    <row r="936" spans="1:9" ht="15.6">
      <c r="A936" s="121">
        <v>503240</v>
      </c>
      <c r="B936" s="122" t="s">
        <v>2200</v>
      </c>
      <c r="C936" s="121">
        <v>404</v>
      </c>
      <c r="D936" s="121">
        <v>4</v>
      </c>
      <c r="E936" s="122" t="s">
        <v>1267</v>
      </c>
      <c r="F936" s="122" t="s">
        <v>1265</v>
      </c>
      <c r="G936" s="122"/>
      <c r="H936" s="122"/>
      <c r="I936" s="117"/>
    </row>
    <row r="937" spans="1:9" ht="15.6">
      <c r="A937" s="121">
        <v>517658</v>
      </c>
      <c r="B937" s="122" t="s">
        <v>2201</v>
      </c>
      <c r="C937" s="121">
        <v>511</v>
      </c>
      <c r="D937" s="121">
        <v>5</v>
      </c>
      <c r="E937" s="122" t="s">
        <v>648</v>
      </c>
      <c r="F937" s="122" t="s">
        <v>171</v>
      </c>
      <c r="G937" s="122" t="s">
        <v>1349</v>
      </c>
      <c r="H937" s="122"/>
      <c r="I937" s="117"/>
    </row>
    <row r="938" spans="1:9" ht="15.6">
      <c r="A938" s="121">
        <v>528773</v>
      </c>
      <c r="B938" s="122" t="s">
        <v>2201</v>
      </c>
      <c r="C938" s="121">
        <v>713</v>
      </c>
      <c r="D938" s="121">
        <v>7</v>
      </c>
      <c r="E938" s="122" t="s">
        <v>1277</v>
      </c>
      <c r="F938" s="122" t="s">
        <v>1251</v>
      </c>
      <c r="G938" s="122"/>
      <c r="H938" s="122"/>
      <c r="I938" s="117"/>
    </row>
    <row r="939" spans="1:9" ht="15.6">
      <c r="A939" s="121">
        <v>516082</v>
      </c>
      <c r="B939" s="122" t="s">
        <v>2202</v>
      </c>
      <c r="C939" s="121">
        <v>610</v>
      </c>
      <c r="D939" s="121">
        <v>6</v>
      </c>
      <c r="E939" s="122" t="s">
        <v>1316</v>
      </c>
      <c r="F939" s="122" t="s">
        <v>214</v>
      </c>
      <c r="G939" s="122"/>
      <c r="H939" s="122"/>
      <c r="I939" s="117"/>
    </row>
    <row r="940" spans="1:9" ht="15.6">
      <c r="A940" s="121">
        <v>503258</v>
      </c>
      <c r="B940" s="122" t="s">
        <v>2203</v>
      </c>
      <c r="C940" s="121">
        <v>404</v>
      </c>
      <c r="D940" s="121">
        <v>4</v>
      </c>
      <c r="E940" s="122" t="s">
        <v>1267</v>
      </c>
      <c r="F940" s="122" t="s">
        <v>1265</v>
      </c>
      <c r="G940" s="122"/>
      <c r="H940" s="122"/>
      <c r="I940" s="117"/>
    </row>
    <row r="941" spans="1:9" ht="15.6">
      <c r="A941" s="121">
        <v>520349</v>
      </c>
      <c r="B941" s="122" t="s">
        <v>2204</v>
      </c>
      <c r="C941" s="121">
        <v>702</v>
      </c>
      <c r="D941" s="121">
        <v>7</v>
      </c>
      <c r="E941" s="122" t="s">
        <v>1262</v>
      </c>
      <c r="F941" s="122" t="s">
        <v>1251</v>
      </c>
      <c r="G941" s="122"/>
      <c r="H941" s="122"/>
      <c r="I941" s="117"/>
    </row>
    <row r="942" spans="1:9" ht="15.6">
      <c r="A942" s="121">
        <v>526789</v>
      </c>
      <c r="B942" s="122" t="s">
        <v>2204</v>
      </c>
      <c r="C942" s="121">
        <v>710</v>
      </c>
      <c r="D942" s="121">
        <v>7</v>
      </c>
      <c r="E942" s="122" t="s">
        <v>1632</v>
      </c>
      <c r="F942" s="122" t="s">
        <v>1251</v>
      </c>
      <c r="G942" s="122"/>
      <c r="H942" s="122"/>
      <c r="I942" s="117"/>
    </row>
    <row r="943" spans="1:9" ht="15.6">
      <c r="A943" s="121">
        <v>514071</v>
      </c>
      <c r="B943" s="122" t="s">
        <v>2205</v>
      </c>
      <c r="C943" s="121">
        <v>307</v>
      </c>
      <c r="D943" s="121">
        <v>3</v>
      </c>
      <c r="E943" s="122" t="s">
        <v>1435</v>
      </c>
      <c r="F943" s="122" t="s">
        <v>1260</v>
      </c>
      <c r="G943" s="122"/>
      <c r="H943" s="122"/>
      <c r="I943" s="117"/>
    </row>
    <row r="944" spans="1:9" ht="15.6">
      <c r="A944" s="121">
        <v>500399</v>
      </c>
      <c r="B944" s="122" t="s">
        <v>2206</v>
      </c>
      <c r="C944" s="121">
        <v>403</v>
      </c>
      <c r="D944" s="121">
        <v>4</v>
      </c>
      <c r="E944" s="122" t="s">
        <v>1264</v>
      </c>
      <c r="F944" s="122" t="s">
        <v>1265</v>
      </c>
      <c r="G944" s="122"/>
      <c r="H944" s="122"/>
      <c r="I944" s="117"/>
    </row>
    <row r="945" spans="1:9" ht="15.6">
      <c r="A945" s="121">
        <v>527360</v>
      </c>
      <c r="B945" s="122" t="s">
        <v>2207</v>
      </c>
      <c r="C945" s="121">
        <v>712</v>
      </c>
      <c r="D945" s="121">
        <v>7</v>
      </c>
      <c r="E945" s="122" t="s">
        <v>1357</v>
      </c>
      <c r="F945" s="122" t="s">
        <v>1251</v>
      </c>
      <c r="G945" s="122"/>
      <c r="H945" s="122"/>
      <c r="I945" s="117"/>
    </row>
    <row r="946" spans="1:9" ht="15.6">
      <c r="A946" s="121">
        <v>555495</v>
      </c>
      <c r="B946" s="122" t="s">
        <v>2208</v>
      </c>
      <c r="C946" s="121">
        <v>108</v>
      </c>
      <c r="D946" s="121">
        <v>1</v>
      </c>
      <c r="E946" s="122" t="s">
        <v>1378</v>
      </c>
      <c r="F946" s="122" t="s">
        <v>477</v>
      </c>
      <c r="G946" s="122"/>
      <c r="H946" s="122"/>
      <c r="I946" s="117"/>
    </row>
    <row r="947" spans="1:9" ht="15.6">
      <c r="A947" s="121">
        <v>524620</v>
      </c>
      <c r="B947" s="122" t="s">
        <v>2209</v>
      </c>
      <c r="C947" s="121">
        <v>707</v>
      </c>
      <c r="D947" s="121">
        <v>7</v>
      </c>
      <c r="E947" s="122" t="s">
        <v>1257</v>
      </c>
      <c r="F947" s="122" t="s">
        <v>1251</v>
      </c>
      <c r="G947" s="122"/>
      <c r="H947" s="122"/>
      <c r="I947" s="117"/>
    </row>
    <row r="948" spans="1:9" ht="15.6">
      <c r="A948" s="121">
        <v>528404</v>
      </c>
      <c r="B948" s="122" t="s">
        <v>2210</v>
      </c>
      <c r="C948" s="121">
        <v>807</v>
      </c>
      <c r="D948" s="121">
        <v>8</v>
      </c>
      <c r="E948" s="122" t="s">
        <v>1302</v>
      </c>
      <c r="F948" s="122" t="s">
        <v>568</v>
      </c>
      <c r="G948" s="122"/>
      <c r="H948" s="122"/>
      <c r="I948" s="117"/>
    </row>
    <row r="949" spans="1:9" ht="15.6">
      <c r="A949" s="121">
        <v>512346</v>
      </c>
      <c r="B949" s="122" t="s">
        <v>2211</v>
      </c>
      <c r="C949" s="121">
        <v>506</v>
      </c>
      <c r="D949" s="121">
        <v>5</v>
      </c>
      <c r="E949" s="122" t="s">
        <v>1351</v>
      </c>
      <c r="F949" s="122" t="s">
        <v>171</v>
      </c>
      <c r="G949" s="122" t="s">
        <v>1255</v>
      </c>
      <c r="H949" s="122"/>
      <c r="I949" s="117"/>
    </row>
    <row r="950" spans="1:9" ht="15.6">
      <c r="A950" s="121">
        <v>520357</v>
      </c>
      <c r="B950" s="122" t="s">
        <v>2212</v>
      </c>
      <c r="C950" s="121">
        <v>702</v>
      </c>
      <c r="D950" s="121">
        <v>7</v>
      </c>
      <c r="E950" s="122" t="s">
        <v>1262</v>
      </c>
      <c r="F950" s="122" t="s">
        <v>1251</v>
      </c>
      <c r="G950" s="122"/>
      <c r="H950" s="122"/>
      <c r="I950" s="117"/>
    </row>
    <row r="951" spans="1:9" ht="15.6">
      <c r="A951" s="121">
        <v>528412</v>
      </c>
      <c r="B951" s="122" t="s">
        <v>2213</v>
      </c>
      <c r="C951" s="121">
        <v>811</v>
      </c>
      <c r="D951" s="121">
        <v>8</v>
      </c>
      <c r="E951" s="122" t="s">
        <v>1290</v>
      </c>
      <c r="F951" s="122" t="s">
        <v>568</v>
      </c>
      <c r="G951" s="122"/>
      <c r="H951" s="122"/>
      <c r="I951" s="117"/>
    </row>
    <row r="952" spans="1:9" ht="15.6">
      <c r="A952" s="121">
        <v>507164</v>
      </c>
      <c r="B952" s="122" t="s">
        <v>2214</v>
      </c>
      <c r="C952" s="121">
        <v>207</v>
      </c>
      <c r="D952" s="121">
        <v>2</v>
      </c>
      <c r="E952" s="122" t="s">
        <v>1392</v>
      </c>
      <c r="F952" s="122" t="s">
        <v>1248</v>
      </c>
      <c r="G952" s="122"/>
      <c r="H952" s="122"/>
      <c r="I952" s="117"/>
    </row>
    <row r="953" spans="1:9" ht="15.6">
      <c r="A953" s="121">
        <v>504432</v>
      </c>
      <c r="B953" s="122" t="s">
        <v>2215</v>
      </c>
      <c r="C953" s="121">
        <v>206</v>
      </c>
      <c r="D953" s="121">
        <v>2</v>
      </c>
      <c r="E953" s="122" t="s">
        <v>1497</v>
      </c>
      <c r="F953" s="122" t="s">
        <v>1248</v>
      </c>
      <c r="G953" s="122"/>
      <c r="H953" s="122"/>
      <c r="I953" s="117"/>
    </row>
    <row r="954" spans="1:9" ht="15.6">
      <c r="A954" s="121">
        <v>528421</v>
      </c>
      <c r="B954" s="122" t="s">
        <v>2216</v>
      </c>
      <c r="C954" s="121">
        <v>811</v>
      </c>
      <c r="D954" s="121">
        <v>8</v>
      </c>
      <c r="E954" s="122" t="s">
        <v>1290</v>
      </c>
      <c r="F954" s="122" t="s">
        <v>568</v>
      </c>
      <c r="G954" s="122"/>
      <c r="H954" s="122"/>
      <c r="I954" s="117"/>
    </row>
    <row r="955" spans="1:9" ht="15.6">
      <c r="A955" s="121">
        <v>521523</v>
      </c>
      <c r="B955" s="122" t="s">
        <v>2217</v>
      </c>
      <c r="C955" s="121">
        <v>806</v>
      </c>
      <c r="D955" s="121">
        <v>8</v>
      </c>
      <c r="E955" s="122" t="s">
        <v>1293</v>
      </c>
      <c r="F955" s="122" t="s">
        <v>568</v>
      </c>
      <c r="G955" s="122"/>
      <c r="H955" s="122"/>
      <c r="I955" s="117"/>
    </row>
    <row r="956" spans="1:9" ht="15.6">
      <c r="A956" s="121">
        <v>521540</v>
      </c>
      <c r="B956" s="122" t="s">
        <v>2218</v>
      </c>
      <c r="C956" s="121">
        <v>806</v>
      </c>
      <c r="D956" s="121">
        <v>8</v>
      </c>
      <c r="E956" s="122" t="s">
        <v>1293</v>
      </c>
      <c r="F956" s="122" t="s">
        <v>568</v>
      </c>
      <c r="G956" s="122"/>
      <c r="H956" s="122"/>
      <c r="I956" s="117"/>
    </row>
    <row r="957" spans="1:9" ht="15.6">
      <c r="A957" s="121">
        <v>527378</v>
      </c>
      <c r="B957" s="122" t="s">
        <v>2219</v>
      </c>
      <c r="C957" s="121">
        <v>712</v>
      </c>
      <c r="D957" s="121">
        <v>7</v>
      </c>
      <c r="E957" s="122" t="s">
        <v>1357</v>
      </c>
      <c r="F957" s="122" t="s">
        <v>1251</v>
      </c>
      <c r="G957" s="122"/>
      <c r="H957" s="122"/>
      <c r="I957" s="117"/>
    </row>
    <row r="958" spans="1:9" ht="15.6">
      <c r="A958" s="121">
        <v>525821</v>
      </c>
      <c r="B958" s="122" t="s">
        <v>2220</v>
      </c>
      <c r="C958" s="121">
        <v>808</v>
      </c>
      <c r="D958" s="121">
        <v>8</v>
      </c>
      <c r="E958" s="122" t="s">
        <v>1272</v>
      </c>
      <c r="F958" s="122" t="s">
        <v>568</v>
      </c>
      <c r="G958" s="122"/>
      <c r="H958" s="122"/>
      <c r="I958" s="117"/>
    </row>
    <row r="959" spans="1:9" ht="15.6">
      <c r="A959" s="121">
        <v>559687</v>
      </c>
      <c r="B959" s="122" t="s">
        <v>2221</v>
      </c>
      <c r="C959" s="121">
        <v>806</v>
      </c>
      <c r="D959" s="121">
        <v>8</v>
      </c>
      <c r="E959" s="122" t="s">
        <v>1293</v>
      </c>
      <c r="F959" s="122" t="s">
        <v>568</v>
      </c>
      <c r="G959" s="122"/>
      <c r="H959" s="122"/>
      <c r="I959" s="117"/>
    </row>
    <row r="960" spans="1:9" ht="15.6">
      <c r="A960" s="121">
        <v>524638</v>
      </c>
      <c r="B960" s="122" t="s">
        <v>2222</v>
      </c>
      <c r="C960" s="121">
        <v>707</v>
      </c>
      <c r="D960" s="121">
        <v>7</v>
      </c>
      <c r="E960" s="122" t="s">
        <v>1257</v>
      </c>
      <c r="F960" s="122" t="s">
        <v>1251</v>
      </c>
      <c r="G960" s="122"/>
      <c r="H960" s="122"/>
      <c r="I960" s="117"/>
    </row>
    <row r="961" spans="1:9" ht="15.6">
      <c r="A961" s="121">
        <v>515035</v>
      </c>
      <c r="B961" s="122" t="s">
        <v>2223</v>
      </c>
      <c r="C961" s="121">
        <v>609</v>
      </c>
      <c r="D961" s="121">
        <v>6</v>
      </c>
      <c r="E961" s="122" t="s">
        <v>1245</v>
      </c>
      <c r="F961" s="122" t="s">
        <v>214</v>
      </c>
      <c r="G961" s="122"/>
      <c r="H961" s="122"/>
      <c r="I961" s="117"/>
    </row>
    <row r="962" spans="1:9" ht="15.6">
      <c r="A962" s="121">
        <v>502472</v>
      </c>
      <c r="B962" s="122" t="s">
        <v>2224</v>
      </c>
      <c r="C962" s="121">
        <v>402</v>
      </c>
      <c r="D962" s="121">
        <v>4</v>
      </c>
      <c r="E962" s="122" t="s">
        <v>1309</v>
      </c>
      <c r="F962" s="122" t="s">
        <v>1265</v>
      </c>
      <c r="G962" s="122"/>
      <c r="H962" s="122"/>
      <c r="I962" s="117"/>
    </row>
    <row r="963" spans="1:9" ht="15.6">
      <c r="A963" s="121">
        <v>523585</v>
      </c>
      <c r="B963" s="122" t="s">
        <v>1252</v>
      </c>
      <c r="C963" s="121">
        <v>703</v>
      </c>
      <c r="D963" s="121">
        <v>7</v>
      </c>
      <c r="E963" s="122" t="s">
        <v>1252</v>
      </c>
      <c r="F963" s="122" t="s">
        <v>1251</v>
      </c>
      <c r="G963" s="122"/>
      <c r="H963" s="122"/>
      <c r="I963" s="117"/>
    </row>
    <row r="964" spans="1:9" ht="15.6">
      <c r="A964" s="121">
        <v>516091</v>
      </c>
      <c r="B964" s="122" t="s">
        <v>2225</v>
      </c>
      <c r="C964" s="121">
        <v>610</v>
      </c>
      <c r="D964" s="121">
        <v>6</v>
      </c>
      <c r="E964" s="122" t="s">
        <v>1316</v>
      </c>
      <c r="F964" s="122" t="s">
        <v>214</v>
      </c>
      <c r="G964" s="122"/>
      <c r="H964" s="122"/>
      <c r="I964" s="117"/>
    </row>
    <row r="965" spans="1:9" ht="15.6">
      <c r="A965" s="121">
        <v>507172</v>
      </c>
      <c r="B965" s="122" t="s">
        <v>2226</v>
      </c>
      <c r="C965" s="121">
        <v>203</v>
      </c>
      <c r="D965" s="121">
        <v>2</v>
      </c>
      <c r="E965" s="122" t="s">
        <v>1437</v>
      </c>
      <c r="F965" s="122" t="s">
        <v>1248</v>
      </c>
      <c r="G965" s="122"/>
      <c r="H965" s="122"/>
      <c r="I965" s="117"/>
    </row>
    <row r="966" spans="1:9" ht="15.6">
      <c r="A966" s="121">
        <v>557994</v>
      </c>
      <c r="B966" s="122" t="s">
        <v>2227</v>
      </c>
      <c r="C966" s="121">
        <v>511</v>
      </c>
      <c r="D966" s="121">
        <v>5</v>
      </c>
      <c r="E966" s="122" t="s">
        <v>648</v>
      </c>
      <c r="F966" s="122" t="s">
        <v>171</v>
      </c>
      <c r="G966" s="122" t="s">
        <v>1349</v>
      </c>
      <c r="H966" s="122"/>
      <c r="I966" s="117"/>
    </row>
    <row r="967" spans="1:9" ht="15.6">
      <c r="A967" s="121">
        <v>514080</v>
      </c>
      <c r="B967" s="122" t="s">
        <v>2228</v>
      </c>
      <c r="C967" s="121">
        <v>307</v>
      </c>
      <c r="D967" s="121">
        <v>3</v>
      </c>
      <c r="E967" s="122" t="s">
        <v>1435</v>
      </c>
      <c r="F967" s="122" t="s">
        <v>1260</v>
      </c>
      <c r="G967" s="122"/>
      <c r="H967" s="122"/>
      <c r="I967" s="117"/>
    </row>
    <row r="968" spans="1:9" ht="15.6">
      <c r="A968" s="121">
        <v>528781</v>
      </c>
      <c r="B968" s="122" t="s">
        <v>2229</v>
      </c>
      <c r="C968" s="121">
        <v>713</v>
      </c>
      <c r="D968" s="121">
        <v>7</v>
      </c>
      <c r="E968" s="122" t="s">
        <v>1277</v>
      </c>
      <c r="F968" s="122" t="s">
        <v>1251</v>
      </c>
      <c r="G968" s="122"/>
      <c r="H968" s="122"/>
      <c r="I968" s="117"/>
    </row>
    <row r="969" spans="1:9" ht="15.6">
      <c r="A969" s="121">
        <v>516902</v>
      </c>
      <c r="B969" s="122" t="s">
        <v>2230</v>
      </c>
      <c r="C969" s="121">
        <v>612</v>
      </c>
      <c r="D969" s="121">
        <v>6</v>
      </c>
      <c r="E969" s="122" t="s">
        <v>1468</v>
      </c>
      <c r="F969" s="122" t="s">
        <v>214</v>
      </c>
      <c r="G969" s="122"/>
      <c r="H969" s="122"/>
      <c r="I969" s="117"/>
    </row>
    <row r="970" spans="1:9" ht="15.6">
      <c r="A970" s="121">
        <v>500402</v>
      </c>
      <c r="B970" s="122" t="s">
        <v>2231</v>
      </c>
      <c r="C970" s="121">
        <v>403</v>
      </c>
      <c r="D970" s="121">
        <v>4</v>
      </c>
      <c r="E970" s="122" t="s">
        <v>1264</v>
      </c>
      <c r="F970" s="122" t="s">
        <v>1265</v>
      </c>
      <c r="G970" s="122"/>
      <c r="H970" s="122"/>
      <c r="I970" s="117"/>
    </row>
    <row r="971" spans="1:9" ht="15.6">
      <c r="A971" s="121">
        <v>512354</v>
      </c>
      <c r="B971" s="122" t="s">
        <v>2232</v>
      </c>
      <c r="C971" s="121">
        <v>506</v>
      </c>
      <c r="D971" s="121">
        <v>5</v>
      </c>
      <c r="E971" s="122" t="s">
        <v>1351</v>
      </c>
      <c r="F971" s="122" t="s">
        <v>171</v>
      </c>
      <c r="G971" s="122" t="s">
        <v>1255</v>
      </c>
      <c r="H971" s="122"/>
      <c r="I971" s="117"/>
    </row>
    <row r="972" spans="1:9" ht="15.6">
      <c r="A972" s="121">
        <v>543047</v>
      </c>
      <c r="B972" s="122" t="s">
        <v>2233</v>
      </c>
      <c r="C972" s="121">
        <v>305</v>
      </c>
      <c r="D972" s="121">
        <v>3</v>
      </c>
      <c r="E972" s="122" t="s">
        <v>1457</v>
      </c>
      <c r="F972" s="122" t="s">
        <v>1260</v>
      </c>
      <c r="G972" s="122"/>
      <c r="H972" s="122"/>
      <c r="I972" s="117"/>
    </row>
    <row r="973" spans="1:9" ht="15.6">
      <c r="A973" s="121">
        <v>543225</v>
      </c>
      <c r="B973" s="122" t="s">
        <v>2234</v>
      </c>
      <c r="C973" s="121">
        <v>704</v>
      </c>
      <c r="D973" s="121">
        <v>7</v>
      </c>
      <c r="E973" s="122" t="s">
        <v>1314</v>
      </c>
      <c r="F973" s="122" t="s">
        <v>1251</v>
      </c>
      <c r="G973" s="122"/>
      <c r="H973" s="122"/>
      <c r="I973" s="117"/>
    </row>
    <row r="974" spans="1:9" ht="15.6">
      <c r="A974" s="121">
        <v>516104</v>
      </c>
      <c r="B974" s="122" t="s">
        <v>2235</v>
      </c>
      <c r="C974" s="121">
        <v>610</v>
      </c>
      <c r="D974" s="121">
        <v>6</v>
      </c>
      <c r="E974" s="122" t="s">
        <v>1316</v>
      </c>
      <c r="F974" s="122" t="s">
        <v>214</v>
      </c>
      <c r="G974" s="122"/>
      <c r="H974" s="122"/>
      <c r="I974" s="117"/>
    </row>
    <row r="975" spans="1:9" ht="15.6">
      <c r="A975" s="121">
        <v>524646</v>
      </c>
      <c r="B975" s="122" t="s">
        <v>2236</v>
      </c>
      <c r="C975" s="121">
        <v>707</v>
      </c>
      <c r="D975" s="121">
        <v>7</v>
      </c>
      <c r="E975" s="122" t="s">
        <v>1257</v>
      </c>
      <c r="F975" s="122" t="s">
        <v>1251</v>
      </c>
      <c r="G975" s="122"/>
      <c r="H975" s="122"/>
      <c r="I975" s="117"/>
    </row>
    <row r="976" spans="1:9" ht="15.6">
      <c r="A976" s="121">
        <v>520365</v>
      </c>
      <c r="B976" s="122" t="s">
        <v>2237</v>
      </c>
      <c r="C976" s="121">
        <v>709</v>
      </c>
      <c r="D976" s="121">
        <v>7</v>
      </c>
      <c r="E976" s="122" t="s">
        <v>1353</v>
      </c>
      <c r="F976" s="122" t="s">
        <v>1251</v>
      </c>
      <c r="G976" s="122"/>
      <c r="H976" s="122"/>
      <c r="I976" s="117"/>
    </row>
    <row r="977" spans="1:9" ht="15.6">
      <c r="A977" s="121">
        <v>515043</v>
      </c>
      <c r="B977" s="122" t="s">
        <v>2238</v>
      </c>
      <c r="C977" s="121">
        <v>609</v>
      </c>
      <c r="D977" s="121">
        <v>6</v>
      </c>
      <c r="E977" s="122" t="s">
        <v>1245</v>
      </c>
      <c r="F977" s="122" t="s">
        <v>214</v>
      </c>
      <c r="G977" s="122"/>
      <c r="H977" s="122"/>
      <c r="I977" s="117"/>
    </row>
    <row r="978" spans="1:9" ht="15.6">
      <c r="A978" s="121">
        <v>557552</v>
      </c>
      <c r="B978" s="122" t="s">
        <v>2239</v>
      </c>
      <c r="C978" s="121">
        <v>306</v>
      </c>
      <c r="D978" s="121">
        <v>3</v>
      </c>
      <c r="E978" s="122" t="s">
        <v>1420</v>
      </c>
      <c r="F978" s="122" t="s">
        <v>1260</v>
      </c>
      <c r="G978" s="122"/>
      <c r="H978" s="122"/>
      <c r="I978" s="117"/>
    </row>
    <row r="979" spans="1:9" ht="15.6">
      <c r="A979" s="121">
        <v>509728</v>
      </c>
      <c r="B979" s="122" t="s">
        <v>2240</v>
      </c>
      <c r="C979" s="121">
        <v>507</v>
      </c>
      <c r="D979" s="121">
        <v>5</v>
      </c>
      <c r="E979" s="122" t="s">
        <v>169</v>
      </c>
      <c r="F979" s="122" t="s">
        <v>171</v>
      </c>
      <c r="G979" s="122" t="s">
        <v>1279</v>
      </c>
      <c r="H979" s="122"/>
      <c r="I979" s="117"/>
    </row>
    <row r="980" spans="1:9" ht="15.6">
      <c r="A980" s="121">
        <v>513831</v>
      </c>
      <c r="B980" s="122" t="s">
        <v>2241</v>
      </c>
      <c r="C980" s="121">
        <v>811</v>
      </c>
      <c r="D980" s="121">
        <v>8</v>
      </c>
      <c r="E980" s="122" t="s">
        <v>1290</v>
      </c>
      <c r="F980" s="122" t="s">
        <v>568</v>
      </c>
      <c r="G980" s="122"/>
      <c r="H980" s="122"/>
      <c r="I980" s="117"/>
    </row>
    <row r="981" spans="1:9" ht="15.6">
      <c r="A981" s="121">
        <v>501191</v>
      </c>
      <c r="B981" s="122" t="s">
        <v>2242</v>
      </c>
      <c r="C981" s="121">
        <v>401</v>
      </c>
      <c r="D981" s="121">
        <v>4</v>
      </c>
      <c r="E981" s="122" t="s">
        <v>1304</v>
      </c>
      <c r="F981" s="122" t="s">
        <v>1265</v>
      </c>
      <c r="G981" s="122"/>
      <c r="H981" s="122"/>
      <c r="I981" s="117"/>
    </row>
    <row r="982" spans="1:9" ht="15.6">
      <c r="A982" s="121">
        <v>518492</v>
      </c>
      <c r="B982" s="122" t="s">
        <v>2243</v>
      </c>
      <c r="C982" s="121">
        <v>604</v>
      </c>
      <c r="D982" s="121">
        <v>6</v>
      </c>
      <c r="E982" s="122" t="s">
        <v>1658</v>
      </c>
      <c r="F982" s="122" t="s">
        <v>214</v>
      </c>
      <c r="G982" s="122"/>
      <c r="H982" s="122"/>
      <c r="I982" s="117"/>
    </row>
    <row r="983" spans="1:9" ht="15.6">
      <c r="A983" s="121">
        <v>522597</v>
      </c>
      <c r="B983" s="122" t="s">
        <v>2244</v>
      </c>
      <c r="C983" s="121">
        <v>807</v>
      </c>
      <c r="D983" s="121">
        <v>8</v>
      </c>
      <c r="E983" s="122" t="s">
        <v>1302</v>
      </c>
      <c r="F983" s="122" t="s">
        <v>568</v>
      </c>
      <c r="G983" s="122"/>
      <c r="H983" s="122"/>
      <c r="I983" s="117"/>
    </row>
    <row r="984" spans="1:9" ht="15.6">
      <c r="A984" s="121">
        <v>501689</v>
      </c>
      <c r="B984" s="122" t="s">
        <v>2245</v>
      </c>
      <c r="C984" s="121">
        <v>201</v>
      </c>
      <c r="D984" s="121">
        <v>2</v>
      </c>
      <c r="E984" s="122" t="s">
        <v>1288</v>
      </c>
      <c r="F984" s="122" t="s">
        <v>1248</v>
      </c>
      <c r="G984" s="122"/>
      <c r="H984" s="122"/>
      <c r="I984" s="117"/>
    </row>
    <row r="985" spans="1:9" ht="15.6">
      <c r="A985" s="121">
        <v>543233</v>
      </c>
      <c r="B985" s="122" t="s">
        <v>2246</v>
      </c>
      <c r="C985" s="121">
        <v>801</v>
      </c>
      <c r="D985" s="121">
        <v>8</v>
      </c>
      <c r="E985" s="122" t="s">
        <v>1826</v>
      </c>
      <c r="F985" s="122" t="s">
        <v>568</v>
      </c>
      <c r="G985" s="122"/>
      <c r="H985" s="122"/>
      <c r="I985" s="117"/>
    </row>
    <row r="986" spans="1:9" ht="15.6">
      <c r="A986" s="121">
        <v>519324</v>
      </c>
      <c r="B986" s="122" t="s">
        <v>2247</v>
      </c>
      <c r="C986" s="121">
        <v>701</v>
      </c>
      <c r="D986" s="121">
        <v>7</v>
      </c>
      <c r="E986" s="122" t="s">
        <v>1250</v>
      </c>
      <c r="F986" s="122" t="s">
        <v>1251</v>
      </c>
      <c r="G986" s="122"/>
      <c r="H986" s="122"/>
      <c r="I986" s="117"/>
    </row>
    <row r="987" spans="1:9" ht="15.6">
      <c r="A987" s="121">
        <v>503266</v>
      </c>
      <c r="B987" s="122" t="s">
        <v>2248</v>
      </c>
      <c r="C987" s="121">
        <v>404</v>
      </c>
      <c r="D987" s="121">
        <v>4</v>
      </c>
      <c r="E987" s="122" t="s">
        <v>1267</v>
      </c>
      <c r="F987" s="122" t="s">
        <v>1265</v>
      </c>
      <c r="G987" s="122"/>
      <c r="H987" s="122"/>
      <c r="I987" s="117"/>
    </row>
    <row r="988" spans="1:9" ht="15.6">
      <c r="A988" s="121">
        <v>525839</v>
      </c>
      <c r="B988" s="122" t="s">
        <v>2249</v>
      </c>
      <c r="C988" s="121">
        <v>808</v>
      </c>
      <c r="D988" s="121">
        <v>8</v>
      </c>
      <c r="E988" s="122" t="s">
        <v>1272</v>
      </c>
      <c r="F988" s="122" t="s">
        <v>568</v>
      </c>
      <c r="G988" s="122"/>
      <c r="H988" s="122"/>
      <c r="I988" s="117"/>
    </row>
    <row r="989" spans="1:9" ht="15.6">
      <c r="A989" s="121">
        <v>519332</v>
      </c>
      <c r="B989" s="122" t="s">
        <v>2250</v>
      </c>
      <c r="C989" s="121">
        <v>712</v>
      </c>
      <c r="D989" s="121">
        <v>7</v>
      </c>
      <c r="E989" s="122" t="s">
        <v>1357</v>
      </c>
      <c r="F989" s="122" t="s">
        <v>1251</v>
      </c>
      <c r="G989" s="122"/>
      <c r="H989" s="122"/>
      <c r="I989" s="117"/>
    </row>
    <row r="990" spans="1:9" ht="15.6">
      <c r="A990" s="121">
        <v>519341</v>
      </c>
      <c r="B990" s="122" t="s">
        <v>2251</v>
      </c>
      <c r="C990" s="121">
        <v>701</v>
      </c>
      <c r="D990" s="121">
        <v>7</v>
      </c>
      <c r="E990" s="122" t="s">
        <v>1250</v>
      </c>
      <c r="F990" s="122" t="s">
        <v>1251</v>
      </c>
      <c r="G990" s="122"/>
      <c r="H990" s="122"/>
      <c r="I990" s="117"/>
    </row>
    <row r="991" spans="1:9" ht="15.6">
      <c r="A991" s="121">
        <v>525847</v>
      </c>
      <c r="B991" s="122" t="s">
        <v>2252</v>
      </c>
      <c r="C991" s="121">
        <v>808</v>
      </c>
      <c r="D991" s="121">
        <v>8</v>
      </c>
      <c r="E991" s="122" t="s">
        <v>1272</v>
      </c>
      <c r="F991" s="122" t="s">
        <v>568</v>
      </c>
      <c r="G991" s="122"/>
      <c r="H991" s="122"/>
      <c r="I991" s="117"/>
    </row>
    <row r="992" spans="1:9" ht="15.6">
      <c r="A992" s="121">
        <v>515051</v>
      </c>
      <c r="B992" s="122" t="s">
        <v>2253</v>
      </c>
      <c r="C992" s="121">
        <v>609</v>
      </c>
      <c r="D992" s="121">
        <v>6</v>
      </c>
      <c r="E992" s="122" t="s">
        <v>1245</v>
      </c>
      <c r="F992" s="122" t="s">
        <v>214</v>
      </c>
      <c r="G992" s="122"/>
      <c r="H992" s="122"/>
      <c r="I992" s="117"/>
    </row>
    <row r="993" spans="1:9" ht="15.6">
      <c r="A993" s="121">
        <v>514098</v>
      </c>
      <c r="B993" s="122" t="s">
        <v>2254</v>
      </c>
      <c r="C993" s="121">
        <v>307</v>
      </c>
      <c r="D993" s="121">
        <v>3</v>
      </c>
      <c r="E993" s="122" t="s">
        <v>1435</v>
      </c>
      <c r="F993" s="122" t="s">
        <v>1260</v>
      </c>
      <c r="G993" s="122"/>
      <c r="H993" s="122"/>
      <c r="I993" s="117"/>
    </row>
    <row r="994" spans="1:9" ht="15.6">
      <c r="A994" s="121">
        <v>507199</v>
      </c>
      <c r="B994" s="122" t="s">
        <v>2255</v>
      </c>
      <c r="C994" s="121">
        <v>204</v>
      </c>
      <c r="D994" s="121">
        <v>2</v>
      </c>
      <c r="E994" s="122" t="s">
        <v>1321</v>
      </c>
      <c r="F994" s="122" t="s">
        <v>1248</v>
      </c>
      <c r="G994" s="122"/>
      <c r="H994" s="122"/>
      <c r="I994" s="117"/>
    </row>
    <row r="995" spans="1:9" ht="15.6">
      <c r="A995" s="121">
        <v>506125</v>
      </c>
      <c r="B995" s="122" t="s">
        <v>2256</v>
      </c>
      <c r="C995" s="121">
        <v>304</v>
      </c>
      <c r="D995" s="121">
        <v>3</v>
      </c>
      <c r="E995" s="122" t="s">
        <v>1345</v>
      </c>
      <c r="F995" s="122" t="s">
        <v>1260</v>
      </c>
      <c r="G995" s="122"/>
      <c r="H995" s="122"/>
      <c r="I995" s="117"/>
    </row>
    <row r="996" spans="1:9" ht="15.6">
      <c r="A996" s="121">
        <v>519359</v>
      </c>
      <c r="B996" s="122" t="s">
        <v>2257</v>
      </c>
      <c r="C996" s="121">
        <v>701</v>
      </c>
      <c r="D996" s="121">
        <v>7</v>
      </c>
      <c r="E996" s="122" t="s">
        <v>1250</v>
      </c>
      <c r="F996" s="122" t="s">
        <v>1251</v>
      </c>
      <c r="G996" s="122"/>
      <c r="H996" s="122"/>
      <c r="I996" s="117"/>
    </row>
    <row r="997" spans="1:9" ht="15.6">
      <c r="A997" s="121">
        <v>520373</v>
      </c>
      <c r="B997" s="122" t="s">
        <v>2257</v>
      </c>
      <c r="C997" s="121">
        <v>702</v>
      </c>
      <c r="D997" s="121">
        <v>7</v>
      </c>
      <c r="E997" s="122" t="s">
        <v>1262</v>
      </c>
      <c r="F997" s="122" t="s">
        <v>1251</v>
      </c>
      <c r="G997" s="122"/>
      <c r="H997" s="122"/>
      <c r="I997" s="117"/>
    </row>
    <row r="998" spans="1:9" ht="15.6">
      <c r="A998" s="121">
        <v>524654</v>
      </c>
      <c r="B998" s="122" t="s">
        <v>2258</v>
      </c>
      <c r="C998" s="121">
        <v>707</v>
      </c>
      <c r="D998" s="121">
        <v>7</v>
      </c>
      <c r="E998" s="122" t="s">
        <v>1257</v>
      </c>
      <c r="F998" s="122" t="s">
        <v>1251</v>
      </c>
      <c r="G998" s="122"/>
      <c r="H998" s="122"/>
      <c r="I998" s="117"/>
    </row>
    <row r="999" spans="1:9" ht="15.6">
      <c r="A999" s="121">
        <v>543241</v>
      </c>
      <c r="B999" s="122" t="s">
        <v>2259</v>
      </c>
      <c r="C999" s="121">
        <v>801</v>
      </c>
      <c r="D999" s="121">
        <v>8</v>
      </c>
      <c r="E999" s="122" t="s">
        <v>1826</v>
      </c>
      <c r="F999" s="122" t="s">
        <v>568</v>
      </c>
      <c r="G999" s="122"/>
      <c r="H999" s="122"/>
      <c r="I999" s="117"/>
    </row>
    <row r="1000" spans="1:9" ht="15.6">
      <c r="A1000" s="121">
        <v>511498</v>
      </c>
      <c r="B1000" s="122" t="s">
        <v>2260</v>
      </c>
      <c r="C1000" s="121">
        <v>607</v>
      </c>
      <c r="D1000" s="121">
        <v>6</v>
      </c>
      <c r="E1000" s="122" t="s">
        <v>1484</v>
      </c>
      <c r="F1000" s="122" t="s">
        <v>214</v>
      </c>
      <c r="G1000" s="122"/>
      <c r="H1000" s="122"/>
      <c r="I1000" s="117"/>
    </row>
    <row r="1001" spans="1:9" ht="15.6">
      <c r="A1001" s="121">
        <v>524662</v>
      </c>
      <c r="B1001" s="122" t="s">
        <v>2261</v>
      </c>
      <c r="C1001" s="121">
        <v>707</v>
      </c>
      <c r="D1001" s="121">
        <v>7</v>
      </c>
      <c r="E1001" s="122" t="s">
        <v>1257</v>
      </c>
      <c r="F1001" s="122" t="s">
        <v>1251</v>
      </c>
      <c r="G1001" s="122"/>
      <c r="H1001" s="122"/>
      <c r="I1001" s="117"/>
    </row>
    <row r="1002" spans="1:9" ht="15.6">
      <c r="A1002" s="121">
        <v>521558</v>
      </c>
      <c r="B1002" s="122" t="s">
        <v>2262</v>
      </c>
      <c r="C1002" s="121">
        <v>806</v>
      </c>
      <c r="D1002" s="121">
        <v>8</v>
      </c>
      <c r="E1002" s="122" t="s">
        <v>1293</v>
      </c>
      <c r="F1002" s="122" t="s">
        <v>568</v>
      </c>
      <c r="G1002" s="122"/>
      <c r="H1002" s="122"/>
      <c r="I1002" s="117"/>
    </row>
    <row r="1003" spans="1:9" ht="15.6">
      <c r="A1003" s="121">
        <v>526797</v>
      </c>
      <c r="B1003" s="122" t="s">
        <v>2263</v>
      </c>
      <c r="C1003" s="121">
        <v>710</v>
      </c>
      <c r="D1003" s="121">
        <v>7</v>
      </c>
      <c r="E1003" s="122" t="s">
        <v>1632</v>
      </c>
      <c r="F1003" s="122" t="s">
        <v>1251</v>
      </c>
      <c r="G1003" s="122"/>
      <c r="H1003" s="122"/>
      <c r="I1003" s="117"/>
    </row>
    <row r="1004" spans="1:9" ht="15.6">
      <c r="A1004" s="121">
        <v>543055</v>
      </c>
      <c r="B1004" s="122" t="s">
        <v>2264</v>
      </c>
      <c r="C1004" s="121">
        <v>305</v>
      </c>
      <c r="D1004" s="121">
        <v>3</v>
      </c>
      <c r="E1004" s="122" t="s">
        <v>1457</v>
      </c>
      <c r="F1004" s="122" t="s">
        <v>1260</v>
      </c>
      <c r="G1004" s="122"/>
      <c r="H1004" s="122"/>
      <c r="I1004" s="117"/>
    </row>
    <row r="1005" spans="1:9" ht="15.6">
      <c r="A1005" s="121">
        <v>516112</v>
      </c>
      <c r="B1005" s="122" t="s">
        <v>2265</v>
      </c>
      <c r="C1005" s="121">
        <v>610</v>
      </c>
      <c r="D1005" s="121">
        <v>6</v>
      </c>
      <c r="E1005" s="122" t="s">
        <v>1316</v>
      </c>
      <c r="F1005" s="122" t="s">
        <v>214</v>
      </c>
      <c r="G1005" s="122"/>
      <c r="H1005" s="122"/>
      <c r="I1005" s="117"/>
    </row>
    <row r="1006" spans="1:9" ht="15.6">
      <c r="A1006" s="121">
        <v>501204</v>
      </c>
      <c r="B1006" s="122" t="s">
        <v>2266</v>
      </c>
      <c r="C1006" s="121">
        <v>401</v>
      </c>
      <c r="D1006" s="121">
        <v>4</v>
      </c>
      <c r="E1006" s="122" t="s">
        <v>1304</v>
      </c>
      <c r="F1006" s="122" t="s">
        <v>1265</v>
      </c>
      <c r="G1006" s="122"/>
      <c r="H1006" s="122"/>
      <c r="I1006" s="117"/>
    </row>
    <row r="1007" spans="1:9" ht="15.6">
      <c r="A1007" s="121">
        <v>520381</v>
      </c>
      <c r="B1007" s="122" t="s">
        <v>2267</v>
      </c>
      <c r="C1007" s="121">
        <v>709</v>
      </c>
      <c r="D1007" s="121">
        <v>7</v>
      </c>
      <c r="E1007" s="122" t="s">
        <v>1353</v>
      </c>
      <c r="F1007" s="122" t="s">
        <v>1251</v>
      </c>
      <c r="G1007" s="122"/>
      <c r="H1007" s="122"/>
      <c r="I1007" s="117"/>
    </row>
    <row r="1008" spans="1:9" ht="15.6">
      <c r="A1008" s="121">
        <v>527386</v>
      </c>
      <c r="B1008" s="122" t="s">
        <v>2268</v>
      </c>
      <c r="C1008" s="121">
        <v>711</v>
      </c>
      <c r="D1008" s="121">
        <v>7</v>
      </c>
      <c r="E1008" s="122" t="s">
        <v>1319</v>
      </c>
      <c r="F1008" s="122" t="s">
        <v>1251</v>
      </c>
      <c r="G1008" s="122"/>
      <c r="H1008" s="122"/>
      <c r="I1008" s="117"/>
    </row>
    <row r="1009" spans="1:9" ht="15.6">
      <c r="A1009" s="121">
        <v>522601</v>
      </c>
      <c r="B1009" s="122" t="s">
        <v>2269</v>
      </c>
      <c r="C1009" s="121">
        <v>809</v>
      </c>
      <c r="D1009" s="121">
        <v>8</v>
      </c>
      <c r="E1009" s="122" t="s">
        <v>1336</v>
      </c>
      <c r="F1009" s="122" t="s">
        <v>568</v>
      </c>
      <c r="G1009" s="122"/>
      <c r="H1009" s="122"/>
      <c r="I1009" s="117"/>
    </row>
    <row r="1010" spans="1:9" ht="15.6">
      <c r="A1010" s="121">
        <v>500411</v>
      </c>
      <c r="B1010" s="122" t="s">
        <v>2270</v>
      </c>
      <c r="C1010" s="121">
        <v>403</v>
      </c>
      <c r="D1010" s="121">
        <v>4</v>
      </c>
      <c r="E1010" s="122" t="s">
        <v>1264</v>
      </c>
      <c r="F1010" s="122" t="s">
        <v>1265</v>
      </c>
      <c r="G1010" s="122"/>
      <c r="H1010" s="122"/>
      <c r="I1010" s="117"/>
    </row>
    <row r="1011" spans="1:9" ht="15.6">
      <c r="A1011" s="121">
        <v>543250</v>
      </c>
      <c r="B1011" s="122" t="s">
        <v>2271</v>
      </c>
      <c r="C1011" s="121">
        <v>810</v>
      </c>
      <c r="D1011" s="121">
        <v>8</v>
      </c>
      <c r="E1011" s="122" t="s">
        <v>1274</v>
      </c>
      <c r="F1011" s="122" t="s">
        <v>568</v>
      </c>
      <c r="G1011" s="122"/>
      <c r="H1011" s="122"/>
      <c r="I1011" s="117"/>
    </row>
    <row r="1012" spans="1:9" ht="15.6">
      <c r="A1012" s="121">
        <v>520390</v>
      </c>
      <c r="B1012" s="122" t="s">
        <v>2272</v>
      </c>
      <c r="C1012" s="121">
        <v>709</v>
      </c>
      <c r="D1012" s="121">
        <v>7</v>
      </c>
      <c r="E1012" s="122" t="s">
        <v>1353</v>
      </c>
      <c r="F1012" s="122" t="s">
        <v>1251</v>
      </c>
      <c r="G1012" s="122"/>
      <c r="H1012" s="122"/>
      <c r="I1012" s="117"/>
    </row>
    <row r="1013" spans="1:9" ht="15.6">
      <c r="A1013" s="121">
        <v>503274</v>
      </c>
      <c r="B1013" s="122" t="s">
        <v>2273</v>
      </c>
      <c r="C1013" s="121">
        <v>404</v>
      </c>
      <c r="D1013" s="121">
        <v>4</v>
      </c>
      <c r="E1013" s="122" t="s">
        <v>1267</v>
      </c>
      <c r="F1013" s="122" t="s">
        <v>1265</v>
      </c>
      <c r="G1013" s="122"/>
      <c r="H1013" s="122"/>
      <c r="I1013" s="117"/>
    </row>
    <row r="1014" spans="1:9" ht="15.6">
      <c r="A1014" s="121">
        <v>528790</v>
      </c>
      <c r="B1014" s="122" t="s">
        <v>2274</v>
      </c>
      <c r="C1014" s="121">
        <v>713</v>
      </c>
      <c r="D1014" s="121">
        <v>7</v>
      </c>
      <c r="E1014" s="122" t="s">
        <v>1277</v>
      </c>
      <c r="F1014" s="122" t="s">
        <v>1251</v>
      </c>
      <c r="G1014" s="122"/>
      <c r="H1014" s="122"/>
      <c r="I1014" s="117"/>
    </row>
    <row r="1015" spans="1:9" ht="15.6">
      <c r="A1015" s="121">
        <v>501026</v>
      </c>
      <c r="B1015" s="122" t="s">
        <v>1304</v>
      </c>
      <c r="C1015" s="121">
        <v>401</v>
      </c>
      <c r="D1015" s="121">
        <v>4</v>
      </c>
      <c r="E1015" s="122" t="s">
        <v>1304</v>
      </c>
      <c r="F1015" s="122" t="s">
        <v>1265</v>
      </c>
      <c r="G1015" s="122"/>
      <c r="H1015" s="122"/>
      <c r="I1015" s="117"/>
    </row>
    <row r="1016" spans="1:9" ht="15.6">
      <c r="A1016" s="121">
        <v>519367</v>
      </c>
      <c r="B1016" s="122" t="s">
        <v>2275</v>
      </c>
      <c r="C1016" s="121">
        <v>701</v>
      </c>
      <c r="D1016" s="121">
        <v>7</v>
      </c>
      <c r="E1016" s="122" t="s">
        <v>1250</v>
      </c>
      <c r="F1016" s="122" t="s">
        <v>1251</v>
      </c>
      <c r="G1016" s="122"/>
      <c r="H1016" s="122"/>
      <c r="I1016" s="117"/>
    </row>
    <row r="1017" spans="1:9" ht="15.6">
      <c r="A1017" s="121">
        <v>521566</v>
      </c>
      <c r="B1017" s="122" t="s">
        <v>2276</v>
      </c>
      <c r="C1017" s="121">
        <v>806</v>
      </c>
      <c r="D1017" s="121">
        <v>8</v>
      </c>
      <c r="E1017" s="122" t="s">
        <v>1293</v>
      </c>
      <c r="F1017" s="122" t="s">
        <v>568</v>
      </c>
      <c r="G1017" s="122"/>
      <c r="H1017" s="122"/>
      <c r="I1017" s="117"/>
    </row>
    <row r="1018" spans="1:9" ht="15.6">
      <c r="A1018" s="121">
        <v>503282</v>
      </c>
      <c r="B1018" s="122" t="s">
        <v>2277</v>
      </c>
      <c r="C1018" s="121">
        <v>404</v>
      </c>
      <c r="D1018" s="121">
        <v>4</v>
      </c>
      <c r="E1018" s="122" t="s">
        <v>1267</v>
      </c>
      <c r="F1018" s="122" t="s">
        <v>1265</v>
      </c>
      <c r="G1018" s="122"/>
      <c r="H1018" s="122"/>
      <c r="I1018" s="117"/>
    </row>
    <row r="1019" spans="1:9" ht="15.6">
      <c r="A1019" s="121">
        <v>510548</v>
      </c>
      <c r="B1019" s="122" t="s">
        <v>2278</v>
      </c>
      <c r="C1019" s="121">
        <v>508</v>
      </c>
      <c r="D1019" s="121">
        <v>5</v>
      </c>
      <c r="E1019" s="122" t="s">
        <v>1383</v>
      </c>
      <c r="F1019" s="122" t="s">
        <v>171</v>
      </c>
      <c r="G1019" s="122" t="s">
        <v>1384</v>
      </c>
      <c r="H1019" s="122"/>
      <c r="I1019" s="117"/>
    </row>
    <row r="1020" spans="1:9" ht="15.6">
      <c r="A1020" s="121">
        <v>503291</v>
      </c>
      <c r="B1020" s="122" t="s">
        <v>2279</v>
      </c>
      <c r="C1020" s="121">
        <v>404</v>
      </c>
      <c r="D1020" s="121">
        <v>4</v>
      </c>
      <c r="E1020" s="122" t="s">
        <v>1267</v>
      </c>
      <c r="F1020" s="122" t="s">
        <v>1265</v>
      </c>
      <c r="G1020" s="122"/>
      <c r="H1020" s="122"/>
      <c r="I1020" s="117"/>
    </row>
    <row r="1021" spans="1:9" ht="15.6">
      <c r="A1021" s="121">
        <v>543063</v>
      </c>
      <c r="B1021" s="122" t="s">
        <v>2280</v>
      </c>
      <c r="C1021" s="121">
        <v>406</v>
      </c>
      <c r="D1021" s="121">
        <v>4</v>
      </c>
      <c r="E1021" s="122" t="s">
        <v>1270</v>
      </c>
      <c r="F1021" s="122" t="s">
        <v>1265</v>
      </c>
      <c r="G1021" s="122"/>
      <c r="H1021" s="122"/>
      <c r="I1021" s="117"/>
    </row>
    <row r="1022" spans="1:9" ht="15.6">
      <c r="A1022" s="121">
        <v>515060</v>
      </c>
      <c r="B1022" s="122" t="s">
        <v>2281</v>
      </c>
      <c r="C1022" s="121">
        <v>609</v>
      </c>
      <c r="D1022" s="121">
        <v>6</v>
      </c>
      <c r="E1022" s="122" t="s">
        <v>1245</v>
      </c>
      <c r="F1022" s="122" t="s">
        <v>214</v>
      </c>
      <c r="G1022" s="122"/>
      <c r="H1022" s="122"/>
      <c r="I1022" s="117"/>
    </row>
    <row r="1023" spans="1:9" ht="15.6">
      <c r="A1023" s="121">
        <v>507393</v>
      </c>
      <c r="B1023" s="122" t="s">
        <v>2282</v>
      </c>
      <c r="C1023" s="121">
        <v>505</v>
      </c>
      <c r="D1023" s="121">
        <v>5</v>
      </c>
      <c r="E1023" s="122" t="s">
        <v>1368</v>
      </c>
      <c r="F1023" s="122" t="s">
        <v>171</v>
      </c>
      <c r="G1023" s="122" t="s">
        <v>1369</v>
      </c>
      <c r="H1023" s="122"/>
      <c r="I1023" s="117"/>
    </row>
    <row r="1024" spans="1:9" ht="15.6">
      <c r="A1024" s="121">
        <v>517682</v>
      </c>
      <c r="B1024" s="122" t="s">
        <v>2282</v>
      </c>
      <c r="C1024" s="121">
        <v>511</v>
      </c>
      <c r="D1024" s="121">
        <v>5</v>
      </c>
      <c r="E1024" s="122" t="s">
        <v>648</v>
      </c>
      <c r="F1024" s="122" t="s">
        <v>171</v>
      </c>
      <c r="G1024" s="122" t="s">
        <v>1349</v>
      </c>
      <c r="H1024" s="122"/>
      <c r="I1024" s="117"/>
    </row>
    <row r="1025" spans="1:9" ht="15.6">
      <c r="A1025" s="121">
        <v>522627</v>
      </c>
      <c r="B1025" s="122" t="s">
        <v>2283</v>
      </c>
      <c r="C1025" s="121">
        <v>809</v>
      </c>
      <c r="D1025" s="121">
        <v>8</v>
      </c>
      <c r="E1025" s="122" t="s">
        <v>1336</v>
      </c>
      <c r="F1025" s="122" t="s">
        <v>568</v>
      </c>
      <c r="G1025" s="122"/>
      <c r="H1025" s="122"/>
      <c r="I1025" s="117"/>
    </row>
    <row r="1026" spans="1:9" ht="15.6">
      <c r="A1026" s="121">
        <v>504459</v>
      </c>
      <c r="B1026" s="122" t="s">
        <v>2284</v>
      </c>
      <c r="C1026" s="121">
        <v>206</v>
      </c>
      <c r="D1026" s="121">
        <v>2</v>
      </c>
      <c r="E1026" s="122" t="s">
        <v>1497</v>
      </c>
      <c r="F1026" s="122" t="s">
        <v>1248</v>
      </c>
      <c r="G1026" s="122"/>
      <c r="H1026" s="122"/>
      <c r="I1026" s="117"/>
    </row>
    <row r="1027" spans="1:9" ht="15.6">
      <c r="A1027" s="121">
        <v>516937</v>
      </c>
      <c r="B1027" s="122" t="s">
        <v>2285</v>
      </c>
      <c r="C1027" s="121">
        <v>613</v>
      </c>
      <c r="D1027" s="121">
        <v>6</v>
      </c>
      <c r="E1027" s="122" t="s">
        <v>212</v>
      </c>
      <c r="F1027" s="122" t="s">
        <v>214</v>
      </c>
      <c r="G1027" s="122" t="s">
        <v>1332</v>
      </c>
      <c r="H1027" s="122"/>
      <c r="I1027" s="117"/>
    </row>
    <row r="1028" spans="1:9" ht="15.6">
      <c r="A1028" s="121">
        <v>507202</v>
      </c>
      <c r="B1028" s="122" t="s">
        <v>2286</v>
      </c>
      <c r="C1028" s="121">
        <v>203</v>
      </c>
      <c r="D1028" s="121">
        <v>2</v>
      </c>
      <c r="E1028" s="122" t="s">
        <v>1437</v>
      </c>
      <c r="F1028" s="122" t="s">
        <v>1248</v>
      </c>
      <c r="G1028" s="122"/>
      <c r="H1028" s="122"/>
      <c r="I1028" s="117"/>
    </row>
    <row r="1029" spans="1:9" ht="15.6">
      <c r="A1029" s="121">
        <v>519375</v>
      </c>
      <c r="B1029" s="122" t="s">
        <v>2287</v>
      </c>
      <c r="C1029" s="121">
        <v>701</v>
      </c>
      <c r="D1029" s="121">
        <v>7</v>
      </c>
      <c r="E1029" s="122" t="s">
        <v>1250</v>
      </c>
      <c r="F1029" s="122" t="s">
        <v>1251</v>
      </c>
      <c r="G1029" s="122"/>
      <c r="H1029" s="122"/>
      <c r="I1029" s="117"/>
    </row>
    <row r="1030" spans="1:9" ht="15.6">
      <c r="A1030" s="121">
        <v>508713</v>
      </c>
      <c r="B1030" s="122" t="s">
        <v>2288</v>
      </c>
      <c r="C1030" s="121">
        <v>601</v>
      </c>
      <c r="D1030" s="121">
        <v>6</v>
      </c>
      <c r="E1030" s="122" t="s">
        <v>1298</v>
      </c>
      <c r="F1030" s="122" t="s">
        <v>214</v>
      </c>
      <c r="G1030" s="122"/>
      <c r="H1030" s="122"/>
      <c r="I1030" s="117"/>
    </row>
    <row r="1031" spans="1:9" ht="15.6">
      <c r="A1031" s="121">
        <v>527394</v>
      </c>
      <c r="B1031" s="122" t="s">
        <v>2289</v>
      </c>
      <c r="C1031" s="121">
        <v>712</v>
      </c>
      <c r="D1031" s="121">
        <v>7</v>
      </c>
      <c r="E1031" s="122" t="s">
        <v>1357</v>
      </c>
      <c r="F1031" s="122" t="s">
        <v>1251</v>
      </c>
      <c r="G1031" s="122"/>
      <c r="H1031" s="122"/>
      <c r="I1031" s="117"/>
    </row>
    <row r="1032" spans="1:9" ht="15.6">
      <c r="A1032" s="121">
        <v>522643</v>
      </c>
      <c r="B1032" s="122" t="s">
        <v>2290</v>
      </c>
      <c r="C1032" s="121">
        <v>809</v>
      </c>
      <c r="D1032" s="121">
        <v>8</v>
      </c>
      <c r="E1032" s="122" t="s">
        <v>1336</v>
      </c>
      <c r="F1032" s="122" t="s">
        <v>568</v>
      </c>
      <c r="G1032" s="122"/>
      <c r="H1032" s="122"/>
      <c r="I1032" s="117"/>
    </row>
    <row r="1033" spans="1:9" ht="15.6">
      <c r="A1033" s="121">
        <v>527408</v>
      </c>
      <c r="B1033" s="122" t="s">
        <v>2291</v>
      </c>
      <c r="C1033" s="121">
        <v>711</v>
      </c>
      <c r="D1033" s="121">
        <v>7</v>
      </c>
      <c r="E1033" s="122" t="s">
        <v>1319</v>
      </c>
      <c r="F1033" s="122" t="s">
        <v>1251</v>
      </c>
      <c r="G1033" s="122"/>
      <c r="H1033" s="122"/>
      <c r="I1033" s="117"/>
    </row>
    <row r="1034" spans="1:9" ht="15.6">
      <c r="A1034" s="121">
        <v>580520</v>
      </c>
      <c r="B1034" s="122" t="s">
        <v>2292</v>
      </c>
      <c r="C1034" s="121">
        <v>604</v>
      </c>
      <c r="D1034" s="121">
        <v>6</v>
      </c>
      <c r="E1034" s="122" t="s">
        <v>1658</v>
      </c>
      <c r="F1034" s="122" t="s">
        <v>214</v>
      </c>
      <c r="G1034" s="122"/>
      <c r="H1034" s="122"/>
      <c r="I1034" s="117"/>
    </row>
    <row r="1035" spans="1:9" ht="15.6">
      <c r="A1035" s="121">
        <v>581640</v>
      </c>
      <c r="B1035" s="122" t="s">
        <v>2293</v>
      </c>
      <c r="C1035" s="121">
        <v>704</v>
      </c>
      <c r="D1035" s="121">
        <v>7</v>
      </c>
      <c r="E1035" s="122" t="s">
        <v>1314</v>
      </c>
      <c r="F1035" s="122" t="s">
        <v>1251</v>
      </c>
      <c r="G1035" s="122"/>
      <c r="H1035" s="122"/>
      <c r="I1035" s="117"/>
    </row>
    <row r="1036" spans="1:9" ht="15.6">
      <c r="A1036" s="121">
        <v>516121</v>
      </c>
      <c r="B1036" s="122" t="s">
        <v>2294</v>
      </c>
      <c r="C1036" s="121">
        <v>610</v>
      </c>
      <c r="D1036" s="121">
        <v>6</v>
      </c>
      <c r="E1036" s="122" t="s">
        <v>1316</v>
      </c>
      <c r="F1036" s="122" t="s">
        <v>214</v>
      </c>
      <c r="G1036" s="122"/>
      <c r="H1036" s="122"/>
      <c r="I1036" s="117"/>
    </row>
    <row r="1037" spans="1:9" ht="15.6">
      <c r="A1037" s="121">
        <v>516139</v>
      </c>
      <c r="B1037" s="122" t="s">
        <v>2295</v>
      </c>
      <c r="C1037" s="121">
        <v>610</v>
      </c>
      <c r="D1037" s="121">
        <v>6</v>
      </c>
      <c r="E1037" s="122" t="s">
        <v>1316</v>
      </c>
      <c r="F1037" s="122" t="s">
        <v>214</v>
      </c>
      <c r="G1037" s="122"/>
      <c r="H1037" s="122"/>
      <c r="I1037" s="117"/>
    </row>
    <row r="1038" spans="1:9" ht="15.6">
      <c r="A1038" s="121">
        <v>516945</v>
      </c>
      <c r="B1038" s="122" t="s">
        <v>2296</v>
      </c>
      <c r="C1038" s="121">
        <v>613</v>
      </c>
      <c r="D1038" s="121">
        <v>6</v>
      </c>
      <c r="E1038" s="122" t="s">
        <v>212</v>
      </c>
      <c r="F1038" s="122" t="s">
        <v>214</v>
      </c>
      <c r="G1038" s="122" t="s">
        <v>1332</v>
      </c>
      <c r="H1038" s="122"/>
      <c r="I1038" s="117"/>
    </row>
    <row r="1039" spans="1:9" ht="15.6">
      <c r="A1039" s="121">
        <v>582514</v>
      </c>
      <c r="B1039" s="122" t="s">
        <v>2297</v>
      </c>
      <c r="C1039" s="121">
        <v>806</v>
      </c>
      <c r="D1039" s="121">
        <v>8</v>
      </c>
      <c r="E1039" s="122" t="s">
        <v>1293</v>
      </c>
      <c r="F1039" s="122" t="s">
        <v>568</v>
      </c>
      <c r="G1039" s="122"/>
      <c r="H1039" s="122"/>
      <c r="I1039" s="117"/>
    </row>
    <row r="1040" spans="1:9" ht="15.6">
      <c r="A1040" s="121">
        <v>500429</v>
      </c>
      <c r="B1040" s="122" t="s">
        <v>2298</v>
      </c>
      <c r="C1040" s="121">
        <v>407</v>
      </c>
      <c r="D1040" s="121">
        <v>4</v>
      </c>
      <c r="E1040" s="122" t="s">
        <v>1355</v>
      </c>
      <c r="F1040" s="122" t="s">
        <v>1265</v>
      </c>
      <c r="G1040" s="122"/>
      <c r="H1040" s="122"/>
      <c r="I1040" s="117"/>
    </row>
    <row r="1041" spans="1:9" ht="15.6">
      <c r="A1041" s="121">
        <v>513245</v>
      </c>
      <c r="B1041" s="122" t="s">
        <v>2299</v>
      </c>
      <c r="C1041" s="121">
        <v>306</v>
      </c>
      <c r="D1041" s="121">
        <v>3</v>
      </c>
      <c r="E1041" s="122" t="s">
        <v>1420</v>
      </c>
      <c r="F1041" s="122" t="s">
        <v>1260</v>
      </c>
      <c r="G1041" s="122"/>
      <c r="H1041" s="122"/>
      <c r="I1041" s="117"/>
    </row>
    <row r="1042" spans="1:9" ht="15.6">
      <c r="A1042" s="121">
        <v>508012</v>
      </c>
      <c r="B1042" s="122" t="s">
        <v>2300</v>
      </c>
      <c r="C1042" s="121">
        <v>106</v>
      </c>
      <c r="D1042" s="121">
        <v>1</v>
      </c>
      <c r="E1042" s="122" t="s">
        <v>1448</v>
      </c>
      <c r="F1042" s="122" t="s">
        <v>477</v>
      </c>
      <c r="G1042" s="122"/>
      <c r="H1042" s="122"/>
      <c r="I1042" s="117"/>
    </row>
    <row r="1043" spans="1:9" ht="15.6">
      <c r="A1043" s="121">
        <v>506133</v>
      </c>
      <c r="B1043" s="122" t="s">
        <v>2301</v>
      </c>
      <c r="C1043" s="121">
        <v>309</v>
      </c>
      <c r="D1043" s="121">
        <v>3</v>
      </c>
      <c r="E1043" s="122" t="s">
        <v>1259</v>
      </c>
      <c r="F1043" s="122" t="s">
        <v>1260</v>
      </c>
      <c r="G1043" s="122"/>
      <c r="H1043" s="122"/>
      <c r="I1043" s="117"/>
    </row>
    <row r="1044" spans="1:9" ht="15.6">
      <c r="A1044" s="121">
        <v>503851</v>
      </c>
      <c r="B1044" s="122" t="s">
        <v>2302</v>
      </c>
      <c r="C1044" s="121">
        <v>108</v>
      </c>
      <c r="D1044" s="121">
        <v>1</v>
      </c>
      <c r="E1044" s="122" t="s">
        <v>1378</v>
      </c>
      <c r="F1044" s="122" t="s">
        <v>477</v>
      </c>
      <c r="G1044" s="122"/>
      <c r="H1044" s="122"/>
      <c r="I1044" s="117"/>
    </row>
    <row r="1045" spans="1:9" ht="15.6">
      <c r="A1045" s="121">
        <v>514101</v>
      </c>
      <c r="B1045" s="122" t="s">
        <v>2303</v>
      </c>
      <c r="C1045" s="121">
        <v>307</v>
      </c>
      <c r="D1045" s="121">
        <v>3</v>
      </c>
      <c r="E1045" s="122" t="s">
        <v>1435</v>
      </c>
      <c r="F1045" s="122" t="s">
        <v>1260</v>
      </c>
      <c r="G1045" s="122"/>
      <c r="H1045" s="122"/>
      <c r="I1045" s="117"/>
    </row>
    <row r="1046" spans="1:9" ht="15.6">
      <c r="A1046" s="121">
        <v>506141</v>
      </c>
      <c r="B1046" s="122" t="s">
        <v>2304</v>
      </c>
      <c r="C1046" s="121">
        <v>303</v>
      </c>
      <c r="D1046" s="121">
        <v>3</v>
      </c>
      <c r="E1046" s="122" t="s">
        <v>1475</v>
      </c>
      <c r="F1046" s="122" t="s">
        <v>1260</v>
      </c>
      <c r="G1046" s="122"/>
      <c r="H1046" s="122"/>
      <c r="I1046" s="117"/>
    </row>
    <row r="1047" spans="1:9" ht="15.6">
      <c r="A1047" s="121">
        <v>501697</v>
      </c>
      <c r="B1047" s="122" t="s">
        <v>2305</v>
      </c>
      <c r="C1047" s="121">
        <v>201</v>
      </c>
      <c r="D1047" s="121">
        <v>2</v>
      </c>
      <c r="E1047" s="122" t="s">
        <v>1288</v>
      </c>
      <c r="F1047" s="122" t="s">
        <v>1248</v>
      </c>
      <c r="G1047" s="122"/>
      <c r="H1047" s="122"/>
      <c r="I1047" s="117"/>
    </row>
    <row r="1048" spans="1:9" ht="15.6">
      <c r="A1048" s="121">
        <v>514110</v>
      </c>
      <c r="B1048" s="122" t="s">
        <v>2306</v>
      </c>
      <c r="C1048" s="121">
        <v>307</v>
      </c>
      <c r="D1048" s="121">
        <v>3</v>
      </c>
      <c r="E1048" s="122" t="s">
        <v>1435</v>
      </c>
      <c r="F1048" s="122" t="s">
        <v>1260</v>
      </c>
      <c r="G1048" s="122"/>
      <c r="H1048" s="122"/>
      <c r="I1048" s="117"/>
    </row>
    <row r="1049" spans="1:9" ht="15.6">
      <c r="A1049" s="121">
        <v>504467</v>
      </c>
      <c r="B1049" s="122" t="s">
        <v>2307</v>
      </c>
      <c r="C1049" s="121">
        <v>303</v>
      </c>
      <c r="D1049" s="121">
        <v>3</v>
      </c>
      <c r="E1049" s="122" t="s">
        <v>1475</v>
      </c>
      <c r="F1049" s="122" t="s">
        <v>1260</v>
      </c>
      <c r="G1049" s="122"/>
      <c r="H1049" s="122"/>
      <c r="I1049" s="117"/>
    </row>
    <row r="1050" spans="1:9" ht="15.6">
      <c r="A1050" s="121">
        <v>528803</v>
      </c>
      <c r="B1050" s="122" t="s">
        <v>2308</v>
      </c>
      <c r="C1050" s="121">
        <v>702</v>
      </c>
      <c r="D1050" s="121">
        <v>7</v>
      </c>
      <c r="E1050" s="122" t="s">
        <v>1262</v>
      </c>
      <c r="F1050" s="122" t="s">
        <v>1251</v>
      </c>
      <c r="G1050" s="122"/>
      <c r="H1050" s="122"/>
      <c r="I1050" s="117"/>
    </row>
    <row r="1051" spans="1:9" ht="15.6">
      <c r="A1051" s="121">
        <v>513253</v>
      </c>
      <c r="B1051" s="122" t="s">
        <v>2309</v>
      </c>
      <c r="C1051" s="121">
        <v>302</v>
      </c>
      <c r="D1051" s="121">
        <v>3</v>
      </c>
      <c r="E1051" s="122" t="s">
        <v>1431</v>
      </c>
      <c r="F1051" s="122" t="s">
        <v>1260</v>
      </c>
      <c r="G1051" s="122"/>
      <c r="H1051" s="122"/>
      <c r="I1051" s="117"/>
    </row>
    <row r="1052" spans="1:9" ht="15.6">
      <c r="A1052" s="121">
        <v>513351</v>
      </c>
      <c r="B1052" s="122" t="s">
        <v>2310</v>
      </c>
      <c r="C1052" s="121">
        <v>302</v>
      </c>
      <c r="D1052" s="121">
        <v>3</v>
      </c>
      <c r="E1052" s="122" t="s">
        <v>1431</v>
      </c>
      <c r="F1052" s="122" t="s">
        <v>1260</v>
      </c>
      <c r="G1052" s="122"/>
      <c r="H1052" s="122"/>
      <c r="I1052" s="117"/>
    </row>
    <row r="1053" spans="1:9" ht="15.6">
      <c r="A1053" s="121">
        <v>599981</v>
      </c>
      <c r="B1053" s="122" t="s">
        <v>566</v>
      </c>
      <c r="C1053" s="121">
        <v>800</v>
      </c>
      <c r="D1053" s="121">
        <v>8</v>
      </c>
      <c r="E1053" s="127" t="e">
        <v>#N/A</v>
      </c>
      <c r="F1053" s="122" t="s">
        <v>568</v>
      </c>
      <c r="G1053" s="122"/>
      <c r="H1053" s="122"/>
      <c r="I1053" s="117"/>
    </row>
    <row r="1054" spans="1:9" ht="15.6">
      <c r="A1054" s="121">
        <v>521574</v>
      </c>
      <c r="B1054" s="122" t="s">
        <v>2311</v>
      </c>
      <c r="C1054" s="121">
        <v>806</v>
      </c>
      <c r="D1054" s="121">
        <v>8</v>
      </c>
      <c r="E1054" s="122" t="s">
        <v>1293</v>
      </c>
      <c r="F1054" s="122" t="s">
        <v>568</v>
      </c>
      <c r="G1054" s="122"/>
      <c r="H1054" s="122"/>
      <c r="I1054" s="117"/>
    </row>
    <row r="1055" spans="1:9" ht="15.6">
      <c r="A1055" s="121">
        <v>521582</v>
      </c>
      <c r="B1055" s="122" t="s">
        <v>2312</v>
      </c>
      <c r="C1055" s="121">
        <v>806</v>
      </c>
      <c r="D1055" s="121">
        <v>8</v>
      </c>
      <c r="E1055" s="122" t="s">
        <v>1293</v>
      </c>
      <c r="F1055" s="122" t="s">
        <v>568</v>
      </c>
      <c r="G1055" s="122"/>
      <c r="H1055" s="122"/>
      <c r="I1055" s="117"/>
    </row>
    <row r="1056" spans="1:9" ht="15.6">
      <c r="A1056" s="121">
        <v>521591</v>
      </c>
      <c r="B1056" s="122" t="s">
        <v>2313</v>
      </c>
      <c r="C1056" s="121">
        <v>806</v>
      </c>
      <c r="D1056" s="121">
        <v>8</v>
      </c>
      <c r="E1056" s="122" t="s">
        <v>1293</v>
      </c>
      <c r="F1056" s="122" t="s">
        <v>568</v>
      </c>
      <c r="G1056" s="122"/>
      <c r="H1056" s="122"/>
      <c r="I1056" s="117"/>
    </row>
    <row r="1057" spans="1:9" ht="15.6">
      <c r="A1057" s="121">
        <v>521604</v>
      </c>
      <c r="B1057" s="122" t="s">
        <v>2314</v>
      </c>
      <c r="C1057" s="121">
        <v>806</v>
      </c>
      <c r="D1057" s="121">
        <v>8</v>
      </c>
      <c r="E1057" s="122" t="s">
        <v>1293</v>
      </c>
      <c r="F1057" s="122" t="s">
        <v>568</v>
      </c>
      <c r="G1057" s="122"/>
      <c r="H1057" s="122"/>
      <c r="I1057" s="117"/>
    </row>
    <row r="1058" spans="1:9" ht="15.6">
      <c r="A1058" s="121">
        <v>520403</v>
      </c>
      <c r="B1058" s="122" t="s">
        <v>2315</v>
      </c>
      <c r="C1058" s="121">
        <v>702</v>
      </c>
      <c r="D1058" s="121">
        <v>7</v>
      </c>
      <c r="E1058" s="122" t="s">
        <v>1262</v>
      </c>
      <c r="F1058" s="122" t="s">
        <v>1251</v>
      </c>
      <c r="G1058" s="122"/>
      <c r="H1058" s="122"/>
      <c r="I1058" s="117"/>
    </row>
    <row r="1059" spans="1:9" ht="15.6">
      <c r="A1059" s="121">
        <v>507211</v>
      </c>
      <c r="B1059" s="122" t="s">
        <v>2316</v>
      </c>
      <c r="C1059" s="121">
        <v>207</v>
      </c>
      <c r="D1059" s="121">
        <v>2</v>
      </c>
      <c r="E1059" s="122" t="s">
        <v>1392</v>
      </c>
      <c r="F1059" s="122" t="s">
        <v>1248</v>
      </c>
      <c r="G1059" s="122"/>
      <c r="H1059" s="122"/>
      <c r="I1059" s="117"/>
    </row>
    <row r="1060" spans="1:9" ht="15.6">
      <c r="A1060" s="121">
        <v>512371</v>
      </c>
      <c r="B1060" s="122" t="s">
        <v>2317</v>
      </c>
      <c r="C1060" s="121">
        <v>506</v>
      </c>
      <c r="D1060" s="121">
        <v>5</v>
      </c>
      <c r="E1060" s="122" t="s">
        <v>1351</v>
      </c>
      <c r="F1060" s="122" t="s">
        <v>171</v>
      </c>
      <c r="G1060" s="122" t="s">
        <v>1255</v>
      </c>
      <c r="H1060" s="122"/>
      <c r="I1060" s="117"/>
    </row>
    <row r="1061" spans="1:9" ht="15.6">
      <c r="A1061" s="121">
        <v>503860</v>
      </c>
      <c r="B1061" s="122" t="s">
        <v>2318</v>
      </c>
      <c r="C1061" s="121">
        <v>202</v>
      </c>
      <c r="D1061" s="121">
        <v>2</v>
      </c>
      <c r="E1061" s="122" t="s">
        <v>1247</v>
      </c>
      <c r="F1061" s="122" t="s">
        <v>1248</v>
      </c>
      <c r="G1061" s="122"/>
      <c r="H1061" s="122"/>
      <c r="I1061" s="117"/>
    </row>
    <row r="1062" spans="1:9" ht="15.6">
      <c r="A1062" s="121">
        <v>511374</v>
      </c>
      <c r="B1062" s="122" t="s">
        <v>2319</v>
      </c>
      <c r="C1062" s="121">
        <v>606</v>
      </c>
      <c r="D1062" s="121">
        <v>6</v>
      </c>
      <c r="E1062" s="122" t="s">
        <v>1243</v>
      </c>
      <c r="F1062" s="122" t="s">
        <v>214</v>
      </c>
      <c r="G1062" s="122"/>
      <c r="H1062" s="122"/>
      <c r="I1062" s="117"/>
    </row>
    <row r="1063" spans="1:9" ht="15.6">
      <c r="A1063" s="121">
        <v>517704</v>
      </c>
      <c r="B1063" s="122" t="s">
        <v>2320</v>
      </c>
      <c r="C1063" s="121">
        <v>511</v>
      </c>
      <c r="D1063" s="121">
        <v>5</v>
      </c>
      <c r="E1063" s="122" t="s">
        <v>648</v>
      </c>
      <c r="F1063" s="122" t="s">
        <v>171</v>
      </c>
      <c r="G1063" s="122" t="s">
        <v>1349</v>
      </c>
      <c r="H1063" s="122"/>
      <c r="I1063" s="117"/>
    </row>
    <row r="1064" spans="1:9" ht="15.6">
      <c r="A1064" s="121">
        <v>518506</v>
      </c>
      <c r="B1064" s="122" t="s">
        <v>2321</v>
      </c>
      <c r="C1064" s="121">
        <v>611</v>
      </c>
      <c r="D1064" s="121">
        <v>6</v>
      </c>
      <c r="E1064" s="122" t="s">
        <v>1281</v>
      </c>
      <c r="F1064" s="122" t="s">
        <v>214</v>
      </c>
      <c r="G1064" s="122"/>
      <c r="H1064" s="122"/>
      <c r="I1064" s="117"/>
    </row>
    <row r="1065" spans="1:9" ht="15.6">
      <c r="A1065" s="121">
        <v>525855</v>
      </c>
      <c r="B1065" s="122" t="s">
        <v>2321</v>
      </c>
      <c r="C1065" s="121">
        <v>808</v>
      </c>
      <c r="D1065" s="121">
        <v>8</v>
      </c>
      <c r="E1065" s="122" t="s">
        <v>1272</v>
      </c>
      <c r="F1065" s="122" t="s">
        <v>568</v>
      </c>
      <c r="G1065" s="122"/>
      <c r="H1065" s="122"/>
      <c r="I1065" s="117"/>
    </row>
    <row r="1066" spans="1:9" ht="15.6">
      <c r="A1066" s="121">
        <v>516147</v>
      </c>
      <c r="B1066" s="122" t="s">
        <v>2322</v>
      </c>
      <c r="C1066" s="121">
        <v>610</v>
      </c>
      <c r="D1066" s="121">
        <v>6</v>
      </c>
      <c r="E1066" s="122" t="s">
        <v>1316</v>
      </c>
      <c r="F1066" s="122" t="s">
        <v>214</v>
      </c>
      <c r="G1066" s="122"/>
      <c r="H1066" s="122"/>
      <c r="I1066" s="117"/>
    </row>
    <row r="1067" spans="1:9" ht="15.6">
      <c r="A1067" s="121">
        <v>504475</v>
      </c>
      <c r="B1067" s="122" t="s">
        <v>2323</v>
      </c>
      <c r="C1067" s="121">
        <v>205</v>
      </c>
      <c r="D1067" s="121">
        <v>2</v>
      </c>
      <c r="E1067" s="122" t="s">
        <v>1395</v>
      </c>
      <c r="F1067" s="122" t="s">
        <v>1248</v>
      </c>
      <c r="G1067" s="122"/>
      <c r="H1067" s="122"/>
      <c r="I1067" s="117"/>
    </row>
    <row r="1068" spans="1:9" ht="15.6">
      <c r="A1068" s="121">
        <v>504483</v>
      </c>
      <c r="B1068" s="122" t="s">
        <v>2324</v>
      </c>
      <c r="C1068" s="121">
        <v>206</v>
      </c>
      <c r="D1068" s="121">
        <v>2</v>
      </c>
      <c r="E1068" s="122" t="s">
        <v>1497</v>
      </c>
      <c r="F1068" s="122" t="s">
        <v>1248</v>
      </c>
      <c r="G1068" s="122"/>
      <c r="H1068" s="122"/>
      <c r="I1068" s="117"/>
    </row>
    <row r="1069" spans="1:9" ht="15.6">
      <c r="A1069" s="121">
        <v>543071</v>
      </c>
      <c r="B1069" s="122" t="s">
        <v>2325</v>
      </c>
      <c r="C1069" s="121">
        <v>406</v>
      </c>
      <c r="D1069" s="121">
        <v>4</v>
      </c>
      <c r="E1069" s="122" t="s">
        <v>1270</v>
      </c>
      <c r="F1069" s="122" t="s">
        <v>1265</v>
      </c>
      <c r="G1069" s="122"/>
      <c r="H1069" s="122"/>
      <c r="I1069" s="117"/>
    </row>
    <row r="1070" spans="1:9" ht="15.6">
      <c r="A1070" s="121">
        <v>502421</v>
      </c>
      <c r="B1070" s="122" t="s">
        <v>2326</v>
      </c>
      <c r="C1070" s="121">
        <v>402</v>
      </c>
      <c r="D1070" s="121">
        <v>4</v>
      </c>
      <c r="E1070" s="122" t="s">
        <v>1309</v>
      </c>
      <c r="F1070" s="122" t="s">
        <v>1265</v>
      </c>
      <c r="G1070" s="122"/>
      <c r="H1070" s="122"/>
      <c r="I1070" s="117"/>
    </row>
    <row r="1071" spans="1:9" ht="15.6">
      <c r="A1071" s="121">
        <v>516953</v>
      </c>
      <c r="B1071" s="122" t="s">
        <v>2327</v>
      </c>
      <c r="C1071" s="121">
        <v>602</v>
      </c>
      <c r="D1071" s="121">
        <v>6</v>
      </c>
      <c r="E1071" s="122" t="s">
        <v>1295</v>
      </c>
      <c r="F1071" s="122" t="s">
        <v>214</v>
      </c>
      <c r="G1071" s="122"/>
      <c r="H1071" s="122"/>
      <c r="I1071" s="117"/>
    </row>
    <row r="1072" spans="1:9" ht="15.6">
      <c r="A1072" s="121">
        <v>518514</v>
      </c>
      <c r="B1072" s="122" t="s">
        <v>2328</v>
      </c>
      <c r="C1072" s="121">
        <v>605</v>
      </c>
      <c r="D1072" s="121">
        <v>6</v>
      </c>
      <c r="E1072" s="122" t="s">
        <v>1544</v>
      </c>
      <c r="F1072" s="122" t="s">
        <v>214</v>
      </c>
      <c r="G1072" s="122"/>
      <c r="H1072" s="122"/>
      <c r="I1072" s="117"/>
    </row>
    <row r="1073" spans="1:9" ht="15.6">
      <c r="A1073" s="121">
        <v>519383</v>
      </c>
      <c r="B1073" s="122" t="s">
        <v>2329</v>
      </c>
      <c r="C1073" s="121">
        <v>701</v>
      </c>
      <c r="D1073" s="121">
        <v>7</v>
      </c>
      <c r="E1073" s="122" t="s">
        <v>1250</v>
      </c>
      <c r="F1073" s="122" t="s">
        <v>1251</v>
      </c>
      <c r="G1073" s="122"/>
      <c r="H1073" s="122"/>
      <c r="I1073" s="117"/>
    </row>
    <row r="1074" spans="1:9" ht="15.6">
      <c r="A1074" s="121">
        <v>528439</v>
      </c>
      <c r="B1074" s="122" t="s">
        <v>2330</v>
      </c>
      <c r="C1074" s="121">
        <v>811</v>
      </c>
      <c r="D1074" s="121">
        <v>8</v>
      </c>
      <c r="E1074" s="122" t="s">
        <v>1290</v>
      </c>
      <c r="F1074" s="122" t="s">
        <v>568</v>
      </c>
      <c r="G1074" s="122"/>
      <c r="H1074" s="122"/>
      <c r="I1074" s="117"/>
    </row>
    <row r="1075" spans="1:9" ht="15.6">
      <c r="A1075" s="121">
        <v>527416</v>
      </c>
      <c r="B1075" s="122" t="s">
        <v>2331</v>
      </c>
      <c r="C1075" s="121">
        <v>711</v>
      </c>
      <c r="D1075" s="121">
        <v>7</v>
      </c>
      <c r="E1075" s="122" t="s">
        <v>1319</v>
      </c>
      <c r="F1075" s="122" t="s">
        <v>1251</v>
      </c>
      <c r="G1075" s="122"/>
      <c r="H1075" s="122"/>
      <c r="I1075" s="117"/>
    </row>
    <row r="1076" spans="1:9" ht="15.6">
      <c r="A1076" s="121">
        <v>519391</v>
      </c>
      <c r="B1076" s="122" t="s">
        <v>2332</v>
      </c>
      <c r="C1076" s="121">
        <v>712</v>
      </c>
      <c r="D1076" s="121">
        <v>7</v>
      </c>
      <c r="E1076" s="122" t="s">
        <v>1357</v>
      </c>
      <c r="F1076" s="122" t="s">
        <v>1251</v>
      </c>
      <c r="G1076" s="122"/>
      <c r="H1076" s="122"/>
      <c r="I1076" s="117"/>
    </row>
    <row r="1077" spans="1:9" ht="15.6">
      <c r="A1077" s="121">
        <v>516961</v>
      </c>
      <c r="B1077" s="122" t="s">
        <v>2333</v>
      </c>
      <c r="C1077" s="121">
        <v>613</v>
      </c>
      <c r="D1077" s="121">
        <v>6</v>
      </c>
      <c r="E1077" s="122" t="s">
        <v>212</v>
      </c>
      <c r="F1077" s="122" t="s">
        <v>214</v>
      </c>
      <c r="G1077" s="122" t="s">
        <v>1332</v>
      </c>
      <c r="H1077" s="122"/>
      <c r="I1077" s="117"/>
    </row>
    <row r="1078" spans="1:9" ht="15.6">
      <c r="A1078" s="121">
        <v>527424</v>
      </c>
      <c r="B1078" s="122" t="s">
        <v>2334</v>
      </c>
      <c r="C1078" s="121">
        <v>712</v>
      </c>
      <c r="D1078" s="121">
        <v>7</v>
      </c>
      <c r="E1078" s="122" t="s">
        <v>1357</v>
      </c>
      <c r="F1078" s="122" t="s">
        <v>1251</v>
      </c>
      <c r="G1078" s="122"/>
      <c r="H1078" s="122"/>
      <c r="I1078" s="117"/>
    </row>
    <row r="1079" spans="1:9" ht="15.6">
      <c r="A1079" s="121">
        <v>527432</v>
      </c>
      <c r="B1079" s="122" t="s">
        <v>2335</v>
      </c>
      <c r="C1079" s="121">
        <v>712</v>
      </c>
      <c r="D1079" s="121">
        <v>7</v>
      </c>
      <c r="E1079" s="122" t="s">
        <v>1357</v>
      </c>
      <c r="F1079" s="122" t="s">
        <v>1251</v>
      </c>
      <c r="G1079" s="122"/>
      <c r="H1079" s="122"/>
      <c r="I1079" s="117"/>
    </row>
    <row r="1080" spans="1:9" ht="15.6">
      <c r="A1080" s="121">
        <v>527441</v>
      </c>
      <c r="B1080" s="122" t="s">
        <v>2336</v>
      </c>
      <c r="C1080" s="121">
        <v>712</v>
      </c>
      <c r="D1080" s="121">
        <v>7</v>
      </c>
      <c r="E1080" s="122" t="s">
        <v>1357</v>
      </c>
      <c r="F1080" s="122" t="s">
        <v>1251</v>
      </c>
      <c r="G1080" s="122"/>
      <c r="H1080" s="122"/>
      <c r="I1080" s="117"/>
    </row>
    <row r="1081" spans="1:9" ht="15.6">
      <c r="A1081" s="121">
        <v>506150</v>
      </c>
      <c r="B1081" s="122" t="s">
        <v>2337</v>
      </c>
      <c r="C1081" s="121">
        <v>303</v>
      </c>
      <c r="D1081" s="121">
        <v>3</v>
      </c>
      <c r="E1081" s="122" t="s">
        <v>1475</v>
      </c>
      <c r="F1081" s="122" t="s">
        <v>1260</v>
      </c>
      <c r="G1081" s="122"/>
      <c r="H1081" s="122"/>
      <c r="I1081" s="117"/>
    </row>
    <row r="1082" spans="1:9" ht="15.6">
      <c r="A1082" s="121">
        <v>527459</v>
      </c>
      <c r="B1082" s="122" t="s">
        <v>2338</v>
      </c>
      <c r="C1082" s="121">
        <v>712</v>
      </c>
      <c r="D1082" s="121">
        <v>7</v>
      </c>
      <c r="E1082" s="122" t="s">
        <v>1357</v>
      </c>
      <c r="F1082" s="122" t="s">
        <v>1251</v>
      </c>
      <c r="G1082" s="122"/>
      <c r="H1082" s="122"/>
      <c r="I1082" s="117"/>
    </row>
    <row r="1083" spans="1:9" ht="15.6">
      <c r="A1083" s="121">
        <v>507229</v>
      </c>
      <c r="B1083" s="122" t="s">
        <v>2339</v>
      </c>
      <c r="C1083" s="121">
        <v>204</v>
      </c>
      <c r="D1083" s="121">
        <v>2</v>
      </c>
      <c r="E1083" s="122" t="s">
        <v>1321</v>
      </c>
      <c r="F1083" s="122" t="s">
        <v>1248</v>
      </c>
      <c r="G1083" s="122"/>
      <c r="H1083" s="122"/>
      <c r="I1083" s="117"/>
    </row>
    <row r="1084" spans="1:9" ht="15.6">
      <c r="A1084" s="121">
        <v>515078</v>
      </c>
      <c r="B1084" s="122" t="s">
        <v>2340</v>
      </c>
      <c r="C1084" s="121">
        <v>609</v>
      </c>
      <c r="D1084" s="121">
        <v>6</v>
      </c>
      <c r="E1084" s="122" t="s">
        <v>1245</v>
      </c>
      <c r="F1084" s="122" t="s">
        <v>214</v>
      </c>
      <c r="G1084" s="122"/>
      <c r="H1084" s="122"/>
      <c r="I1084" s="117"/>
    </row>
    <row r="1085" spans="1:9" ht="15.6">
      <c r="A1085" s="121">
        <v>508721</v>
      </c>
      <c r="B1085" s="122" t="s">
        <v>2341</v>
      </c>
      <c r="C1085" s="121">
        <v>601</v>
      </c>
      <c r="D1085" s="121">
        <v>6</v>
      </c>
      <c r="E1085" s="122" t="s">
        <v>1298</v>
      </c>
      <c r="F1085" s="122" t="s">
        <v>214</v>
      </c>
      <c r="G1085" s="122"/>
      <c r="H1085" s="122"/>
      <c r="I1085" s="117"/>
    </row>
    <row r="1086" spans="1:9" ht="15.6">
      <c r="A1086" s="121">
        <v>503878</v>
      </c>
      <c r="B1086" s="122" t="s">
        <v>2342</v>
      </c>
      <c r="C1086" s="121">
        <v>202</v>
      </c>
      <c r="D1086" s="121">
        <v>2</v>
      </c>
      <c r="E1086" s="122" t="s">
        <v>1247</v>
      </c>
      <c r="F1086" s="122" t="s">
        <v>1248</v>
      </c>
      <c r="G1086" s="122"/>
      <c r="H1086" s="122"/>
      <c r="I1086" s="117"/>
    </row>
    <row r="1087" spans="1:9" ht="15.6">
      <c r="A1087" s="121">
        <v>510564</v>
      </c>
      <c r="B1087" s="122" t="s">
        <v>2343</v>
      </c>
      <c r="C1087" s="121">
        <v>505</v>
      </c>
      <c r="D1087" s="121">
        <v>5</v>
      </c>
      <c r="E1087" s="122" t="s">
        <v>1368</v>
      </c>
      <c r="F1087" s="122" t="s">
        <v>171</v>
      </c>
      <c r="G1087" s="122" t="s">
        <v>1369</v>
      </c>
      <c r="H1087" s="122"/>
      <c r="I1087" s="117"/>
    </row>
    <row r="1088" spans="1:9" ht="15.6">
      <c r="A1088" s="121">
        <v>503886</v>
      </c>
      <c r="B1088" s="122" t="s">
        <v>2344</v>
      </c>
      <c r="C1088" s="121">
        <v>405</v>
      </c>
      <c r="D1088" s="121">
        <v>4</v>
      </c>
      <c r="E1088" s="122" t="s">
        <v>1665</v>
      </c>
      <c r="F1088" s="122" t="s">
        <v>1265</v>
      </c>
      <c r="G1088" s="122"/>
      <c r="H1088" s="122"/>
      <c r="I1088" s="117"/>
    </row>
    <row r="1089" spans="1:9" ht="15.6">
      <c r="A1089" s="121">
        <v>503894</v>
      </c>
      <c r="B1089" s="122" t="s">
        <v>2345</v>
      </c>
      <c r="C1089" s="121">
        <v>108</v>
      </c>
      <c r="D1089" s="121">
        <v>1</v>
      </c>
      <c r="E1089" s="122" t="s">
        <v>1378</v>
      </c>
      <c r="F1089" s="122" t="s">
        <v>477</v>
      </c>
      <c r="G1089" s="122"/>
      <c r="H1089" s="122"/>
      <c r="I1089" s="117"/>
    </row>
    <row r="1090" spans="1:9" ht="15.6">
      <c r="A1090" s="121">
        <v>509744</v>
      </c>
      <c r="B1090" s="122" t="s">
        <v>2346</v>
      </c>
      <c r="C1090" s="121">
        <v>503</v>
      </c>
      <c r="D1090" s="121">
        <v>5</v>
      </c>
      <c r="E1090" s="122" t="s">
        <v>1542</v>
      </c>
      <c r="F1090" s="122" t="s">
        <v>171</v>
      </c>
      <c r="G1090" s="122" t="s">
        <v>1279</v>
      </c>
      <c r="H1090" s="122"/>
      <c r="I1090" s="117"/>
    </row>
    <row r="1091" spans="1:9" ht="15.6">
      <c r="A1091" s="121">
        <v>521612</v>
      </c>
      <c r="B1091" s="122" t="s">
        <v>2347</v>
      </c>
      <c r="C1091" s="121">
        <v>806</v>
      </c>
      <c r="D1091" s="121">
        <v>8</v>
      </c>
      <c r="E1091" s="122" t="s">
        <v>1293</v>
      </c>
      <c r="F1091" s="122" t="s">
        <v>568</v>
      </c>
      <c r="G1091" s="122"/>
      <c r="H1091" s="122"/>
      <c r="I1091" s="117"/>
    </row>
    <row r="1092" spans="1:9" ht="15.6">
      <c r="A1092" s="121">
        <v>518531</v>
      </c>
      <c r="B1092" s="122" t="s">
        <v>2348</v>
      </c>
      <c r="C1092" s="121">
        <v>605</v>
      </c>
      <c r="D1092" s="121">
        <v>6</v>
      </c>
      <c r="E1092" s="122" t="s">
        <v>1544</v>
      </c>
      <c r="F1092" s="122" t="s">
        <v>214</v>
      </c>
      <c r="G1092" s="122"/>
      <c r="H1092" s="122"/>
      <c r="I1092" s="117"/>
    </row>
    <row r="1093" spans="1:9" ht="15.6">
      <c r="A1093" s="121">
        <v>501701</v>
      </c>
      <c r="B1093" s="122" t="s">
        <v>2349</v>
      </c>
      <c r="C1093" s="121">
        <v>201</v>
      </c>
      <c r="D1093" s="121">
        <v>2</v>
      </c>
      <c r="E1093" s="122" t="s">
        <v>1288</v>
      </c>
      <c r="F1093" s="122" t="s">
        <v>1248</v>
      </c>
      <c r="G1093" s="122"/>
      <c r="H1093" s="122"/>
      <c r="I1093" s="117"/>
    </row>
    <row r="1094" spans="1:9" ht="15.6">
      <c r="A1094" s="121">
        <v>528447</v>
      </c>
      <c r="B1094" s="122" t="s">
        <v>2350</v>
      </c>
      <c r="C1094" s="121">
        <v>811</v>
      </c>
      <c r="D1094" s="121">
        <v>8</v>
      </c>
      <c r="E1094" s="122" t="s">
        <v>1290</v>
      </c>
      <c r="F1094" s="122" t="s">
        <v>568</v>
      </c>
      <c r="G1094" s="122"/>
      <c r="H1094" s="122"/>
      <c r="I1094" s="117"/>
    </row>
    <row r="1095" spans="1:9" ht="15.6">
      <c r="A1095" s="121">
        <v>515086</v>
      </c>
      <c r="B1095" s="122" t="s">
        <v>2351</v>
      </c>
      <c r="C1095" s="121">
        <v>609</v>
      </c>
      <c r="D1095" s="121">
        <v>6</v>
      </c>
      <c r="E1095" s="122" t="s">
        <v>1245</v>
      </c>
      <c r="F1095" s="122" t="s">
        <v>214</v>
      </c>
      <c r="G1095" s="122"/>
      <c r="H1095" s="122"/>
      <c r="I1095" s="117"/>
    </row>
    <row r="1096" spans="1:9" ht="15.6">
      <c r="A1096" s="121">
        <v>524671</v>
      </c>
      <c r="B1096" s="122" t="s">
        <v>2352</v>
      </c>
      <c r="C1096" s="121">
        <v>708</v>
      </c>
      <c r="D1096" s="121">
        <v>7</v>
      </c>
      <c r="E1096" s="122" t="s">
        <v>1307</v>
      </c>
      <c r="F1096" s="122" t="s">
        <v>1251</v>
      </c>
      <c r="G1096" s="122"/>
      <c r="H1096" s="122"/>
      <c r="I1096" s="117"/>
    </row>
    <row r="1097" spans="1:9" ht="15.6">
      <c r="A1097" s="121">
        <v>543080</v>
      </c>
      <c r="B1097" s="122" t="s">
        <v>2353</v>
      </c>
      <c r="C1097" s="121">
        <v>301</v>
      </c>
      <c r="D1097" s="121">
        <v>3</v>
      </c>
      <c r="E1097" s="122" t="s">
        <v>1323</v>
      </c>
      <c r="F1097" s="122" t="s">
        <v>1260</v>
      </c>
      <c r="G1097" s="122"/>
      <c r="H1097" s="122"/>
      <c r="I1097" s="117"/>
    </row>
    <row r="1098" spans="1:9" ht="15.6">
      <c r="A1098" s="121">
        <v>517712</v>
      </c>
      <c r="B1098" s="122" t="s">
        <v>2354</v>
      </c>
      <c r="C1098" s="121">
        <v>511</v>
      </c>
      <c r="D1098" s="121">
        <v>5</v>
      </c>
      <c r="E1098" s="122" t="s">
        <v>648</v>
      </c>
      <c r="F1098" s="122" t="s">
        <v>171</v>
      </c>
      <c r="G1098" s="122" t="s">
        <v>1349</v>
      </c>
      <c r="H1098" s="122"/>
      <c r="I1098" s="117"/>
    </row>
    <row r="1099" spans="1:9" ht="15.6">
      <c r="A1099" s="121">
        <v>556246</v>
      </c>
      <c r="B1099" s="122" t="s">
        <v>2355</v>
      </c>
      <c r="C1099" s="121">
        <v>305</v>
      </c>
      <c r="D1099" s="121">
        <v>3</v>
      </c>
      <c r="E1099" s="122" t="s">
        <v>1457</v>
      </c>
      <c r="F1099" s="122" t="s">
        <v>1260</v>
      </c>
      <c r="G1099" s="122"/>
      <c r="H1099" s="122"/>
      <c r="I1099" s="117"/>
    </row>
    <row r="1100" spans="1:9" ht="15.6">
      <c r="A1100" s="121">
        <v>525863</v>
      </c>
      <c r="B1100" s="122" t="s">
        <v>2356</v>
      </c>
      <c r="C1100" s="121">
        <v>808</v>
      </c>
      <c r="D1100" s="121">
        <v>8</v>
      </c>
      <c r="E1100" s="122" t="s">
        <v>1272</v>
      </c>
      <c r="F1100" s="122" t="s">
        <v>568</v>
      </c>
      <c r="G1100" s="122"/>
      <c r="H1100" s="122"/>
      <c r="I1100" s="117"/>
    </row>
    <row r="1101" spans="1:9" ht="15.6">
      <c r="A1101" s="121">
        <v>525871</v>
      </c>
      <c r="B1101" s="122" t="s">
        <v>2357</v>
      </c>
      <c r="C1101" s="121">
        <v>808</v>
      </c>
      <c r="D1101" s="121">
        <v>8</v>
      </c>
      <c r="E1101" s="122" t="s">
        <v>1272</v>
      </c>
      <c r="F1101" s="122" t="s">
        <v>568</v>
      </c>
      <c r="G1101" s="122"/>
      <c r="H1101" s="122"/>
      <c r="I1101" s="117"/>
    </row>
    <row r="1102" spans="1:9" ht="15.6">
      <c r="A1102" s="121">
        <v>522651</v>
      </c>
      <c r="B1102" s="122" t="s">
        <v>2358</v>
      </c>
      <c r="C1102" s="121">
        <v>807</v>
      </c>
      <c r="D1102" s="121">
        <v>8</v>
      </c>
      <c r="E1102" s="122" t="s">
        <v>1302</v>
      </c>
      <c r="F1102" s="122" t="s">
        <v>568</v>
      </c>
      <c r="G1102" s="122"/>
      <c r="H1102" s="122"/>
      <c r="I1102" s="117"/>
    </row>
    <row r="1103" spans="1:9" ht="15.6">
      <c r="A1103" s="121">
        <v>520411</v>
      </c>
      <c r="B1103" s="122" t="s">
        <v>2359</v>
      </c>
      <c r="C1103" s="121">
        <v>705</v>
      </c>
      <c r="D1103" s="121">
        <v>7</v>
      </c>
      <c r="E1103" s="122" t="s">
        <v>1472</v>
      </c>
      <c r="F1103" s="122" t="s">
        <v>1251</v>
      </c>
      <c r="G1103" s="122"/>
      <c r="H1103" s="122"/>
      <c r="I1103" s="117"/>
    </row>
    <row r="1104" spans="1:9" ht="15.6">
      <c r="A1104" s="121">
        <v>523593</v>
      </c>
      <c r="B1104" s="122" t="s">
        <v>2360</v>
      </c>
      <c r="C1104" s="121">
        <v>706</v>
      </c>
      <c r="D1104" s="121">
        <v>7</v>
      </c>
      <c r="E1104" s="122" t="s">
        <v>1339</v>
      </c>
      <c r="F1104" s="122" t="s">
        <v>1251</v>
      </c>
      <c r="G1104" s="122"/>
      <c r="H1104" s="122"/>
      <c r="I1104" s="117"/>
    </row>
    <row r="1105" spans="1:9" ht="15.6">
      <c r="A1105" s="121">
        <v>528455</v>
      </c>
      <c r="B1105" s="122" t="s">
        <v>2360</v>
      </c>
      <c r="C1105" s="121">
        <v>811</v>
      </c>
      <c r="D1105" s="121">
        <v>8</v>
      </c>
      <c r="E1105" s="122" t="s">
        <v>1290</v>
      </c>
      <c r="F1105" s="122" t="s">
        <v>568</v>
      </c>
      <c r="G1105" s="122"/>
      <c r="H1105" s="122"/>
      <c r="I1105" s="117"/>
    </row>
    <row r="1106" spans="1:9" ht="15.6">
      <c r="A1106" s="121">
        <v>501212</v>
      </c>
      <c r="B1106" s="122" t="s">
        <v>2361</v>
      </c>
      <c r="C1106" s="121">
        <v>401</v>
      </c>
      <c r="D1106" s="121">
        <v>4</v>
      </c>
      <c r="E1106" s="122" t="s">
        <v>1304</v>
      </c>
      <c r="F1106" s="122" t="s">
        <v>1265</v>
      </c>
      <c r="G1106" s="122"/>
      <c r="H1106" s="122"/>
      <c r="I1106" s="117"/>
    </row>
    <row r="1107" spans="1:9" ht="15.6">
      <c r="A1107" s="121">
        <v>522660</v>
      </c>
      <c r="B1107" s="122" t="s">
        <v>2362</v>
      </c>
      <c r="C1107" s="121">
        <v>809</v>
      </c>
      <c r="D1107" s="121">
        <v>8</v>
      </c>
      <c r="E1107" s="122" t="s">
        <v>1336</v>
      </c>
      <c r="F1107" s="122" t="s">
        <v>568</v>
      </c>
      <c r="G1107" s="122"/>
      <c r="H1107" s="122"/>
      <c r="I1107" s="117"/>
    </row>
    <row r="1108" spans="1:9" ht="15.6">
      <c r="A1108" s="121">
        <v>526801</v>
      </c>
      <c r="B1108" s="122" t="s">
        <v>2363</v>
      </c>
      <c r="C1108" s="121">
        <v>710</v>
      </c>
      <c r="D1108" s="121">
        <v>7</v>
      </c>
      <c r="E1108" s="122" t="s">
        <v>1632</v>
      </c>
      <c r="F1108" s="122" t="s">
        <v>1251</v>
      </c>
      <c r="G1108" s="122"/>
      <c r="H1108" s="122"/>
      <c r="I1108" s="117"/>
    </row>
    <row r="1109" spans="1:9" ht="15.6">
      <c r="A1109" s="121">
        <v>516970</v>
      </c>
      <c r="B1109" s="122" t="s">
        <v>2364</v>
      </c>
      <c r="C1109" s="121">
        <v>613</v>
      </c>
      <c r="D1109" s="121">
        <v>6</v>
      </c>
      <c r="E1109" s="122" t="s">
        <v>212</v>
      </c>
      <c r="F1109" s="122" t="s">
        <v>214</v>
      </c>
      <c r="G1109" s="122" t="s">
        <v>1332</v>
      </c>
      <c r="H1109" s="122"/>
      <c r="I1109" s="117"/>
    </row>
    <row r="1110" spans="1:9" ht="15.6">
      <c r="A1110" s="121">
        <v>516988</v>
      </c>
      <c r="B1110" s="122" t="s">
        <v>2365</v>
      </c>
      <c r="C1110" s="121">
        <v>613</v>
      </c>
      <c r="D1110" s="121">
        <v>6</v>
      </c>
      <c r="E1110" s="122" t="s">
        <v>212</v>
      </c>
      <c r="F1110" s="122" t="s">
        <v>214</v>
      </c>
      <c r="G1110" s="122" t="s">
        <v>1332</v>
      </c>
      <c r="H1110" s="122"/>
      <c r="I1110" s="117"/>
    </row>
    <row r="1111" spans="1:9" ht="15.6">
      <c r="A1111" s="121">
        <v>522678</v>
      </c>
      <c r="B1111" s="122" t="s">
        <v>2366</v>
      </c>
      <c r="C1111" s="121">
        <v>809</v>
      </c>
      <c r="D1111" s="121">
        <v>8</v>
      </c>
      <c r="E1111" s="122" t="s">
        <v>1336</v>
      </c>
      <c r="F1111" s="122" t="s">
        <v>568</v>
      </c>
      <c r="G1111" s="122"/>
      <c r="H1111" s="122"/>
      <c r="I1111" s="117"/>
    </row>
    <row r="1112" spans="1:9" ht="15.6">
      <c r="A1112" s="121">
        <v>527467</v>
      </c>
      <c r="B1112" s="122" t="s">
        <v>2367</v>
      </c>
      <c r="C1112" s="121">
        <v>711</v>
      </c>
      <c r="D1112" s="121">
        <v>7</v>
      </c>
      <c r="E1112" s="122" t="s">
        <v>1319</v>
      </c>
      <c r="F1112" s="122" t="s">
        <v>1251</v>
      </c>
      <c r="G1112" s="122"/>
      <c r="H1112" s="122"/>
      <c r="I1112" s="117"/>
    </row>
    <row r="1113" spans="1:9" ht="15.6">
      <c r="A1113" s="121">
        <v>528463</v>
      </c>
      <c r="B1113" s="122" t="s">
        <v>2368</v>
      </c>
      <c r="C1113" s="121">
        <v>807</v>
      </c>
      <c r="D1113" s="121">
        <v>8</v>
      </c>
      <c r="E1113" s="122" t="s">
        <v>1302</v>
      </c>
      <c r="F1113" s="122" t="s">
        <v>568</v>
      </c>
      <c r="G1113" s="122"/>
      <c r="H1113" s="122"/>
      <c r="I1113" s="117"/>
    </row>
    <row r="1114" spans="1:9" ht="15.6">
      <c r="A1114" s="121">
        <v>509761</v>
      </c>
      <c r="B1114" s="122" t="s">
        <v>2369</v>
      </c>
      <c r="C1114" s="121">
        <v>503</v>
      </c>
      <c r="D1114" s="121">
        <v>5</v>
      </c>
      <c r="E1114" s="122" t="s">
        <v>1542</v>
      </c>
      <c r="F1114" s="122" t="s">
        <v>171</v>
      </c>
      <c r="G1114" s="122" t="s">
        <v>1279</v>
      </c>
      <c r="H1114" s="122"/>
      <c r="I1114" s="117"/>
    </row>
    <row r="1115" spans="1:9" ht="15.6">
      <c r="A1115" s="121">
        <v>518549</v>
      </c>
      <c r="B1115" s="122" t="s">
        <v>2370</v>
      </c>
      <c r="C1115" s="121">
        <v>604</v>
      </c>
      <c r="D1115" s="121">
        <v>6</v>
      </c>
      <c r="E1115" s="122" t="s">
        <v>1658</v>
      </c>
      <c r="F1115" s="122" t="s">
        <v>214</v>
      </c>
      <c r="G1115" s="122"/>
      <c r="H1115" s="122"/>
      <c r="I1115" s="117"/>
    </row>
    <row r="1116" spans="1:9" ht="15.6">
      <c r="A1116" s="121">
        <v>524689</v>
      </c>
      <c r="B1116" s="122" t="s">
        <v>2371</v>
      </c>
      <c r="C1116" s="121">
        <v>708</v>
      </c>
      <c r="D1116" s="121">
        <v>7</v>
      </c>
      <c r="E1116" s="122" t="s">
        <v>1307</v>
      </c>
      <c r="F1116" s="122" t="s">
        <v>1251</v>
      </c>
      <c r="G1116" s="122"/>
      <c r="H1116" s="122"/>
      <c r="I1116" s="117"/>
    </row>
    <row r="1117" spans="1:9" ht="15.6">
      <c r="A1117" s="121">
        <v>519405</v>
      </c>
      <c r="B1117" s="122" t="s">
        <v>2372</v>
      </c>
      <c r="C1117" s="121">
        <v>701</v>
      </c>
      <c r="D1117" s="121">
        <v>7</v>
      </c>
      <c r="E1117" s="122" t="s">
        <v>1250</v>
      </c>
      <c r="F1117" s="122" t="s">
        <v>1251</v>
      </c>
      <c r="G1117" s="122"/>
      <c r="H1117" s="122"/>
      <c r="I1117" s="117"/>
    </row>
    <row r="1118" spans="1:9" ht="15.6">
      <c r="A1118" s="121">
        <v>557617</v>
      </c>
      <c r="B1118" s="122" t="s">
        <v>2373</v>
      </c>
      <c r="C1118" s="121">
        <v>302</v>
      </c>
      <c r="D1118" s="121">
        <v>3</v>
      </c>
      <c r="E1118" s="122" t="s">
        <v>1431</v>
      </c>
      <c r="F1118" s="122" t="s">
        <v>1260</v>
      </c>
      <c r="G1118" s="122"/>
      <c r="H1118" s="122"/>
      <c r="I1118" s="117"/>
    </row>
    <row r="1119" spans="1:9" ht="15.6">
      <c r="A1119" s="121">
        <v>506168</v>
      </c>
      <c r="B1119" s="122" t="s">
        <v>2374</v>
      </c>
      <c r="C1119" s="121">
        <v>309</v>
      </c>
      <c r="D1119" s="121">
        <v>3</v>
      </c>
      <c r="E1119" s="122" t="s">
        <v>1259</v>
      </c>
      <c r="F1119" s="122" t="s">
        <v>1260</v>
      </c>
      <c r="G1119" s="122"/>
      <c r="H1119" s="122"/>
      <c r="I1119" s="117"/>
    </row>
    <row r="1120" spans="1:9" ht="15.6">
      <c r="A1120" s="121">
        <v>519413</v>
      </c>
      <c r="B1120" s="122" t="s">
        <v>2375</v>
      </c>
      <c r="C1120" s="121">
        <v>701</v>
      </c>
      <c r="D1120" s="121">
        <v>7</v>
      </c>
      <c r="E1120" s="122" t="s">
        <v>1250</v>
      </c>
      <c r="F1120" s="122" t="s">
        <v>1251</v>
      </c>
      <c r="G1120" s="122"/>
      <c r="H1120" s="122"/>
      <c r="I1120" s="117"/>
    </row>
    <row r="1121" spans="1:9" ht="15.6">
      <c r="A1121" s="121">
        <v>523607</v>
      </c>
      <c r="B1121" s="122" t="s">
        <v>2376</v>
      </c>
      <c r="C1121" s="121">
        <v>703</v>
      </c>
      <c r="D1121" s="121">
        <v>7</v>
      </c>
      <c r="E1121" s="122" t="s">
        <v>1252</v>
      </c>
      <c r="F1121" s="122" t="s">
        <v>1251</v>
      </c>
      <c r="G1121" s="122"/>
      <c r="H1121" s="122"/>
      <c r="I1121" s="117"/>
    </row>
    <row r="1122" spans="1:9" ht="15.6">
      <c r="A1122" s="121">
        <v>524697</v>
      </c>
      <c r="B1122" s="122" t="s">
        <v>2377</v>
      </c>
      <c r="C1122" s="121">
        <v>707</v>
      </c>
      <c r="D1122" s="121">
        <v>7</v>
      </c>
      <c r="E1122" s="122" t="s">
        <v>1257</v>
      </c>
      <c r="F1122" s="122" t="s">
        <v>1251</v>
      </c>
      <c r="G1122" s="122"/>
      <c r="H1122" s="122"/>
      <c r="I1122" s="117"/>
    </row>
    <row r="1123" spans="1:9" ht="15.6">
      <c r="A1123" s="121">
        <v>556483</v>
      </c>
      <c r="B1123" s="122" t="s">
        <v>2378</v>
      </c>
      <c r="C1123" s="121">
        <v>207</v>
      </c>
      <c r="D1123" s="121">
        <v>2</v>
      </c>
      <c r="E1123" s="122" t="s">
        <v>1392</v>
      </c>
      <c r="F1123" s="122" t="s">
        <v>1248</v>
      </c>
      <c r="G1123" s="122"/>
      <c r="H1123" s="122"/>
      <c r="I1123" s="117"/>
    </row>
    <row r="1124" spans="1:9" ht="15.6">
      <c r="A1124" s="121">
        <v>511501</v>
      </c>
      <c r="B1124" s="122" t="s">
        <v>2379</v>
      </c>
      <c r="C1124" s="121">
        <v>607</v>
      </c>
      <c r="D1124" s="121">
        <v>6</v>
      </c>
      <c r="E1124" s="122" t="s">
        <v>1484</v>
      </c>
      <c r="F1124" s="122" t="s">
        <v>214</v>
      </c>
      <c r="G1124" s="122"/>
      <c r="H1124" s="122"/>
      <c r="I1124" s="117"/>
    </row>
    <row r="1125" spans="1:9" ht="15.6">
      <c r="A1125" s="121">
        <v>543101</v>
      </c>
      <c r="B1125" s="122" t="s">
        <v>2380</v>
      </c>
      <c r="C1125" s="121">
        <v>406</v>
      </c>
      <c r="D1125" s="121">
        <v>4</v>
      </c>
      <c r="E1125" s="122" t="s">
        <v>1270</v>
      </c>
      <c r="F1125" s="122" t="s">
        <v>1265</v>
      </c>
      <c r="G1125" s="122"/>
      <c r="H1125" s="122"/>
      <c r="I1125" s="117"/>
    </row>
    <row r="1126" spans="1:9" ht="15.6">
      <c r="A1126" s="121">
        <v>515094</v>
      </c>
      <c r="B1126" s="122" t="s">
        <v>2381</v>
      </c>
      <c r="C1126" s="121">
        <v>609</v>
      </c>
      <c r="D1126" s="121">
        <v>6</v>
      </c>
      <c r="E1126" s="122" t="s">
        <v>1245</v>
      </c>
      <c r="F1126" s="122" t="s">
        <v>214</v>
      </c>
      <c r="G1126" s="122"/>
      <c r="H1126" s="122"/>
      <c r="I1126" s="117"/>
    </row>
    <row r="1127" spans="1:9" ht="15.6">
      <c r="A1127" s="121">
        <v>543268</v>
      </c>
      <c r="B1127" s="122" t="s">
        <v>2382</v>
      </c>
      <c r="C1127" s="121">
        <v>810</v>
      </c>
      <c r="D1127" s="121">
        <v>8</v>
      </c>
      <c r="E1127" s="122" t="s">
        <v>1274</v>
      </c>
      <c r="F1127" s="122" t="s">
        <v>568</v>
      </c>
      <c r="G1127" s="122"/>
      <c r="H1127" s="122"/>
      <c r="I1127" s="117"/>
    </row>
    <row r="1128" spans="1:9" ht="15.6">
      <c r="A1128" s="121">
        <v>512389</v>
      </c>
      <c r="B1128" s="122" t="s">
        <v>2383</v>
      </c>
      <c r="C1128" s="121">
        <v>506</v>
      </c>
      <c r="D1128" s="121">
        <v>5</v>
      </c>
      <c r="E1128" s="122" t="s">
        <v>1351</v>
      </c>
      <c r="F1128" s="122" t="s">
        <v>171</v>
      </c>
      <c r="G1128" s="122" t="s">
        <v>1255</v>
      </c>
      <c r="H1128" s="122"/>
      <c r="I1128" s="117"/>
    </row>
    <row r="1129" spans="1:9" ht="15.6">
      <c r="A1129" s="121">
        <v>502430</v>
      </c>
      <c r="B1129" s="122" t="s">
        <v>2384</v>
      </c>
      <c r="C1129" s="121">
        <v>402</v>
      </c>
      <c r="D1129" s="121">
        <v>4</v>
      </c>
      <c r="E1129" s="122" t="s">
        <v>1309</v>
      </c>
      <c r="F1129" s="122" t="s">
        <v>1265</v>
      </c>
      <c r="G1129" s="122"/>
      <c r="H1129" s="122"/>
      <c r="I1129" s="117"/>
    </row>
    <row r="1130" spans="1:9" ht="15.6">
      <c r="A1130" s="121">
        <v>543110</v>
      </c>
      <c r="B1130" s="122" t="s">
        <v>2385</v>
      </c>
      <c r="C1130" s="121">
        <v>406</v>
      </c>
      <c r="D1130" s="121">
        <v>4</v>
      </c>
      <c r="E1130" s="122" t="s">
        <v>1270</v>
      </c>
      <c r="F1130" s="122" t="s">
        <v>1265</v>
      </c>
      <c r="G1130" s="122"/>
      <c r="H1130" s="122"/>
      <c r="I1130" s="117"/>
    </row>
    <row r="1131" spans="1:9" ht="15.6">
      <c r="A1131" s="121">
        <v>527793</v>
      </c>
      <c r="B1131" s="122" t="s">
        <v>2386</v>
      </c>
      <c r="C1131" s="121">
        <v>711</v>
      </c>
      <c r="D1131" s="121">
        <v>7</v>
      </c>
      <c r="E1131" s="122" t="s">
        <v>1319</v>
      </c>
      <c r="F1131" s="122" t="s">
        <v>1251</v>
      </c>
      <c r="G1131" s="122"/>
      <c r="H1131" s="122"/>
      <c r="I1131" s="117"/>
    </row>
    <row r="1132" spans="1:9" ht="15.6">
      <c r="A1132" s="121">
        <v>518557</v>
      </c>
      <c r="B1132" s="122" t="s">
        <v>1544</v>
      </c>
      <c r="C1132" s="121">
        <v>605</v>
      </c>
      <c r="D1132" s="121">
        <v>6</v>
      </c>
      <c r="E1132" s="122" t="s">
        <v>1544</v>
      </c>
      <c r="F1132" s="122" t="s">
        <v>214</v>
      </c>
      <c r="G1132" s="122"/>
      <c r="H1132" s="122"/>
      <c r="I1132" s="117"/>
    </row>
    <row r="1133" spans="1:9" ht="15.6">
      <c r="A1133" s="121">
        <v>509779</v>
      </c>
      <c r="B1133" s="122" t="s">
        <v>2387</v>
      </c>
      <c r="C1133" s="121">
        <v>507</v>
      </c>
      <c r="D1133" s="121">
        <v>5</v>
      </c>
      <c r="E1133" s="122" t="s">
        <v>169</v>
      </c>
      <c r="F1133" s="122" t="s">
        <v>171</v>
      </c>
      <c r="G1133" s="122" t="s">
        <v>1279</v>
      </c>
      <c r="H1133" s="122"/>
      <c r="I1133" s="117"/>
    </row>
    <row r="1134" spans="1:9" ht="15.6">
      <c r="A1134" s="121">
        <v>527475</v>
      </c>
      <c r="B1134" s="122" t="s">
        <v>2388</v>
      </c>
      <c r="C1134" s="121">
        <v>711</v>
      </c>
      <c r="D1134" s="121">
        <v>7</v>
      </c>
      <c r="E1134" s="122" t="s">
        <v>1319</v>
      </c>
      <c r="F1134" s="122" t="s">
        <v>1251</v>
      </c>
      <c r="G1134" s="122"/>
      <c r="H1134" s="122"/>
      <c r="I1134" s="117"/>
    </row>
    <row r="1135" spans="1:9" ht="15.6">
      <c r="A1135" s="121">
        <v>556149</v>
      </c>
      <c r="B1135" s="122" t="s">
        <v>2389</v>
      </c>
      <c r="C1135" s="121">
        <v>406</v>
      </c>
      <c r="D1135" s="121">
        <v>4</v>
      </c>
      <c r="E1135" s="122" t="s">
        <v>1270</v>
      </c>
      <c r="F1135" s="122" t="s">
        <v>1265</v>
      </c>
      <c r="G1135" s="122"/>
      <c r="H1135" s="122"/>
      <c r="I1135" s="117"/>
    </row>
    <row r="1136" spans="1:9" ht="15.6">
      <c r="A1136" s="121">
        <v>519421</v>
      </c>
      <c r="B1136" s="122" t="s">
        <v>2390</v>
      </c>
      <c r="C1136" s="121">
        <v>701</v>
      </c>
      <c r="D1136" s="121">
        <v>7</v>
      </c>
      <c r="E1136" s="122" t="s">
        <v>1250</v>
      </c>
      <c r="F1136" s="122" t="s">
        <v>1251</v>
      </c>
      <c r="G1136" s="122"/>
      <c r="H1136" s="122"/>
      <c r="I1136" s="117"/>
    </row>
    <row r="1137" spans="1:9" ht="15.6">
      <c r="A1137" s="121">
        <v>527483</v>
      </c>
      <c r="B1137" s="122" t="s">
        <v>2391</v>
      </c>
      <c r="C1137" s="121">
        <v>712</v>
      </c>
      <c r="D1137" s="121">
        <v>7</v>
      </c>
      <c r="E1137" s="122" t="s">
        <v>1357</v>
      </c>
      <c r="F1137" s="122" t="s">
        <v>1251</v>
      </c>
      <c r="G1137" s="122"/>
      <c r="H1137" s="122"/>
      <c r="I1137" s="117"/>
    </row>
    <row r="1138" spans="1:9" ht="15.6">
      <c r="A1138" s="121">
        <v>560065</v>
      </c>
      <c r="B1138" s="122" t="s">
        <v>2392</v>
      </c>
      <c r="C1138" s="121">
        <v>808</v>
      </c>
      <c r="D1138" s="121">
        <v>8</v>
      </c>
      <c r="E1138" s="122" t="s">
        <v>1272</v>
      </c>
      <c r="F1138" s="122" t="s">
        <v>568</v>
      </c>
      <c r="G1138" s="122"/>
      <c r="H1138" s="122"/>
      <c r="I1138" s="117"/>
    </row>
    <row r="1139" spans="1:9" ht="15.6">
      <c r="A1139" s="121">
        <v>515108</v>
      </c>
      <c r="B1139" s="122" t="s">
        <v>2393</v>
      </c>
      <c r="C1139" s="121">
        <v>609</v>
      </c>
      <c r="D1139" s="121">
        <v>6</v>
      </c>
      <c r="E1139" s="122" t="s">
        <v>1245</v>
      </c>
      <c r="F1139" s="122" t="s">
        <v>214</v>
      </c>
      <c r="G1139" s="122"/>
      <c r="H1139" s="122"/>
      <c r="I1139" s="117"/>
    </row>
    <row r="1140" spans="1:9" ht="15.6">
      <c r="A1140" s="121">
        <v>543136</v>
      </c>
      <c r="B1140" s="122" t="s">
        <v>2394</v>
      </c>
      <c r="C1140" s="121">
        <v>301</v>
      </c>
      <c r="D1140" s="121">
        <v>3</v>
      </c>
      <c r="E1140" s="122" t="s">
        <v>1323</v>
      </c>
      <c r="F1140" s="122" t="s">
        <v>1260</v>
      </c>
      <c r="G1140" s="122"/>
      <c r="H1140" s="122"/>
      <c r="I1140" s="117"/>
    </row>
    <row r="1141" spans="1:9" ht="15.6">
      <c r="A1141" s="121">
        <v>502448</v>
      </c>
      <c r="B1141" s="122" t="s">
        <v>2395</v>
      </c>
      <c r="C1141" s="121">
        <v>402</v>
      </c>
      <c r="D1141" s="121">
        <v>4</v>
      </c>
      <c r="E1141" s="122" t="s">
        <v>1309</v>
      </c>
      <c r="F1141" s="122" t="s">
        <v>1265</v>
      </c>
      <c r="G1141" s="122"/>
      <c r="H1141" s="122"/>
      <c r="I1141" s="117"/>
    </row>
    <row r="1142" spans="1:9" ht="15.6">
      <c r="A1142" s="121">
        <v>519430</v>
      </c>
      <c r="B1142" s="122" t="s">
        <v>2396</v>
      </c>
      <c r="C1142" s="121">
        <v>701</v>
      </c>
      <c r="D1142" s="121">
        <v>7</v>
      </c>
      <c r="E1142" s="122" t="s">
        <v>1250</v>
      </c>
      <c r="F1142" s="122" t="s">
        <v>1251</v>
      </c>
      <c r="G1142" s="122"/>
      <c r="H1142" s="122"/>
      <c r="I1142" s="117"/>
    </row>
    <row r="1143" spans="1:9" ht="15.6">
      <c r="A1143" s="121">
        <v>528811</v>
      </c>
      <c r="B1143" s="122" t="s">
        <v>2396</v>
      </c>
      <c r="C1143" s="121">
        <v>713</v>
      </c>
      <c r="D1143" s="121">
        <v>7</v>
      </c>
      <c r="E1143" s="122" t="s">
        <v>1277</v>
      </c>
      <c r="F1143" s="122" t="s">
        <v>1251</v>
      </c>
      <c r="G1143" s="122"/>
      <c r="H1143" s="122"/>
      <c r="I1143" s="117"/>
    </row>
    <row r="1144" spans="1:9" ht="15.6">
      <c r="A1144" s="121">
        <v>508021</v>
      </c>
      <c r="B1144" s="122" t="s">
        <v>2397</v>
      </c>
      <c r="C1144" s="121">
        <v>106</v>
      </c>
      <c r="D1144" s="121">
        <v>1</v>
      </c>
      <c r="E1144" s="122" t="s">
        <v>1448</v>
      </c>
      <c r="F1144" s="122" t="s">
        <v>477</v>
      </c>
      <c r="G1144" s="122"/>
      <c r="H1144" s="122"/>
      <c r="I1144" s="117"/>
    </row>
    <row r="1145" spans="1:9" ht="15.6">
      <c r="A1145" s="121">
        <v>504491</v>
      </c>
      <c r="B1145" s="122" t="s">
        <v>2398</v>
      </c>
      <c r="C1145" s="121">
        <v>205</v>
      </c>
      <c r="D1145" s="121">
        <v>2</v>
      </c>
      <c r="E1145" s="122" t="s">
        <v>1395</v>
      </c>
      <c r="F1145" s="122" t="s">
        <v>1248</v>
      </c>
      <c r="G1145" s="122"/>
      <c r="H1145" s="122"/>
      <c r="I1145" s="117"/>
    </row>
    <row r="1146" spans="1:9" ht="15.6">
      <c r="A1146" s="121">
        <v>519448</v>
      </c>
      <c r="B1146" s="122" t="s">
        <v>2399</v>
      </c>
      <c r="C1146" s="121">
        <v>712</v>
      </c>
      <c r="D1146" s="121">
        <v>7</v>
      </c>
      <c r="E1146" s="122" t="s">
        <v>1357</v>
      </c>
      <c r="F1146" s="122" t="s">
        <v>1251</v>
      </c>
      <c r="G1146" s="122"/>
      <c r="H1146" s="122"/>
      <c r="I1146" s="117"/>
    </row>
    <row r="1147" spans="1:9" ht="15.6">
      <c r="A1147" s="121">
        <v>502456</v>
      </c>
      <c r="B1147" s="122" t="s">
        <v>2400</v>
      </c>
      <c r="C1147" s="121">
        <v>402</v>
      </c>
      <c r="D1147" s="121">
        <v>4</v>
      </c>
      <c r="E1147" s="122" t="s">
        <v>1309</v>
      </c>
      <c r="F1147" s="122" t="s">
        <v>1265</v>
      </c>
      <c r="G1147" s="122"/>
      <c r="H1147" s="122"/>
      <c r="I1147" s="117"/>
    </row>
    <row r="1148" spans="1:9" ht="15.6">
      <c r="A1148" s="121">
        <v>517721</v>
      </c>
      <c r="B1148" s="122" t="s">
        <v>2401</v>
      </c>
      <c r="C1148" s="121">
        <v>511</v>
      </c>
      <c r="D1148" s="121">
        <v>5</v>
      </c>
      <c r="E1148" s="122" t="s">
        <v>648</v>
      </c>
      <c r="F1148" s="122" t="s">
        <v>171</v>
      </c>
      <c r="G1148" s="122" t="s">
        <v>1349</v>
      </c>
      <c r="H1148" s="122"/>
      <c r="I1148" s="117"/>
    </row>
    <row r="1149" spans="1:9" ht="15.6">
      <c r="A1149" s="121">
        <v>516996</v>
      </c>
      <c r="B1149" s="122" t="s">
        <v>2402</v>
      </c>
      <c r="C1149" s="121">
        <v>613</v>
      </c>
      <c r="D1149" s="121">
        <v>6</v>
      </c>
      <c r="E1149" s="122" t="s">
        <v>212</v>
      </c>
      <c r="F1149" s="122" t="s">
        <v>214</v>
      </c>
      <c r="G1149" s="122" t="s">
        <v>1332</v>
      </c>
      <c r="H1149" s="122"/>
      <c r="I1149" s="117"/>
    </row>
    <row r="1150" spans="1:9" ht="15.6">
      <c r="A1150" s="121">
        <v>525898</v>
      </c>
      <c r="B1150" s="122" t="s">
        <v>2403</v>
      </c>
      <c r="C1150" s="121">
        <v>808</v>
      </c>
      <c r="D1150" s="121">
        <v>8</v>
      </c>
      <c r="E1150" s="122" t="s">
        <v>1272</v>
      </c>
      <c r="F1150" s="122" t="s">
        <v>568</v>
      </c>
      <c r="G1150" s="122"/>
      <c r="H1150" s="122"/>
      <c r="I1150" s="117"/>
    </row>
    <row r="1151" spans="1:9" ht="15.6">
      <c r="A1151" s="121">
        <v>502464</v>
      </c>
      <c r="B1151" s="122" t="s">
        <v>2404</v>
      </c>
      <c r="C1151" s="121">
        <v>402</v>
      </c>
      <c r="D1151" s="121">
        <v>4</v>
      </c>
      <c r="E1151" s="122" t="s">
        <v>1309</v>
      </c>
      <c r="F1151" s="122" t="s">
        <v>1265</v>
      </c>
      <c r="G1151" s="122"/>
      <c r="H1151" s="122"/>
      <c r="I1151" s="117"/>
    </row>
    <row r="1152" spans="1:9" ht="15.6">
      <c r="A1152" s="121">
        <v>519456</v>
      </c>
      <c r="B1152" s="122" t="s">
        <v>2405</v>
      </c>
      <c r="C1152" s="121">
        <v>701</v>
      </c>
      <c r="D1152" s="121">
        <v>7</v>
      </c>
      <c r="E1152" s="122" t="s">
        <v>1250</v>
      </c>
      <c r="F1152" s="122" t="s">
        <v>1251</v>
      </c>
      <c r="G1152" s="122"/>
      <c r="H1152" s="122"/>
      <c r="I1152" s="117"/>
    </row>
    <row r="1153" spans="1:9" ht="15.6">
      <c r="A1153" s="121">
        <v>543276</v>
      </c>
      <c r="B1153" s="122" t="s">
        <v>2406</v>
      </c>
      <c r="C1153" s="121">
        <v>704</v>
      </c>
      <c r="D1153" s="121">
        <v>7</v>
      </c>
      <c r="E1153" s="122" t="s">
        <v>1314</v>
      </c>
      <c r="F1153" s="122" t="s">
        <v>1251</v>
      </c>
      <c r="G1153" s="122"/>
      <c r="H1153" s="122"/>
      <c r="I1153" s="117"/>
    </row>
    <row r="1154" spans="1:9" ht="15.6">
      <c r="A1154" s="121">
        <v>527491</v>
      </c>
      <c r="B1154" s="122" t="s">
        <v>2407</v>
      </c>
      <c r="C1154" s="121">
        <v>712</v>
      </c>
      <c r="D1154" s="121">
        <v>7</v>
      </c>
      <c r="E1154" s="122" t="s">
        <v>1357</v>
      </c>
      <c r="F1154" s="122" t="s">
        <v>1251</v>
      </c>
      <c r="G1154" s="122"/>
      <c r="H1154" s="122"/>
      <c r="I1154" s="117"/>
    </row>
    <row r="1155" spans="1:9" ht="15.6">
      <c r="A1155" s="121">
        <v>519464</v>
      </c>
      <c r="B1155" s="122" t="s">
        <v>2408</v>
      </c>
      <c r="C1155" s="121">
        <v>701</v>
      </c>
      <c r="D1155" s="121">
        <v>7</v>
      </c>
      <c r="E1155" s="122" t="s">
        <v>1250</v>
      </c>
      <c r="F1155" s="122" t="s">
        <v>1251</v>
      </c>
      <c r="G1155" s="122"/>
      <c r="H1155" s="122"/>
      <c r="I1155" s="117"/>
    </row>
    <row r="1156" spans="1:9" ht="15.6">
      <c r="A1156" s="121">
        <v>522686</v>
      </c>
      <c r="B1156" s="122" t="s">
        <v>2409</v>
      </c>
      <c r="C1156" s="121">
        <v>807</v>
      </c>
      <c r="D1156" s="121">
        <v>8</v>
      </c>
      <c r="E1156" s="122" t="s">
        <v>1302</v>
      </c>
      <c r="F1156" s="122" t="s">
        <v>568</v>
      </c>
      <c r="G1156" s="122"/>
      <c r="H1156" s="122"/>
      <c r="I1156" s="117"/>
    </row>
    <row r="1157" spans="1:9" ht="15.6">
      <c r="A1157" s="121">
        <v>501719</v>
      </c>
      <c r="B1157" s="122" t="s">
        <v>2410</v>
      </c>
      <c r="C1157" s="121">
        <v>201</v>
      </c>
      <c r="D1157" s="121">
        <v>2</v>
      </c>
      <c r="E1157" s="122" t="s">
        <v>1288</v>
      </c>
      <c r="F1157" s="122" t="s">
        <v>1248</v>
      </c>
      <c r="G1157" s="122"/>
      <c r="H1157" s="122"/>
      <c r="I1157" s="117"/>
    </row>
    <row r="1158" spans="1:9" ht="15.6">
      <c r="A1158" s="121">
        <v>504513</v>
      </c>
      <c r="B1158" s="122" t="s">
        <v>2411</v>
      </c>
      <c r="C1158" s="121">
        <v>205</v>
      </c>
      <c r="D1158" s="121">
        <v>2</v>
      </c>
      <c r="E1158" s="122" t="s">
        <v>1395</v>
      </c>
      <c r="F1158" s="122" t="s">
        <v>1248</v>
      </c>
      <c r="G1158" s="122"/>
      <c r="H1158" s="122"/>
      <c r="I1158" s="117"/>
    </row>
    <row r="1159" spans="1:9" ht="15.6">
      <c r="A1159" s="121">
        <v>581704</v>
      </c>
      <c r="B1159" s="122" t="s">
        <v>2412</v>
      </c>
      <c r="C1159" s="121">
        <v>406</v>
      </c>
      <c r="D1159" s="121">
        <v>4</v>
      </c>
      <c r="E1159" s="122" t="s">
        <v>1270</v>
      </c>
      <c r="F1159" s="122" t="s">
        <v>1265</v>
      </c>
      <c r="G1159" s="122"/>
      <c r="H1159" s="122"/>
      <c r="I1159" s="117"/>
    </row>
    <row r="1160" spans="1:9" ht="15.6">
      <c r="A1160" s="121">
        <v>528471</v>
      </c>
      <c r="B1160" s="122" t="s">
        <v>2412</v>
      </c>
      <c r="C1160" s="121">
        <v>811</v>
      </c>
      <c r="D1160" s="121">
        <v>8</v>
      </c>
      <c r="E1160" s="122" t="s">
        <v>1290</v>
      </c>
      <c r="F1160" s="122" t="s">
        <v>568</v>
      </c>
      <c r="G1160" s="122"/>
      <c r="H1160" s="122"/>
      <c r="I1160" s="117"/>
    </row>
    <row r="1161" spans="1:9" ht="15.6">
      <c r="A1161" s="121">
        <v>510572</v>
      </c>
      <c r="B1161" s="122" t="s">
        <v>2413</v>
      </c>
      <c r="C1161" s="121">
        <v>505</v>
      </c>
      <c r="D1161" s="121">
        <v>5</v>
      </c>
      <c r="E1161" s="122" t="s">
        <v>1368</v>
      </c>
      <c r="F1161" s="122" t="s">
        <v>171</v>
      </c>
      <c r="G1161" s="122" t="s">
        <v>1369</v>
      </c>
      <c r="H1161" s="122"/>
      <c r="I1161" s="117"/>
    </row>
    <row r="1162" spans="1:9" ht="15.6">
      <c r="A1162" s="121">
        <v>524701</v>
      </c>
      <c r="B1162" s="122" t="s">
        <v>2413</v>
      </c>
      <c r="C1162" s="121">
        <v>707</v>
      </c>
      <c r="D1162" s="121">
        <v>7</v>
      </c>
      <c r="E1162" s="122" t="s">
        <v>1257</v>
      </c>
      <c r="F1162" s="122" t="s">
        <v>1251</v>
      </c>
      <c r="G1162" s="122"/>
      <c r="H1162" s="122"/>
      <c r="I1162" s="117"/>
    </row>
    <row r="1163" spans="1:9" ht="15.6">
      <c r="A1163" s="121">
        <v>528820</v>
      </c>
      <c r="B1163" s="122" t="s">
        <v>2414</v>
      </c>
      <c r="C1163" s="121">
        <v>713</v>
      </c>
      <c r="D1163" s="121">
        <v>7</v>
      </c>
      <c r="E1163" s="122" t="s">
        <v>1277</v>
      </c>
      <c r="F1163" s="122" t="s">
        <v>1251</v>
      </c>
      <c r="G1163" s="122"/>
      <c r="H1163" s="122"/>
      <c r="I1163" s="117"/>
    </row>
    <row r="1164" spans="1:9" ht="15.6">
      <c r="A1164" s="121">
        <v>557501</v>
      </c>
      <c r="B1164" s="122" t="s">
        <v>2415</v>
      </c>
      <c r="C1164" s="121">
        <v>308</v>
      </c>
      <c r="D1164" s="121">
        <v>3</v>
      </c>
      <c r="E1164" s="122" t="s">
        <v>1365</v>
      </c>
      <c r="F1164" s="122" t="s">
        <v>1260</v>
      </c>
      <c r="G1164" s="122"/>
      <c r="H1164" s="122"/>
      <c r="I1164" s="117"/>
    </row>
    <row r="1165" spans="1:9" ht="15.6">
      <c r="A1165" s="121">
        <v>501727</v>
      </c>
      <c r="B1165" s="122" t="s">
        <v>2416</v>
      </c>
      <c r="C1165" s="121">
        <v>201</v>
      </c>
      <c r="D1165" s="121">
        <v>2</v>
      </c>
      <c r="E1165" s="122" t="s">
        <v>1288</v>
      </c>
      <c r="F1165" s="122" t="s">
        <v>1248</v>
      </c>
      <c r="G1165" s="122"/>
      <c r="H1165" s="122"/>
      <c r="I1165" s="117"/>
    </row>
    <row r="1166" spans="1:9" ht="15.6">
      <c r="A1166" s="121">
        <v>515116</v>
      </c>
      <c r="B1166" s="122" t="s">
        <v>2417</v>
      </c>
      <c r="C1166" s="121">
        <v>609</v>
      </c>
      <c r="D1166" s="121">
        <v>6</v>
      </c>
      <c r="E1166" s="122" t="s">
        <v>1245</v>
      </c>
      <c r="F1166" s="122" t="s">
        <v>214</v>
      </c>
      <c r="G1166" s="122"/>
      <c r="H1166" s="122"/>
      <c r="I1166" s="117"/>
    </row>
    <row r="1167" spans="1:9" ht="15.6">
      <c r="A1167" s="121">
        <v>526819</v>
      </c>
      <c r="B1167" s="122" t="s">
        <v>2418</v>
      </c>
      <c r="C1167" s="121">
        <v>710</v>
      </c>
      <c r="D1167" s="121">
        <v>7</v>
      </c>
      <c r="E1167" s="122" t="s">
        <v>1632</v>
      </c>
      <c r="F1167" s="122" t="s">
        <v>1251</v>
      </c>
      <c r="G1167" s="122"/>
      <c r="H1167" s="122"/>
      <c r="I1167" s="117"/>
    </row>
    <row r="1168" spans="1:9" ht="15.6">
      <c r="A1168" s="121">
        <v>557277</v>
      </c>
      <c r="B1168" s="122" t="s">
        <v>2419</v>
      </c>
      <c r="C1168" s="121">
        <v>601</v>
      </c>
      <c r="D1168" s="121">
        <v>6</v>
      </c>
      <c r="E1168" s="122" t="s">
        <v>1298</v>
      </c>
      <c r="F1168" s="122" t="s">
        <v>214</v>
      </c>
      <c r="G1168" s="122"/>
      <c r="H1168" s="122"/>
      <c r="I1168" s="117"/>
    </row>
    <row r="1169" spans="1:9" ht="15.6">
      <c r="A1169" s="121">
        <v>521639</v>
      </c>
      <c r="B1169" s="122" t="s">
        <v>2420</v>
      </c>
      <c r="C1169" s="121">
        <v>806</v>
      </c>
      <c r="D1169" s="121">
        <v>8</v>
      </c>
      <c r="E1169" s="122" t="s">
        <v>1293</v>
      </c>
      <c r="F1169" s="122" t="s">
        <v>568</v>
      </c>
      <c r="G1169" s="122"/>
      <c r="H1169" s="122"/>
      <c r="I1169" s="117"/>
    </row>
    <row r="1170" spans="1:9" ht="15.6">
      <c r="A1170" s="121">
        <v>580597</v>
      </c>
      <c r="B1170" s="122" t="s">
        <v>2421</v>
      </c>
      <c r="C1170" s="121">
        <v>201</v>
      </c>
      <c r="D1170" s="121">
        <v>2</v>
      </c>
      <c r="E1170" s="122" t="s">
        <v>1288</v>
      </c>
      <c r="F1170" s="122" t="s">
        <v>1248</v>
      </c>
      <c r="G1170" s="122"/>
      <c r="H1170" s="122"/>
      <c r="I1170" s="117"/>
    </row>
    <row r="1171" spans="1:9" ht="15.6">
      <c r="A1171" s="121">
        <v>528480</v>
      </c>
      <c r="B1171" s="122" t="s">
        <v>2422</v>
      </c>
      <c r="C1171" s="121">
        <v>811</v>
      </c>
      <c r="D1171" s="121">
        <v>8</v>
      </c>
      <c r="E1171" s="122" t="s">
        <v>1290</v>
      </c>
      <c r="F1171" s="122" t="s">
        <v>568</v>
      </c>
      <c r="G1171" s="122"/>
      <c r="H1171" s="122"/>
      <c r="I1171" s="117"/>
    </row>
    <row r="1172" spans="1:9" ht="15.6">
      <c r="A1172" s="121">
        <v>508039</v>
      </c>
      <c r="B1172" s="122" t="s">
        <v>2423</v>
      </c>
      <c r="C1172" s="121">
        <v>106</v>
      </c>
      <c r="D1172" s="121">
        <v>1</v>
      </c>
      <c r="E1172" s="122" t="s">
        <v>1448</v>
      </c>
      <c r="F1172" s="122" t="s">
        <v>477</v>
      </c>
      <c r="G1172" s="122"/>
      <c r="H1172" s="122"/>
      <c r="I1172" s="117"/>
    </row>
    <row r="1173" spans="1:9" ht="15.6">
      <c r="A1173" s="121">
        <v>518565</v>
      </c>
      <c r="B1173" s="122" t="s">
        <v>2424</v>
      </c>
      <c r="C1173" s="121">
        <v>605</v>
      </c>
      <c r="D1173" s="121">
        <v>6</v>
      </c>
      <c r="E1173" s="122" t="s">
        <v>1544</v>
      </c>
      <c r="F1173" s="122" t="s">
        <v>214</v>
      </c>
      <c r="G1173" s="122"/>
      <c r="H1173" s="122"/>
      <c r="I1173" s="117"/>
    </row>
    <row r="1174" spans="1:9" ht="15.6">
      <c r="A1174" s="121">
        <v>526827</v>
      </c>
      <c r="B1174" s="122" t="s">
        <v>2425</v>
      </c>
      <c r="C1174" s="121">
        <v>710</v>
      </c>
      <c r="D1174" s="121">
        <v>7</v>
      </c>
      <c r="E1174" s="122" t="s">
        <v>1632</v>
      </c>
      <c r="F1174" s="122" t="s">
        <v>1251</v>
      </c>
      <c r="G1174" s="122"/>
      <c r="H1174" s="122"/>
      <c r="I1174" s="117"/>
    </row>
    <row r="1175" spans="1:9" ht="15.6">
      <c r="A1175" s="121">
        <v>582140</v>
      </c>
      <c r="B1175" s="122" t="s">
        <v>2426</v>
      </c>
      <c r="C1175" s="121">
        <v>702</v>
      </c>
      <c r="D1175" s="121">
        <v>7</v>
      </c>
      <c r="E1175" s="122" t="s">
        <v>1262</v>
      </c>
      <c r="F1175" s="122" t="s">
        <v>1251</v>
      </c>
      <c r="G1175" s="122"/>
      <c r="H1175" s="122"/>
      <c r="I1175" s="117"/>
    </row>
    <row r="1176" spans="1:9" ht="15.6">
      <c r="A1176" s="121">
        <v>524727</v>
      </c>
      <c r="B1176" s="122" t="s">
        <v>2427</v>
      </c>
      <c r="C1176" s="121">
        <v>707</v>
      </c>
      <c r="D1176" s="121">
        <v>7</v>
      </c>
      <c r="E1176" s="122" t="s">
        <v>1257</v>
      </c>
      <c r="F1176" s="122" t="s">
        <v>1251</v>
      </c>
      <c r="G1176" s="122"/>
      <c r="H1176" s="122"/>
      <c r="I1176" s="117"/>
    </row>
    <row r="1177" spans="1:9" ht="15.6">
      <c r="A1177" s="121">
        <v>513296</v>
      </c>
      <c r="B1177" s="122" t="s">
        <v>2428</v>
      </c>
      <c r="C1177" s="121">
        <v>302</v>
      </c>
      <c r="D1177" s="121">
        <v>3</v>
      </c>
      <c r="E1177" s="122" t="s">
        <v>1431</v>
      </c>
      <c r="F1177" s="122" t="s">
        <v>1260</v>
      </c>
      <c r="G1177" s="122"/>
      <c r="H1177" s="122"/>
      <c r="I1177" s="117"/>
    </row>
    <row r="1178" spans="1:9" ht="15.6">
      <c r="A1178" s="121">
        <v>500437</v>
      </c>
      <c r="B1178" s="122" t="s">
        <v>2429</v>
      </c>
      <c r="C1178" s="121">
        <v>407</v>
      </c>
      <c r="D1178" s="121">
        <v>4</v>
      </c>
      <c r="E1178" s="122" t="s">
        <v>1355</v>
      </c>
      <c r="F1178" s="122" t="s">
        <v>1265</v>
      </c>
      <c r="G1178" s="122"/>
      <c r="H1178" s="122"/>
      <c r="I1178" s="117"/>
    </row>
    <row r="1179" spans="1:9" ht="15.6">
      <c r="A1179" s="121">
        <v>528498</v>
      </c>
      <c r="B1179" s="122" t="s">
        <v>2430</v>
      </c>
      <c r="C1179" s="121">
        <v>811</v>
      </c>
      <c r="D1179" s="121">
        <v>8</v>
      </c>
      <c r="E1179" s="122" t="s">
        <v>1290</v>
      </c>
      <c r="F1179" s="122" t="s">
        <v>568</v>
      </c>
      <c r="G1179" s="122"/>
      <c r="H1179" s="122"/>
      <c r="I1179" s="117"/>
    </row>
    <row r="1180" spans="1:9" ht="15.6">
      <c r="A1180" s="121">
        <v>599328</v>
      </c>
      <c r="B1180" s="122" t="s">
        <v>2431</v>
      </c>
      <c r="C1180" s="121">
        <v>613</v>
      </c>
      <c r="D1180" s="121">
        <v>6</v>
      </c>
      <c r="E1180" s="122" t="s">
        <v>212</v>
      </c>
      <c r="F1180" s="122" t="s">
        <v>214</v>
      </c>
      <c r="G1180" s="122" t="s">
        <v>1332</v>
      </c>
      <c r="H1180" s="122"/>
      <c r="I1180" s="117"/>
    </row>
    <row r="1181" spans="1:9" ht="15.6">
      <c r="A1181" s="121">
        <v>520438</v>
      </c>
      <c r="B1181" s="122" t="s">
        <v>2432</v>
      </c>
      <c r="C1181" s="121">
        <v>709</v>
      </c>
      <c r="D1181" s="121">
        <v>7</v>
      </c>
      <c r="E1181" s="122" t="s">
        <v>1353</v>
      </c>
      <c r="F1181" s="122" t="s">
        <v>1251</v>
      </c>
      <c r="G1181" s="122"/>
      <c r="H1181" s="122"/>
      <c r="I1181" s="117"/>
    </row>
    <row r="1182" spans="1:9" ht="15.6">
      <c r="A1182" s="121">
        <v>527505</v>
      </c>
      <c r="B1182" s="122" t="s">
        <v>2433</v>
      </c>
      <c r="C1182" s="121">
        <v>712</v>
      </c>
      <c r="D1182" s="121">
        <v>7</v>
      </c>
      <c r="E1182" s="122" t="s">
        <v>1357</v>
      </c>
      <c r="F1182" s="122" t="s">
        <v>1251</v>
      </c>
      <c r="G1182" s="122"/>
      <c r="H1182" s="122"/>
      <c r="I1182" s="117"/>
    </row>
    <row r="1183" spans="1:9" ht="15.6">
      <c r="A1183" s="121">
        <v>518573</v>
      </c>
      <c r="B1183" s="122" t="s">
        <v>2434</v>
      </c>
      <c r="C1183" s="121">
        <v>605</v>
      </c>
      <c r="D1183" s="121">
        <v>6</v>
      </c>
      <c r="E1183" s="122" t="s">
        <v>1544</v>
      </c>
      <c r="F1183" s="122" t="s">
        <v>214</v>
      </c>
      <c r="G1183" s="122"/>
      <c r="H1183" s="122"/>
      <c r="I1183" s="117"/>
    </row>
    <row r="1184" spans="1:9" ht="15.6">
      <c r="A1184" s="121">
        <v>504521</v>
      </c>
      <c r="B1184" s="122" t="s">
        <v>2435</v>
      </c>
      <c r="C1184" s="121">
        <v>205</v>
      </c>
      <c r="D1184" s="121">
        <v>2</v>
      </c>
      <c r="E1184" s="122" t="s">
        <v>1395</v>
      </c>
      <c r="F1184" s="122" t="s">
        <v>1248</v>
      </c>
      <c r="G1184" s="122"/>
      <c r="H1184" s="122"/>
      <c r="I1184" s="117"/>
    </row>
    <row r="1185" spans="1:9" ht="15.6">
      <c r="A1185" s="121">
        <v>519472</v>
      </c>
      <c r="B1185" s="122" t="s">
        <v>2436</v>
      </c>
      <c r="C1185" s="121">
        <v>701</v>
      </c>
      <c r="D1185" s="121">
        <v>7</v>
      </c>
      <c r="E1185" s="122" t="s">
        <v>1250</v>
      </c>
      <c r="F1185" s="122" t="s">
        <v>1251</v>
      </c>
      <c r="G1185" s="122"/>
      <c r="H1185" s="122"/>
      <c r="I1185" s="117"/>
    </row>
    <row r="1186" spans="1:9" ht="15.6">
      <c r="A1186" s="121">
        <v>512397</v>
      </c>
      <c r="B1186" s="122" t="s">
        <v>2437</v>
      </c>
      <c r="C1186" s="121">
        <v>506</v>
      </c>
      <c r="D1186" s="121">
        <v>5</v>
      </c>
      <c r="E1186" s="122" t="s">
        <v>1351</v>
      </c>
      <c r="F1186" s="122" t="s">
        <v>171</v>
      </c>
      <c r="G1186" s="122" t="s">
        <v>1255</v>
      </c>
      <c r="H1186" s="122"/>
      <c r="I1186" s="117"/>
    </row>
    <row r="1187" spans="1:9" ht="15.6">
      <c r="A1187" s="121">
        <v>522694</v>
      </c>
      <c r="B1187" s="122" t="s">
        <v>2438</v>
      </c>
      <c r="C1187" s="121">
        <v>807</v>
      </c>
      <c r="D1187" s="121">
        <v>8</v>
      </c>
      <c r="E1187" s="122" t="s">
        <v>1302</v>
      </c>
      <c r="F1187" s="122" t="s">
        <v>568</v>
      </c>
      <c r="G1187" s="122"/>
      <c r="H1187" s="122"/>
      <c r="I1187" s="117"/>
    </row>
    <row r="1188" spans="1:9" ht="15.6">
      <c r="A1188" s="121">
        <v>528501</v>
      </c>
      <c r="B1188" s="122" t="s">
        <v>2439</v>
      </c>
      <c r="C1188" s="121">
        <v>811</v>
      </c>
      <c r="D1188" s="121">
        <v>8</v>
      </c>
      <c r="E1188" s="122" t="s">
        <v>1290</v>
      </c>
      <c r="F1188" s="122" t="s">
        <v>568</v>
      </c>
      <c r="G1188" s="122"/>
      <c r="H1188" s="122"/>
      <c r="I1188" s="117"/>
    </row>
    <row r="1189" spans="1:9" ht="15.6">
      <c r="A1189" s="121">
        <v>522708</v>
      </c>
      <c r="B1189" s="122" t="s">
        <v>2440</v>
      </c>
      <c r="C1189" s="121">
        <v>807</v>
      </c>
      <c r="D1189" s="121">
        <v>8</v>
      </c>
      <c r="E1189" s="122" t="s">
        <v>1302</v>
      </c>
      <c r="F1189" s="122" t="s">
        <v>568</v>
      </c>
      <c r="G1189" s="122"/>
      <c r="H1189" s="122"/>
      <c r="I1189" s="117"/>
    </row>
    <row r="1190" spans="1:9" ht="15.6">
      <c r="A1190" s="121">
        <v>511510</v>
      </c>
      <c r="B1190" s="122" t="s">
        <v>2441</v>
      </c>
      <c r="C1190" s="121">
        <v>604</v>
      </c>
      <c r="D1190" s="121">
        <v>6</v>
      </c>
      <c r="E1190" s="122" t="s">
        <v>1658</v>
      </c>
      <c r="F1190" s="122" t="s">
        <v>214</v>
      </c>
      <c r="G1190" s="122"/>
      <c r="H1190" s="122"/>
      <c r="I1190" s="117"/>
    </row>
    <row r="1191" spans="1:9" ht="15.6">
      <c r="A1191" s="121">
        <v>514128</v>
      </c>
      <c r="B1191" s="122" t="s">
        <v>2442</v>
      </c>
      <c r="C1191" s="121">
        <v>307</v>
      </c>
      <c r="D1191" s="121">
        <v>3</v>
      </c>
      <c r="E1191" s="122" t="s">
        <v>1435</v>
      </c>
      <c r="F1191" s="122" t="s">
        <v>1260</v>
      </c>
      <c r="G1191" s="122"/>
      <c r="H1191" s="122"/>
      <c r="I1191" s="117"/>
    </row>
    <row r="1192" spans="1:9" ht="15.6">
      <c r="A1192" s="121">
        <v>510581</v>
      </c>
      <c r="B1192" s="122" t="s">
        <v>2443</v>
      </c>
      <c r="C1192" s="121">
        <v>505</v>
      </c>
      <c r="D1192" s="121">
        <v>5</v>
      </c>
      <c r="E1192" s="122" t="s">
        <v>1368</v>
      </c>
      <c r="F1192" s="122" t="s">
        <v>171</v>
      </c>
      <c r="G1192" s="122" t="s">
        <v>1369</v>
      </c>
      <c r="H1192" s="122"/>
      <c r="I1192" s="117"/>
    </row>
    <row r="1193" spans="1:9" ht="15.6">
      <c r="A1193" s="121">
        <v>513300</v>
      </c>
      <c r="B1193" s="122" t="s">
        <v>2444</v>
      </c>
      <c r="C1193" s="121">
        <v>308</v>
      </c>
      <c r="D1193" s="121">
        <v>3</v>
      </c>
      <c r="E1193" s="122" t="s">
        <v>1365</v>
      </c>
      <c r="F1193" s="122" t="s">
        <v>1260</v>
      </c>
      <c r="G1193" s="122"/>
      <c r="H1193" s="122"/>
      <c r="I1193" s="117"/>
    </row>
    <row r="1194" spans="1:9" ht="15.6">
      <c r="A1194" s="121">
        <v>524735</v>
      </c>
      <c r="B1194" s="122" t="s">
        <v>2445</v>
      </c>
      <c r="C1194" s="121">
        <v>707</v>
      </c>
      <c r="D1194" s="121">
        <v>7</v>
      </c>
      <c r="E1194" s="122" t="s">
        <v>1257</v>
      </c>
      <c r="F1194" s="122" t="s">
        <v>1251</v>
      </c>
      <c r="G1194" s="122"/>
      <c r="H1194" s="122"/>
      <c r="I1194" s="117"/>
    </row>
    <row r="1195" spans="1:9" ht="15.6">
      <c r="A1195" s="121">
        <v>513318</v>
      </c>
      <c r="B1195" s="122" t="s">
        <v>2446</v>
      </c>
      <c r="C1195" s="121">
        <v>308</v>
      </c>
      <c r="D1195" s="121">
        <v>3</v>
      </c>
      <c r="E1195" s="122" t="s">
        <v>1365</v>
      </c>
      <c r="F1195" s="122" t="s">
        <v>1260</v>
      </c>
      <c r="G1195" s="122"/>
      <c r="H1195" s="122"/>
      <c r="I1195" s="117"/>
    </row>
    <row r="1196" spans="1:9" ht="15.6">
      <c r="A1196" s="121">
        <v>513326</v>
      </c>
      <c r="B1196" s="122" t="s">
        <v>2447</v>
      </c>
      <c r="C1196" s="121">
        <v>308</v>
      </c>
      <c r="D1196" s="121">
        <v>3</v>
      </c>
      <c r="E1196" s="122" t="s">
        <v>1365</v>
      </c>
      <c r="F1196" s="122" t="s">
        <v>1260</v>
      </c>
      <c r="G1196" s="122"/>
      <c r="H1196" s="122"/>
      <c r="I1196" s="117"/>
    </row>
    <row r="1197" spans="1:9" ht="15.6">
      <c r="A1197" s="121">
        <v>526835</v>
      </c>
      <c r="B1197" s="122" t="s">
        <v>2448</v>
      </c>
      <c r="C1197" s="121">
        <v>710</v>
      </c>
      <c r="D1197" s="121">
        <v>7</v>
      </c>
      <c r="E1197" s="122" t="s">
        <v>1632</v>
      </c>
      <c r="F1197" s="122" t="s">
        <v>1251</v>
      </c>
      <c r="G1197" s="122"/>
      <c r="H1197" s="122"/>
      <c r="I1197" s="117"/>
    </row>
    <row r="1198" spans="1:9" ht="15.6">
      <c r="A1198" s="121">
        <v>501735</v>
      </c>
      <c r="B1198" s="122" t="s">
        <v>2449</v>
      </c>
      <c r="C1198" s="121">
        <v>201</v>
      </c>
      <c r="D1198" s="121">
        <v>2</v>
      </c>
      <c r="E1198" s="122" t="s">
        <v>1288</v>
      </c>
      <c r="F1198" s="122" t="s">
        <v>1248</v>
      </c>
      <c r="G1198" s="122"/>
      <c r="H1198" s="122"/>
      <c r="I1198" s="117"/>
    </row>
    <row r="1199" spans="1:9" ht="15.6">
      <c r="A1199" s="121">
        <v>500453</v>
      </c>
      <c r="B1199" s="122" t="s">
        <v>2450</v>
      </c>
      <c r="C1199" s="121">
        <v>403</v>
      </c>
      <c r="D1199" s="121">
        <v>4</v>
      </c>
      <c r="E1199" s="122" t="s">
        <v>1264</v>
      </c>
      <c r="F1199" s="122" t="s">
        <v>1265</v>
      </c>
      <c r="G1199" s="122"/>
      <c r="H1199" s="122"/>
      <c r="I1199" s="117"/>
    </row>
    <row r="1200" spans="1:9" ht="15.6">
      <c r="A1200" s="121">
        <v>515124</v>
      </c>
      <c r="B1200" s="122" t="s">
        <v>2451</v>
      </c>
      <c r="C1200" s="121">
        <v>609</v>
      </c>
      <c r="D1200" s="121">
        <v>6</v>
      </c>
      <c r="E1200" s="122" t="s">
        <v>1245</v>
      </c>
      <c r="F1200" s="122" t="s">
        <v>214</v>
      </c>
      <c r="G1200" s="122"/>
      <c r="H1200" s="122"/>
      <c r="I1200" s="117"/>
    </row>
    <row r="1201" spans="1:9" ht="15.6">
      <c r="A1201" s="121">
        <v>514136</v>
      </c>
      <c r="B1201" s="122" t="s">
        <v>2452</v>
      </c>
      <c r="C1201" s="121">
        <v>307</v>
      </c>
      <c r="D1201" s="121">
        <v>3</v>
      </c>
      <c r="E1201" s="122" t="s">
        <v>1435</v>
      </c>
      <c r="F1201" s="122" t="s">
        <v>1260</v>
      </c>
      <c r="G1201" s="122"/>
      <c r="H1201" s="122"/>
      <c r="I1201" s="117"/>
    </row>
    <row r="1202" spans="1:9" ht="15.6">
      <c r="A1202" s="121">
        <v>511528</v>
      </c>
      <c r="B1202" s="122" t="s">
        <v>2453</v>
      </c>
      <c r="C1202" s="121">
        <v>606</v>
      </c>
      <c r="D1202" s="121">
        <v>6</v>
      </c>
      <c r="E1202" s="122" t="s">
        <v>1243</v>
      </c>
      <c r="F1202" s="122" t="s">
        <v>214</v>
      </c>
      <c r="G1202" s="122"/>
      <c r="H1202" s="122"/>
      <c r="I1202" s="117"/>
    </row>
    <row r="1203" spans="1:9" ht="15.6">
      <c r="A1203" s="121">
        <v>517011</v>
      </c>
      <c r="B1203" s="122" t="s">
        <v>2454</v>
      </c>
      <c r="C1203" s="121">
        <v>613</v>
      </c>
      <c r="D1203" s="121">
        <v>6</v>
      </c>
      <c r="E1203" s="122" t="s">
        <v>212</v>
      </c>
      <c r="F1203" s="122" t="s">
        <v>214</v>
      </c>
      <c r="G1203" s="122" t="s">
        <v>1332</v>
      </c>
      <c r="H1203" s="122"/>
      <c r="I1203" s="117"/>
    </row>
    <row r="1204" spans="1:9" ht="15.6">
      <c r="A1204" s="121">
        <v>523615</v>
      </c>
      <c r="B1204" s="122" t="s">
        <v>2455</v>
      </c>
      <c r="C1204" s="121">
        <v>703</v>
      </c>
      <c r="D1204" s="121">
        <v>7</v>
      </c>
      <c r="E1204" s="122" t="s">
        <v>1252</v>
      </c>
      <c r="F1204" s="122" t="s">
        <v>1251</v>
      </c>
      <c r="G1204" s="122"/>
      <c r="H1204" s="122"/>
      <c r="I1204" s="117"/>
    </row>
    <row r="1205" spans="1:9" ht="15.6">
      <c r="A1205" s="121">
        <v>522716</v>
      </c>
      <c r="B1205" s="122" t="s">
        <v>2456</v>
      </c>
      <c r="C1205" s="121">
        <v>809</v>
      </c>
      <c r="D1205" s="121">
        <v>8</v>
      </c>
      <c r="E1205" s="122" t="s">
        <v>1336</v>
      </c>
      <c r="F1205" s="122" t="s">
        <v>568</v>
      </c>
      <c r="G1205" s="122"/>
      <c r="H1205" s="122"/>
      <c r="I1205" s="117"/>
    </row>
    <row r="1206" spans="1:9" ht="15.6">
      <c r="A1206" s="121">
        <v>503312</v>
      </c>
      <c r="B1206" s="122" t="s">
        <v>2457</v>
      </c>
      <c r="C1206" s="121">
        <v>404</v>
      </c>
      <c r="D1206" s="121">
        <v>4</v>
      </c>
      <c r="E1206" s="122" t="s">
        <v>1267</v>
      </c>
      <c r="F1206" s="122" t="s">
        <v>1265</v>
      </c>
      <c r="G1206" s="122"/>
      <c r="H1206" s="122"/>
      <c r="I1206" s="117"/>
    </row>
    <row r="1207" spans="1:9" ht="15.6">
      <c r="A1207" s="121">
        <v>528510</v>
      </c>
      <c r="B1207" s="122" t="s">
        <v>2458</v>
      </c>
      <c r="C1207" s="121">
        <v>811</v>
      </c>
      <c r="D1207" s="121">
        <v>8</v>
      </c>
      <c r="E1207" s="122" t="s">
        <v>1290</v>
      </c>
      <c r="F1207" s="122" t="s">
        <v>568</v>
      </c>
      <c r="G1207" s="122"/>
      <c r="H1207" s="122"/>
      <c r="I1207" s="117"/>
    </row>
    <row r="1208" spans="1:9" ht="15.6">
      <c r="A1208" s="121">
        <v>524743</v>
      </c>
      <c r="B1208" s="122" t="s">
        <v>2459</v>
      </c>
      <c r="C1208" s="121">
        <v>707</v>
      </c>
      <c r="D1208" s="121">
        <v>7</v>
      </c>
      <c r="E1208" s="122" t="s">
        <v>1257</v>
      </c>
      <c r="F1208" s="122" t="s">
        <v>1251</v>
      </c>
      <c r="G1208" s="122"/>
      <c r="H1208" s="122"/>
      <c r="I1208" s="117"/>
    </row>
    <row r="1209" spans="1:9" ht="15.6">
      <c r="A1209" s="121">
        <v>519481</v>
      </c>
      <c r="B1209" s="122" t="s">
        <v>2460</v>
      </c>
      <c r="C1209" s="121">
        <v>701</v>
      </c>
      <c r="D1209" s="121">
        <v>7</v>
      </c>
      <c r="E1209" s="122" t="s">
        <v>1250</v>
      </c>
      <c r="F1209" s="122" t="s">
        <v>1251</v>
      </c>
      <c r="G1209" s="122"/>
      <c r="H1209" s="122"/>
      <c r="I1209" s="117"/>
    </row>
    <row r="1210" spans="1:9" ht="15.6">
      <c r="A1210" s="121">
        <v>515132</v>
      </c>
      <c r="B1210" s="122" t="s">
        <v>2461</v>
      </c>
      <c r="C1210" s="121">
        <v>609</v>
      </c>
      <c r="D1210" s="121">
        <v>6</v>
      </c>
      <c r="E1210" s="122" t="s">
        <v>1245</v>
      </c>
      <c r="F1210" s="122" t="s">
        <v>214</v>
      </c>
      <c r="G1210" s="122"/>
      <c r="H1210" s="122"/>
      <c r="I1210" s="117"/>
    </row>
    <row r="1211" spans="1:9" ht="15.6">
      <c r="A1211" s="121">
        <v>523623</v>
      </c>
      <c r="B1211" s="122" t="s">
        <v>2462</v>
      </c>
      <c r="C1211" s="121">
        <v>703</v>
      </c>
      <c r="D1211" s="121">
        <v>7</v>
      </c>
      <c r="E1211" s="122" t="s">
        <v>1252</v>
      </c>
      <c r="F1211" s="122" t="s">
        <v>1251</v>
      </c>
      <c r="G1211" s="122"/>
      <c r="H1211" s="122"/>
      <c r="I1211" s="117"/>
    </row>
    <row r="1212" spans="1:9" ht="15.6">
      <c r="A1212" s="121">
        <v>515141</v>
      </c>
      <c r="B1212" s="122" t="s">
        <v>2463</v>
      </c>
      <c r="C1212" s="121">
        <v>609</v>
      </c>
      <c r="D1212" s="121">
        <v>6</v>
      </c>
      <c r="E1212" s="122" t="s">
        <v>1245</v>
      </c>
      <c r="F1212" s="122" t="s">
        <v>214</v>
      </c>
      <c r="G1212" s="122"/>
      <c r="H1212" s="122"/>
      <c r="I1212" s="117"/>
    </row>
    <row r="1213" spans="1:9" ht="15.6">
      <c r="A1213" s="121">
        <v>511536</v>
      </c>
      <c r="B1213" s="122" t="s">
        <v>2464</v>
      </c>
      <c r="C1213" s="121">
        <v>606</v>
      </c>
      <c r="D1213" s="121">
        <v>6</v>
      </c>
      <c r="E1213" s="122" t="s">
        <v>1243</v>
      </c>
      <c r="F1213" s="122" t="s">
        <v>214</v>
      </c>
      <c r="G1213" s="122"/>
      <c r="H1213" s="122"/>
      <c r="I1213" s="117"/>
    </row>
    <row r="1214" spans="1:9" ht="15.6">
      <c r="A1214" s="121">
        <v>507253</v>
      </c>
      <c r="B1214" s="122" t="s">
        <v>2465</v>
      </c>
      <c r="C1214" s="121">
        <v>203</v>
      </c>
      <c r="D1214" s="121">
        <v>2</v>
      </c>
      <c r="E1214" s="122" t="s">
        <v>1437</v>
      </c>
      <c r="F1214" s="122" t="s">
        <v>1248</v>
      </c>
      <c r="G1214" s="122"/>
      <c r="H1214" s="122"/>
      <c r="I1214" s="117"/>
    </row>
    <row r="1215" spans="1:9" ht="15.6">
      <c r="A1215" s="121">
        <v>516155</v>
      </c>
      <c r="B1215" s="122" t="s">
        <v>2466</v>
      </c>
      <c r="C1215" s="121">
        <v>610</v>
      </c>
      <c r="D1215" s="121">
        <v>6</v>
      </c>
      <c r="E1215" s="122" t="s">
        <v>1316</v>
      </c>
      <c r="F1215" s="122" t="s">
        <v>214</v>
      </c>
      <c r="G1215" s="122"/>
      <c r="H1215" s="122"/>
      <c r="I1215" s="117"/>
    </row>
    <row r="1216" spans="1:9" ht="15.6">
      <c r="A1216" s="121">
        <v>524751</v>
      </c>
      <c r="B1216" s="122" t="s">
        <v>2467</v>
      </c>
      <c r="C1216" s="121">
        <v>707</v>
      </c>
      <c r="D1216" s="121">
        <v>7</v>
      </c>
      <c r="E1216" s="122" t="s">
        <v>1257</v>
      </c>
      <c r="F1216" s="122" t="s">
        <v>1251</v>
      </c>
      <c r="G1216" s="122"/>
      <c r="H1216" s="122"/>
      <c r="I1216" s="117"/>
    </row>
    <row r="1217" spans="1:9" ht="15.6">
      <c r="A1217" s="121">
        <v>522724</v>
      </c>
      <c r="B1217" s="122" t="s">
        <v>2468</v>
      </c>
      <c r="C1217" s="121">
        <v>807</v>
      </c>
      <c r="D1217" s="121">
        <v>8</v>
      </c>
      <c r="E1217" s="122" t="s">
        <v>1302</v>
      </c>
      <c r="F1217" s="122" t="s">
        <v>568</v>
      </c>
      <c r="G1217" s="122"/>
      <c r="H1217" s="122"/>
      <c r="I1217" s="117"/>
    </row>
    <row r="1218" spans="1:9" ht="15.6">
      <c r="A1218" s="121">
        <v>526843</v>
      </c>
      <c r="B1218" s="122" t="s">
        <v>2469</v>
      </c>
      <c r="C1218" s="121">
        <v>710</v>
      </c>
      <c r="D1218" s="121">
        <v>7</v>
      </c>
      <c r="E1218" s="122" t="s">
        <v>1632</v>
      </c>
      <c r="F1218" s="122" t="s">
        <v>1251</v>
      </c>
      <c r="G1218" s="122"/>
      <c r="H1218" s="122"/>
      <c r="I1218" s="117"/>
    </row>
    <row r="1219" spans="1:9" ht="15.6">
      <c r="A1219" s="121">
        <v>518581</v>
      </c>
      <c r="B1219" s="122" t="s">
        <v>2470</v>
      </c>
      <c r="C1219" s="121">
        <v>611</v>
      </c>
      <c r="D1219" s="121">
        <v>6</v>
      </c>
      <c r="E1219" s="122" t="s">
        <v>1281</v>
      </c>
      <c r="F1219" s="122" t="s">
        <v>214</v>
      </c>
      <c r="G1219" s="122"/>
      <c r="H1219" s="122"/>
      <c r="I1219" s="117"/>
    </row>
    <row r="1220" spans="1:9" ht="15.6">
      <c r="A1220" s="121">
        <v>509787</v>
      </c>
      <c r="B1220" s="122" t="s">
        <v>2471</v>
      </c>
      <c r="C1220" s="121">
        <v>503</v>
      </c>
      <c r="D1220" s="121">
        <v>5</v>
      </c>
      <c r="E1220" s="122" t="s">
        <v>1542</v>
      </c>
      <c r="F1220" s="122" t="s">
        <v>171</v>
      </c>
      <c r="G1220" s="122" t="s">
        <v>1279</v>
      </c>
      <c r="H1220" s="122"/>
      <c r="I1220" s="117"/>
    </row>
    <row r="1221" spans="1:9" ht="15.6">
      <c r="A1221" s="121">
        <v>543284</v>
      </c>
      <c r="B1221" s="122" t="s">
        <v>2472</v>
      </c>
      <c r="C1221" s="121">
        <v>810</v>
      </c>
      <c r="D1221" s="121">
        <v>8</v>
      </c>
      <c r="E1221" s="122" t="s">
        <v>1274</v>
      </c>
      <c r="F1221" s="122" t="s">
        <v>568</v>
      </c>
      <c r="G1221" s="122"/>
      <c r="H1221" s="122"/>
      <c r="I1221" s="117"/>
    </row>
    <row r="1222" spans="1:9" ht="15.6">
      <c r="A1222" s="121">
        <v>504530</v>
      </c>
      <c r="B1222" s="122" t="s">
        <v>2473</v>
      </c>
      <c r="C1222" s="121">
        <v>206</v>
      </c>
      <c r="D1222" s="121">
        <v>2</v>
      </c>
      <c r="E1222" s="122" t="s">
        <v>1497</v>
      </c>
      <c r="F1222" s="122" t="s">
        <v>1248</v>
      </c>
      <c r="G1222" s="122"/>
      <c r="H1222" s="122"/>
      <c r="I1222" s="117"/>
    </row>
    <row r="1223" spans="1:9" ht="15.6">
      <c r="A1223" s="121">
        <v>515574</v>
      </c>
      <c r="B1223" s="122" t="s">
        <v>2474</v>
      </c>
      <c r="C1223" s="121">
        <v>608</v>
      </c>
      <c r="D1223" s="121">
        <v>6</v>
      </c>
      <c r="E1223" s="122" t="s">
        <v>1759</v>
      </c>
      <c r="F1223" s="122" t="s">
        <v>214</v>
      </c>
      <c r="G1223" s="122"/>
      <c r="H1223" s="122"/>
      <c r="I1223" s="117"/>
    </row>
    <row r="1224" spans="1:9" ht="15.6">
      <c r="A1224" s="121">
        <v>502031</v>
      </c>
      <c r="B1224" s="122" t="s">
        <v>1309</v>
      </c>
      <c r="C1224" s="121">
        <v>402</v>
      </c>
      <c r="D1224" s="121">
        <v>4</v>
      </c>
      <c r="E1224" s="122" t="s">
        <v>1309</v>
      </c>
      <c r="F1224" s="122" t="s">
        <v>1265</v>
      </c>
      <c r="G1224" s="122"/>
      <c r="H1224" s="122"/>
      <c r="I1224" s="117"/>
    </row>
    <row r="1225" spans="1:9" ht="15.6">
      <c r="A1225" s="121">
        <v>515159</v>
      </c>
      <c r="B1225" s="122" t="s">
        <v>2475</v>
      </c>
      <c r="C1225" s="121">
        <v>608</v>
      </c>
      <c r="D1225" s="121">
        <v>6</v>
      </c>
      <c r="E1225" s="122" t="s">
        <v>1759</v>
      </c>
      <c r="F1225" s="122" t="s">
        <v>214</v>
      </c>
      <c r="G1225" s="122"/>
      <c r="H1225" s="122"/>
      <c r="I1225" s="117"/>
    </row>
    <row r="1226" spans="1:9" ht="15.6">
      <c r="A1226" s="121">
        <v>543292</v>
      </c>
      <c r="B1226" s="122" t="s">
        <v>1314</v>
      </c>
      <c r="C1226" s="121">
        <v>704</v>
      </c>
      <c r="D1226" s="121">
        <v>7</v>
      </c>
      <c r="E1226" s="122" t="s">
        <v>1314</v>
      </c>
      <c r="F1226" s="122" t="s">
        <v>1251</v>
      </c>
      <c r="G1226" s="122"/>
      <c r="H1226" s="122"/>
      <c r="I1226" s="117"/>
    </row>
    <row r="1227" spans="1:9" ht="15.6">
      <c r="A1227" s="121">
        <v>512419</v>
      </c>
      <c r="B1227" s="122" t="s">
        <v>2476</v>
      </c>
      <c r="C1227" s="121">
        <v>506</v>
      </c>
      <c r="D1227" s="121">
        <v>5</v>
      </c>
      <c r="E1227" s="122" t="s">
        <v>1351</v>
      </c>
      <c r="F1227" s="122" t="s">
        <v>171</v>
      </c>
      <c r="G1227" s="122" t="s">
        <v>1255</v>
      </c>
      <c r="H1227" s="122"/>
      <c r="I1227" s="117"/>
    </row>
    <row r="1228" spans="1:9" ht="15.6">
      <c r="A1228" s="121">
        <v>556360</v>
      </c>
      <c r="B1228" s="122" t="s">
        <v>2477</v>
      </c>
      <c r="C1228" s="121">
        <v>301</v>
      </c>
      <c r="D1228" s="121">
        <v>3</v>
      </c>
      <c r="E1228" s="122" t="s">
        <v>1323</v>
      </c>
      <c r="F1228" s="122" t="s">
        <v>1260</v>
      </c>
      <c r="G1228" s="122"/>
      <c r="H1228" s="122"/>
      <c r="I1228" s="117"/>
    </row>
    <row r="1229" spans="1:9" ht="15.6">
      <c r="A1229" s="121">
        <v>525901</v>
      </c>
      <c r="B1229" s="122" t="s">
        <v>2478</v>
      </c>
      <c r="C1229" s="121">
        <v>608</v>
      </c>
      <c r="D1229" s="121">
        <v>6</v>
      </c>
      <c r="E1229" s="122" t="s">
        <v>1759</v>
      </c>
      <c r="F1229" s="122" t="s">
        <v>214</v>
      </c>
      <c r="G1229" s="122"/>
      <c r="H1229" s="122"/>
      <c r="I1229" s="117"/>
    </row>
    <row r="1230" spans="1:9" ht="15.6">
      <c r="A1230" s="121">
        <v>524760</v>
      </c>
      <c r="B1230" s="122" t="s">
        <v>2479</v>
      </c>
      <c r="C1230" s="121">
        <v>707</v>
      </c>
      <c r="D1230" s="121">
        <v>7</v>
      </c>
      <c r="E1230" s="122" t="s">
        <v>1257</v>
      </c>
      <c r="F1230" s="122" t="s">
        <v>1251</v>
      </c>
      <c r="G1230" s="122"/>
      <c r="H1230" s="122"/>
      <c r="I1230" s="117"/>
    </row>
    <row r="1231" spans="1:9" ht="15.6">
      <c r="A1231" s="121">
        <v>509795</v>
      </c>
      <c r="B1231" s="122" t="s">
        <v>2480</v>
      </c>
      <c r="C1231" s="121">
        <v>510</v>
      </c>
      <c r="D1231" s="121">
        <v>5</v>
      </c>
      <c r="E1231" s="122" t="s">
        <v>1490</v>
      </c>
      <c r="F1231" s="122" t="s">
        <v>171</v>
      </c>
      <c r="G1231" s="122" t="s">
        <v>1279</v>
      </c>
      <c r="H1231" s="122"/>
      <c r="I1231" s="117"/>
    </row>
    <row r="1232" spans="1:9" ht="15.6">
      <c r="A1232" s="121">
        <v>543306</v>
      </c>
      <c r="B1232" s="122" t="s">
        <v>2481</v>
      </c>
      <c r="C1232" s="121">
        <v>810</v>
      </c>
      <c r="D1232" s="121">
        <v>8</v>
      </c>
      <c r="E1232" s="122" t="s">
        <v>1274</v>
      </c>
      <c r="F1232" s="122" t="s">
        <v>568</v>
      </c>
      <c r="G1232" s="122"/>
      <c r="H1232" s="122"/>
      <c r="I1232" s="117"/>
    </row>
    <row r="1233" spans="1:9" ht="15.6">
      <c r="A1233" s="121">
        <v>558133</v>
      </c>
      <c r="B1233" s="122" t="s">
        <v>2482</v>
      </c>
      <c r="C1233" s="121">
        <v>611</v>
      </c>
      <c r="D1233" s="121">
        <v>6</v>
      </c>
      <c r="E1233" s="122" t="s">
        <v>1281</v>
      </c>
      <c r="F1233" s="122" t="s">
        <v>214</v>
      </c>
      <c r="G1233" s="122"/>
      <c r="H1233" s="122"/>
      <c r="I1233" s="117"/>
    </row>
    <row r="1234" spans="1:9" ht="15.6">
      <c r="A1234" s="121">
        <v>520446</v>
      </c>
      <c r="B1234" s="122" t="s">
        <v>2482</v>
      </c>
      <c r="C1234" s="121">
        <v>702</v>
      </c>
      <c r="D1234" s="121">
        <v>7</v>
      </c>
      <c r="E1234" s="122" t="s">
        <v>1262</v>
      </c>
      <c r="F1234" s="122" t="s">
        <v>1251</v>
      </c>
      <c r="G1234" s="122"/>
      <c r="H1234" s="122"/>
      <c r="I1234" s="117"/>
    </row>
    <row r="1235" spans="1:9" ht="15.6">
      <c r="A1235" s="121">
        <v>512427</v>
      </c>
      <c r="B1235" s="122" t="s">
        <v>2483</v>
      </c>
      <c r="C1235" s="121">
        <v>509</v>
      </c>
      <c r="D1235" s="121">
        <v>5</v>
      </c>
      <c r="E1235" s="122" t="s">
        <v>1254</v>
      </c>
      <c r="F1235" s="122" t="s">
        <v>171</v>
      </c>
      <c r="G1235" s="122" t="s">
        <v>1255</v>
      </c>
      <c r="H1235" s="122"/>
      <c r="I1235" s="117"/>
    </row>
    <row r="1236" spans="1:9" ht="15.6">
      <c r="A1236" s="121">
        <v>514144</v>
      </c>
      <c r="B1236" s="122" t="s">
        <v>2484</v>
      </c>
      <c r="C1236" s="121">
        <v>307</v>
      </c>
      <c r="D1236" s="121">
        <v>3</v>
      </c>
      <c r="E1236" s="122" t="s">
        <v>1435</v>
      </c>
      <c r="F1236" s="122" t="s">
        <v>1260</v>
      </c>
      <c r="G1236" s="122"/>
      <c r="H1236" s="122"/>
      <c r="I1236" s="117"/>
    </row>
    <row r="1237" spans="1:9" ht="15.6">
      <c r="A1237" s="121">
        <v>517739</v>
      </c>
      <c r="B1237" s="122" t="s">
        <v>2485</v>
      </c>
      <c r="C1237" s="121">
        <v>511</v>
      </c>
      <c r="D1237" s="121">
        <v>5</v>
      </c>
      <c r="E1237" s="122" t="s">
        <v>648</v>
      </c>
      <c r="F1237" s="122" t="s">
        <v>171</v>
      </c>
      <c r="G1237" s="122" t="s">
        <v>1349</v>
      </c>
      <c r="H1237" s="122"/>
      <c r="I1237" s="117"/>
    </row>
    <row r="1238" spans="1:9" ht="15.6">
      <c r="A1238" s="121">
        <v>557935</v>
      </c>
      <c r="B1238" s="122" t="s">
        <v>2486</v>
      </c>
      <c r="C1238" s="121">
        <v>511</v>
      </c>
      <c r="D1238" s="121">
        <v>5</v>
      </c>
      <c r="E1238" s="122" t="s">
        <v>648</v>
      </c>
      <c r="F1238" s="122" t="s">
        <v>171</v>
      </c>
      <c r="G1238" s="122" t="s">
        <v>1349</v>
      </c>
      <c r="H1238" s="122"/>
      <c r="I1238" s="117"/>
    </row>
    <row r="1239" spans="1:9" ht="15.6">
      <c r="A1239" s="121">
        <v>517755</v>
      </c>
      <c r="B1239" s="122" t="s">
        <v>2487</v>
      </c>
      <c r="C1239" s="121">
        <v>511</v>
      </c>
      <c r="D1239" s="121">
        <v>5</v>
      </c>
      <c r="E1239" s="122" t="s">
        <v>648</v>
      </c>
      <c r="F1239" s="122" t="s">
        <v>171</v>
      </c>
      <c r="G1239" s="122" t="s">
        <v>1349</v>
      </c>
      <c r="H1239" s="122"/>
      <c r="I1239" s="117"/>
    </row>
    <row r="1240" spans="1:9" ht="15.6">
      <c r="A1240" s="121">
        <v>510599</v>
      </c>
      <c r="B1240" s="122" t="s">
        <v>2488</v>
      </c>
      <c r="C1240" s="121">
        <v>508</v>
      </c>
      <c r="D1240" s="121">
        <v>5</v>
      </c>
      <c r="E1240" s="122" t="s">
        <v>1383</v>
      </c>
      <c r="F1240" s="122" t="s">
        <v>171</v>
      </c>
      <c r="G1240" s="122" t="s">
        <v>1384</v>
      </c>
      <c r="H1240" s="122"/>
      <c r="I1240" s="117"/>
    </row>
    <row r="1241" spans="1:9" ht="15.6">
      <c r="A1241" s="121">
        <v>508047</v>
      </c>
      <c r="B1241" s="122" t="s">
        <v>2489</v>
      </c>
      <c r="C1241" s="121">
        <v>107</v>
      </c>
      <c r="D1241" s="121">
        <v>1</v>
      </c>
      <c r="E1241" s="122" t="s">
        <v>1300</v>
      </c>
      <c r="F1241" s="122" t="s">
        <v>477</v>
      </c>
      <c r="G1241" s="122"/>
      <c r="H1241" s="122"/>
      <c r="I1241" s="117"/>
    </row>
    <row r="1242" spans="1:9" ht="15.6">
      <c r="A1242" s="121">
        <v>524778</v>
      </c>
      <c r="B1242" s="122" t="s">
        <v>2490</v>
      </c>
      <c r="C1242" s="121">
        <v>708</v>
      </c>
      <c r="D1242" s="121">
        <v>7</v>
      </c>
      <c r="E1242" s="122" t="s">
        <v>1307</v>
      </c>
      <c r="F1242" s="122" t="s">
        <v>1251</v>
      </c>
      <c r="G1242" s="122"/>
      <c r="H1242" s="122"/>
      <c r="I1242" s="117"/>
    </row>
    <row r="1243" spans="1:9" ht="15.6">
      <c r="A1243" s="121">
        <v>557706</v>
      </c>
      <c r="B1243" s="122" t="s">
        <v>2491</v>
      </c>
      <c r="C1243" s="121">
        <v>307</v>
      </c>
      <c r="D1243" s="121">
        <v>3</v>
      </c>
      <c r="E1243" s="122" t="s">
        <v>1435</v>
      </c>
      <c r="F1243" s="122" t="s">
        <v>1260</v>
      </c>
      <c r="G1243" s="122"/>
      <c r="H1243" s="122"/>
      <c r="I1243" s="117"/>
    </row>
    <row r="1244" spans="1:9" ht="15.6">
      <c r="A1244" s="121">
        <v>559971</v>
      </c>
      <c r="B1244" s="122" t="s">
        <v>2492</v>
      </c>
      <c r="C1244" s="121">
        <v>707</v>
      </c>
      <c r="D1244" s="121">
        <v>7</v>
      </c>
      <c r="E1244" s="122" t="s">
        <v>1257</v>
      </c>
      <c r="F1244" s="122" t="s">
        <v>1251</v>
      </c>
      <c r="G1244" s="122"/>
      <c r="H1244" s="122"/>
      <c r="I1244" s="117"/>
    </row>
    <row r="1245" spans="1:9" ht="15.6">
      <c r="A1245" s="121">
        <v>503321</v>
      </c>
      <c r="B1245" s="122" t="s">
        <v>2493</v>
      </c>
      <c r="C1245" s="121">
        <v>404</v>
      </c>
      <c r="D1245" s="121">
        <v>4</v>
      </c>
      <c r="E1245" s="122" t="s">
        <v>1267</v>
      </c>
      <c r="F1245" s="122" t="s">
        <v>1265</v>
      </c>
      <c r="G1245" s="122"/>
      <c r="H1245" s="122"/>
      <c r="I1245" s="117"/>
    </row>
    <row r="1246" spans="1:9" ht="15.6">
      <c r="A1246" s="121">
        <v>519499</v>
      </c>
      <c r="B1246" s="122" t="s">
        <v>2493</v>
      </c>
      <c r="C1246" s="121">
        <v>701</v>
      </c>
      <c r="D1246" s="121">
        <v>7</v>
      </c>
      <c r="E1246" s="122" t="s">
        <v>1250</v>
      </c>
      <c r="F1246" s="122" t="s">
        <v>1251</v>
      </c>
      <c r="G1246" s="122"/>
      <c r="H1246" s="122"/>
      <c r="I1246" s="117"/>
    </row>
    <row r="1247" spans="1:9" ht="15.6">
      <c r="A1247" s="121">
        <v>511544</v>
      </c>
      <c r="B1247" s="122" t="s">
        <v>2494</v>
      </c>
      <c r="C1247" s="121">
        <v>606</v>
      </c>
      <c r="D1247" s="121">
        <v>6</v>
      </c>
      <c r="E1247" s="122" t="s">
        <v>1243</v>
      </c>
      <c r="F1247" s="122" t="s">
        <v>214</v>
      </c>
      <c r="G1247" s="122"/>
      <c r="H1247" s="122"/>
      <c r="I1247" s="117"/>
    </row>
    <row r="1248" spans="1:9" ht="15.6">
      <c r="A1248" s="121">
        <v>524786</v>
      </c>
      <c r="B1248" s="122" t="s">
        <v>2495</v>
      </c>
      <c r="C1248" s="121">
        <v>707</v>
      </c>
      <c r="D1248" s="121">
        <v>7</v>
      </c>
      <c r="E1248" s="122" t="s">
        <v>1257</v>
      </c>
      <c r="F1248" s="122" t="s">
        <v>1251</v>
      </c>
      <c r="G1248" s="122"/>
      <c r="H1248" s="122"/>
      <c r="I1248" s="117"/>
    </row>
    <row r="1249" spans="1:9" ht="15.6">
      <c r="A1249" s="121">
        <v>501221</v>
      </c>
      <c r="B1249" s="122" t="s">
        <v>2496</v>
      </c>
      <c r="C1249" s="121">
        <v>401</v>
      </c>
      <c r="D1249" s="121">
        <v>4</v>
      </c>
      <c r="E1249" s="122" t="s">
        <v>1304</v>
      </c>
      <c r="F1249" s="122" t="s">
        <v>1265</v>
      </c>
      <c r="G1249" s="122"/>
      <c r="H1249" s="122"/>
      <c r="I1249" s="117"/>
    </row>
    <row r="1250" spans="1:9" ht="15.6">
      <c r="A1250" s="121">
        <v>512435</v>
      </c>
      <c r="B1250" s="122" t="s">
        <v>2497</v>
      </c>
      <c r="C1250" s="121">
        <v>506</v>
      </c>
      <c r="D1250" s="121">
        <v>5</v>
      </c>
      <c r="E1250" s="122" t="s">
        <v>1351</v>
      </c>
      <c r="F1250" s="122" t="s">
        <v>171</v>
      </c>
      <c r="G1250" s="122" t="s">
        <v>1255</v>
      </c>
      <c r="H1250" s="122"/>
      <c r="I1250" s="117"/>
    </row>
    <row r="1251" spans="1:9" ht="15.6">
      <c r="A1251" s="121">
        <v>515167</v>
      </c>
      <c r="B1251" s="122" t="s">
        <v>2497</v>
      </c>
      <c r="C1251" s="121">
        <v>609</v>
      </c>
      <c r="D1251" s="121">
        <v>6</v>
      </c>
      <c r="E1251" s="122" t="s">
        <v>1245</v>
      </c>
      <c r="F1251" s="122" t="s">
        <v>214</v>
      </c>
      <c r="G1251" s="122"/>
      <c r="H1251" s="122"/>
      <c r="I1251" s="117"/>
    </row>
    <row r="1252" spans="1:9" ht="15.6">
      <c r="A1252" s="121">
        <v>505021</v>
      </c>
      <c r="B1252" s="122" t="s">
        <v>2498</v>
      </c>
      <c r="C1252" s="121">
        <v>406</v>
      </c>
      <c r="D1252" s="121">
        <v>4</v>
      </c>
      <c r="E1252" s="122" t="s">
        <v>1270</v>
      </c>
      <c r="F1252" s="122" t="s">
        <v>1265</v>
      </c>
      <c r="G1252" s="122"/>
      <c r="H1252" s="122"/>
      <c r="I1252" s="117"/>
    </row>
    <row r="1253" spans="1:9" ht="15.6">
      <c r="A1253" s="121">
        <v>525910</v>
      </c>
      <c r="B1253" s="122" t="s">
        <v>2498</v>
      </c>
      <c r="C1253" s="121">
        <v>808</v>
      </c>
      <c r="D1253" s="121">
        <v>8</v>
      </c>
      <c r="E1253" s="122" t="s">
        <v>1272</v>
      </c>
      <c r="F1253" s="122" t="s">
        <v>568</v>
      </c>
      <c r="G1253" s="122"/>
      <c r="H1253" s="122"/>
      <c r="I1253" s="117"/>
    </row>
    <row r="1254" spans="1:9" ht="15.6">
      <c r="A1254" s="121">
        <v>510602</v>
      </c>
      <c r="B1254" s="122" t="s">
        <v>2499</v>
      </c>
      <c r="C1254" s="121">
        <v>505</v>
      </c>
      <c r="D1254" s="121">
        <v>5</v>
      </c>
      <c r="E1254" s="122" t="s">
        <v>1368</v>
      </c>
      <c r="F1254" s="122" t="s">
        <v>171</v>
      </c>
      <c r="G1254" s="122" t="s">
        <v>1369</v>
      </c>
      <c r="H1254" s="122"/>
      <c r="I1254" s="117"/>
    </row>
    <row r="1255" spans="1:9" ht="15.6">
      <c r="A1255" s="121">
        <v>510611</v>
      </c>
      <c r="B1255" s="122" t="s">
        <v>2500</v>
      </c>
      <c r="C1255" s="121">
        <v>505</v>
      </c>
      <c r="D1255" s="121">
        <v>5</v>
      </c>
      <c r="E1255" s="122" t="s">
        <v>1368</v>
      </c>
      <c r="F1255" s="122" t="s">
        <v>171</v>
      </c>
      <c r="G1255" s="122" t="s">
        <v>1369</v>
      </c>
      <c r="H1255" s="122"/>
      <c r="I1255" s="117"/>
    </row>
    <row r="1256" spans="1:9" ht="15.6">
      <c r="A1256" s="121">
        <v>510629</v>
      </c>
      <c r="B1256" s="122" t="s">
        <v>2501</v>
      </c>
      <c r="C1256" s="121">
        <v>508</v>
      </c>
      <c r="D1256" s="121">
        <v>5</v>
      </c>
      <c r="E1256" s="122" t="s">
        <v>1383</v>
      </c>
      <c r="F1256" s="122" t="s">
        <v>171</v>
      </c>
      <c r="G1256" s="122" t="s">
        <v>1384</v>
      </c>
      <c r="H1256" s="122"/>
      <c r="I1256" s="117"/>
    </row>
    <row r="1257" spans="1:9" ht="15.6">
      <c r="A1257" s="121">
        <v>510637</v>
      </c>
      <c r="B1257" s="122" t="s">
        <v>2502</v>
      </c>
      <c r="C1257" s="121">
        <v>508</v>
      </c>
      <c r="D1257" s="121">
        <v>5</v>
      </c>
      <c r="E1257" s="122" t="s">
        <v>1383</v>
      </c>
      <c r="F1257" s="122" t="s">
        <v>171</v>
      </c>
      <c r="G1257" s="122" t="s">
        <v>1384</v>
      </c>
      <c r="H1257" s="122"/>
      <c r="I1257" s="117"/>
    </row>
    <row r="1258" spans="1:9" ht="15.6">
      <c r="A1258" s="121">
        <v>558281</v>
      </c>
      <c r="B1258" s="122" t="s">
        <v>2503</v>
      </c>
      <c r="C1258" s="121">
        <v>505</v>
      </c>
      <c r="D1258" s="121">
        <v>5</v>
      </c>
      <c r="E1258" s="122" t="s">
        <v>1368</v>
      </c>
      <c r="F1258" s="122" t="s">
        <v>171</v>
      </c>
      <c r="G1258" s="122" t="s">
        <v>1369</v>
      </c>
      <c r="H1258" s="122"/>
      <c r="I1258" s="117"/>
    </row>
    <row r="1259" spans="1:9" ht="15.6">
      <c r="A1259" s="121">
        <v>510653</v>
      </c>
      <c r="B1259" s="122" t="s">
        <v>2504</v>
      </c>
      <c r="C1259" s="121">
        <v>505</v>
      </c>
      <c r="D1259" s="121">
        <v>5</v>
      </c>
      <c r="E1259" s="122" t="s">
        <v>1368</v>
      </c>
      <c r="F1259" s="122" t="s">
        <v>171</v>
      </c>
      <c r="G1259" s="122" t="s">
        <v>1369</v>
      </c>
      <c r="H1259" s="122"/>
      <c r="I1259" s="117"/>
    </row>
    <row r="1260" spans="1:9" ht="15.6">
      <c r="A1260" s="121">
        <v>510661</v>
      </c>
      <c r="B1260" s="122" t="s">
        <v>2505</v>
      </c>
      <c r="C1260" s="121">
        <v>508</v>
      </c>
      <c r="D1260" s="121">
        <v>5</v>
      </c>
      <c r="E1260" s="122" t="s">
        <v>1383</v>
      </c>
      <c r="F1260" s="122" t="s">
        <v>171</v>
      </c>
      <c r="G1260" s="122" t="s">
        <v>1384</v>
      </c>
      <c r="H1260" s="122"/>
      <c r="I1260" s="117"/>
    </row>
    <row r="1261" spans="1:9" ht="15.6">
      <c r="A1261" s="121">
        <v>510670</v>
      </c>
      <c r="B1261" s="122" t="s">
        <v>2506</v>
      </c>
      <c r="C1261" s="121">
        <v>508</v>
      </c>
      <c r="D1261" s="121">
        <v>5</v>
      </c>
      <c r="E1261" s="122" t="s">
        <v>1383</v>
      </c>
      <c r="F1261" s="122" t="s">
        <v>171</v>
      </c>
      <c r="G1261" s="122" t="s">
        <v>1384</v>
      </c>
      <c r="H1261" s="122"/>
      <c r="I1261" s="117"/>
    </row>
    <row r="1262" spans="1:9" ht="15.6">
      <c r="A1262" s="121">
        <v>523631</v>
      </c>
      <c r="B1262" s="122" t="s">
        <v>2507</v>
      </c>
      <c r="C1262" s="121">
        <v>706</v>
      </c>
      <c r="D1262" s="121">
        <v>7</v>
      </c>
      <c r="E1262" s="122" t="s">
        <v>1339</v>
      </c>
      <c r="F1262" s="122" t="s">
        <v>1251</v>
      </c>
      <c r="G1262" s="122"/>
      <c r="H1262" s="122"/>
      <c r="I1262" s="117"/>
    </row>
    <row r="1263" spans="1:9" ht="15.6">
      <c r="A1263" s="121">
        <v>510688</v>
      </c>
      <c r="B1263" s="122" t="s">
        <v>2508</v>
      </c>
      <c r="C1263" s="121">
        <v>505</v>
      </c>
      <c r="D1263" s="121">
        <v>5</v>
      </c>
      <c r="E1263" s="122" t="s">
        <v>1368</v>
      </c>
      <c r="F1263" s="122" t="s">
        <v>171</v>
      </c>
      <c r="G1263" s="122" t="s">
        <v>1369</v>
      </c>
      <c r="H1263" s="122"/>
      <c r="I1263" s="117"/>
    </row>
    <row r="1264" spans="1:9" ht="15.6">
      <c r="A1264" s="121">
        <v>510696</v>
      </c>
      <c r="B1264" s="122" t="s">
        <v>2509</v>
      </c>
      <c r="C1264" s="121">
        <v>505</v>
      </c>
      <c r="D1264" s="121">
        <v>5</v>
      </c>
      <c r="E1264" s="122" t="s">
        <v>1368</v>
      </c>
      <c r="F1264" s="122" t="s">
        <v>171</v>
      </c>
      <c r="G1264" s="122" t="s">
        <v>1369</v>
      </c>
      <c r="H1264" s="122"/>
      <c r="I1264" s="117"/>
    </row>
    <row r="1265" spans="1:9" ht="15.6">
      <c r="A1265" s="121">
        <v>510700</v>
      </c>
      <c r="B1265" s="122" t="s">
        <v>2510</v>
      </c>
      <c r="C1265" s="121">
        <v>505</v>
      </c>
      <c r="D1265" s="121">
        <v>5</v>
      </c>
      <c r="E1265" s="122" t="s">
        <v>1368</v>
      </c>
      <c r="F1265" s="122" t="s">
        <v>171</v>
      </c>
      <c r="G1265" s="122" t="s">
        <v>1369</v>
      </c>
      <c r="H1265" s="122"/>
      <c r="I1265" s="117"/>
    </row>
    <row r="1266" spans="1:9" ht="15.6">
      <c r="A1266" s="121">
        <v>510718</v>
      </c>
      <c r="B1266" s="122" t="s">
        <v>2511</v>
      </c>
      <c r="C1266" s="121">
        <v>508</v>
      </c>
      <c r="D1266" s="121">
        <v>5</v>
      </c>
      <c r="E1266" s="122" t="s">
        <v>1383</v>
      </c>
      <c r="F1266" s="122" t="s">
        <v>171</v>
      </c>
      <c r="G1266" s="122" t="s">
        <v>1384</v>
      </c>
      <c r="H1266" s="122"/>
      <c r="I1266" s="117"/>
    </row>
    <row r="1267" spans="1:9" ht="15.6">
      <c r="A1267" s="121">
        <v>511005</v>
      </c>
      <c r="B1267" s="122" t="s">
        <v>2512</v>
      </c>
      <c r="C1267" s="121">
        <v>508</v>
      </c>
      <c r="D1267" s="121">
        <v>5</v>
      </c>
      <c r="E1267" s="122" t="s">
        <v>1383</v>
      </c>
      <c r="F1267" s="122" t="s">
        <v>171</v>
      </c>
      <c r="G1267" s="122" t="s">
        <v>1384</v>
      </c>
      <c r="H1267" s="122"/>
      <c r="I1267" s="117"/>
    </row>
    <row r="1268" spans="1:9" ht="15.6">
      <c r="A1268" s="121">
        <v>510726</v>
      </c>
      <c r="B1268" s="122" t="s">
        <v>2513</v>
      </c>
      <c r="C1268" s="121">
        <v>505</v>
      </c>
      <c r="D1268" s="121">
        <v>5</v>
      </c>
      <c r="E1268" s="122" t="s">
        <v>1368</v>
      </c>
      <c r="F1268" s="122" t="s">
        <v>171</v>
      </c>
      <c r="G1268" s="122" t="s">
        <v>1369</v>
      </c>
      <c r="H1268" s="122"/>
      <c r="I1268" s="117"/>
    </row>
    <row r="1269" spans="1:9" ht="15.6">
      <c r="A1269" s="121">
        <v>510734</v>
      </c>
      <c r="B1269" s="122" t="s">
        <v>2514</v>
      </c>
      <c r="C1269" s="121">
        <v>505</v>
      </c>
      <c r="D1269" s="121">
        <v>5</v>
      </c>
      <c r="E1269" s="122" t="s">
        <v>1368</v>
      </c>
      <c r="F1269" s="122" t="s">
        <v>171</v>
      </c>
      <c r="G1269" s="122" t="s">
        <v>1369</v>
      </c>
      <c r="H1269" s="122"/>
      <c r="I1269" s="117"/>
    </row>
    <row r="1270" spans="1:9" ht="15.6">
      <c r="A1270" s="121">
        <v>510742</v>
      </c>
      <c r="B1270" s="122" t="s">
        <v>2515</v>
      </c>
      <c r="C1270" s="121">
        <v>508</v>
      </c>
      <c r="D1270" s="121">
        <v>5</v>
      </c>
      <c r="E1270" s="122" t="s">
        <v>1383</v>
      </c>
      <c r="F1270" s="122" t="s">
        <v>171</v>
      </c>
      <c r="G1270" s="122" t="s">
        <v>1384</v>
      </c>
      <c r="H1270" s="122"/>
      <c r="I1270" s="117"/>
    </row>
    <row r="1271" spans="1:9" ht="15.6">
      <c r="A1271" s="121">
        <v>510262</v>
      </c>
      <c r="B1271" s="122" t="s">
        <v>1368</v>
      </c>
      <c r="C1271" s="121">
        <v>505</v>
      </c>
      <c r="D1271" s="121">
        <v>5</v>
      </c>
      <c r="E1271" s="122" t="s">
        <v>1368</v>
      </c>
      <c r="F1271" s="122" t="s">
        <v>171</v>
      </c>
      <c r="G1271" s="122" t="s">
        <v>1369</v>
      </c>
      <c r="H1271" s="122"/>
      <c r="I1271" s="117"/>
    </row>
    <row r="1272" spans="1:9" ht="15.6">
      <c r="A1272" s="121">
        <v>510751</v>
      </c>
      <c r="B1272" s="122" t="s">
        <v>2516</v>
      </c>
      <c r="C1272" s="121">
        <v>505</v>
      </c>
      <c r="D1272" s="121">
        <v>5</v>
      </c>
      <c r="E1272" s="122" t="s">
        <v>1368</v>
      </c>
      <c r="F1272" s="122" t="s">
        <v>171</v>
      </c>
      <c r="G1272" s="122" t="s">
        <v>1369</v>
      </c>
      <c r="H1272" s="122"/>
      <c r="I1272" s="117"/>
    </row>
    <row r="1273" spans="1:9" ht="15.6">
      <c r="A1273" s="121">
        <v>580287</v>
      </c>
      <c r="B1273" s="122" t="s">
        <v>2517</v>
      </c>
      <c r="C1273" s="121">
        <v>505</v>
      </c>
      <c r="D1273" s="121">
        <v>5</v>
      </c>
      <c r="E1273" s="122" t="s">
        <v>1368</v>
      </c>
      <c r="F1273" s="122" t="s">
        <v>171</v>
      </c>
      <c r="G1273" s="122" t="s">
        <v>1369</v>
      </c>
      <c r="H1273" s="122"/>
      <c r="I1273" s="117"/>
    </row>
    <row r="1274" spans="1:9" ht="15.6">
      <c r="A1274" s="121">
        <v>510777</v>
      </c>
      <c r="B1274" s="122" t="s">
        <v>2518</v>
      </c>
      <c r="C1274" s="121">
        <v>505</v>
      </c>
      <c r="D1274" s="121">
        <v>5</v>
      </c>
      <c r="E1274" s="122" t="s">
        <v>1368</v>
      </c>
      <c r="F1274" s="122" t="s">
        <v>171</v>
      </c>
      <c r="G1274" s="122" t="s">
        <v>1369</v>
      </c>
      <c r="H1274" s="122"/>
      <c r="I1274" s="117"/>
    </row>
    <row r="1275" spans="1:9" ht="15.6">
      <c r="A1275" s="121">
        <v>510785</v>
      </c>
      <c r="B1275" s="122" t="s">
        <v>2519</v>
      </c>
      <c r="C1275" s="121">
        <v>508</v>
      </c>
      <c r="D1275" s="121">
        <v>5</v>
      </c>
      <c r="E1275" s="122" t="s">
        <v>1383</v>
      </c>
      <c r="F1275" s="122" t="s">
        <v>171</v>
      </c>
      <c r="G1275" s="122" t="s">
        <v>1384</v>
      </c>
      <c r="H1275" s="122"/>
      <c r="I1275" s="117"/>
    </row>
    <row r="1276" spans="1:9" ht="15.6">
      <c r="A1276" s="121">
        <v>518603</v>
      </c>
      <c r="B1276" s="122" t="s">
        <v>2520</v>
      </c>
      <c r="C1276" s="121">
        <v>605</v>
      </c>
      <c r="D1276" s="121">
        <v>6</v>
      </c>
      <c r="E1276" s="122" t="s">
        <v>1544</v>
      </c>
      <c r="F1276" s="122" t="s">
        <v>214</v>
      </c>
      <c r="G1276" s="122"/>
      <c r="H1276" s="122"/>
      <c r="I1276" s="117"/>
    </row>
    <row r="1277" spans="1:9" ht="15.6">
      <c r="A1277" s="121">
        <v>518611</v>
      </c>
      <c r="B1277" s="122" t="s">
        <v>2521</v>
      </c>
      <c r="C1277" s="121">
        <v>605</v>
      </c>
      <c r="D1277" s="121">
        <v>6</v>
      </c>
      <c r="E1277" s="122" t="s">
        <v>1544</v>
      </c>
      <c r="F1277" s="122" t="s">
        <v>214</v>
      </c>
      <c r="G1277" s="122"/>
      <c r="H1277" s="122"/>
      <c r="I1277" s="117"/>
    </row>
    <row r="1278" spans="1:9" ht="15.6">
      <c r="A1278" s="121">
        <v>526851</v>
      </c>
      <c r="B1278" s="122" t="s">
        <v>2522</v>
      </c>
      <c r="C1278" s="121">
        <v>710</v>
      </c>
      <c r="D1278" s="121">
        <v>7</v>
      </c>
      <c r="E1278" s="122" t="s">
        <v>1632</v>
      </c>
      <c r="F1278" s="122" t="s">
        <v>1251</v>
      </c>
      <c r="G1278" s="122"/>
      <c r="H1278" s="122"/>
      <c r="I1278" s="117"/>
    </row>
    <row r="1279" spans="1:9" ht="15.6">
      <c r="A1279" s="121">
        <v>556173</v>
      </c>
      <c r="B1279" s="122" t="s">
        <v>2523</v>
      </c>
      <c r="C1279" s="121">
        <v>305</v>
      </c>
      <c r="D1279" s="121">
        <v>3</v>
      </c>
      <c r="E1279" s="122" t="s">
        <v>1457</v>
      </c>
      <c r="F1279" s="122" t="s">
        <v>1260</v>
      </c>
      <c r="G1279" s="122"/>
      <c r="H1279" s="122"/>
      <c r="I1279" s="117"/>
    </row>
    <row r="1280" spans="1:9" ht="15.6">
      <c r="A1280" s="121">
        <v>556190</v>
      </c>
      <c r="B1280" s="122" t="s">
        <v>2524</v>
      </c>
      <c r="C1280" s="121">
        <v>305</v>
      </c>
      <c r="D1280" s="121">
        <v>3</v>
      </c>
      <c r="E1280" s="122" t="s">
        <v>1457</v>
      </c>
      <c r="F1280" s="122" t="s">
        <v>1260</v>
      </c>
      <c r="G1280" s="122"/>
      <c r="H1280" s="122"/>
      <c r="I1280" s="117"/>
    </row>
    <row r="1281" spans="1:9" ht="15.6">
      <c r="A1281" s="121">
        <v>519502</v>
      </c>
      <c r="B1281" s="122" t="s">
        <v>2525</v>
      </c>
      <c r="C1281" s="121">
        <v>701</v>
      </c>
      <c r="D1281" s="121">
        <v>7</v>
      </c>
      <c r="E1281" s="122" t="s">
        <v>1250</v>
      </c>
      <c r="F1281" s="122" t="s">
        <v>1251</v>
      </c>
      <c r="G1281" s="122"/>
      <c r="H1281" s="122"/>
      <c r="I1281" s="117"/>
    </row>
    <row r="1282" spans="1:9" ht="15.6">
      <c r="A1282" s="121">
        <v>519511</v>
      </c>
      <c r="B1282" s="122" t="s">
        <v>2526</v>
      </c>
      <c r="C1282" s="121">
        <v>701</v>
      </c>
      <c r="D1282" s="121">
        <v>7</v>
      </c>
      <c r="E1282" s="122" t="s">
        <v>1250</v>
      </c>
      <c r="F1282" s="122" t="s">
        <v>1251</v>
      </c>
      <c r="G1282" s="122"/>
      <c r="H1282" s="122"/>
      <c r="I1282" s="117"/>
    </row>
    <row r="1283" spans="1:9" ht="15.6">
      <c r="A1283" s="121">
        <v>502481</v>
      </c>
      <c r="B1283" s="122" t="s">
        <v>2527</v>
      </c>
      <c r="C1283" s="121">
        <v>402</v>
      </c>
      <c r="D1283" s="121">
        <v>4</v>
      </c>
      <c r="E1283" s="122" t="s">
        <v>1309</v>
      </c>
      <c r="F1283" s="122" t="s">
        <v>1265</v>
      </c>
      <c r="G1283" s="122"/>
      <c r="H1283" s="122"/>
      <c r="I1283" s="117"/>
    </row>
    <row r="1284" spans="1:9" ht="15.6">
      <c r="A1284" s="121">
        <v>509809</v>
      </c>
      <c r="B1284" s="122" t="s">
        <v>2528</v>
      </c>
      <c r="C1284" s="121">
        <v>507</v>
      </c>
      <c r="D1284" s="121">
        <v>5</v>
      </c>
      <c r="E1284" s="122" t="s">
        <v>169</v>
      </c>
      <c r="F1284" s="122" t="s">
        <v>171</v>
      </c>
      <c r="G1284" s="122" t="s">
        <v>1279</v>
      </c>
      <c r="H1284" s="122"/>
      <c r="I1284" s="117"/>
    </row>
    <row r="1285" spans="1:9" ht="15.6">
      <c r="A1285" s="121">
        <v>508730</v>
      </c>
      <c r="B1285" s="122" t="s">
        <v>2529</v>
      </c>
      <c r="C1285" s="121">
        <v>603</v>
      </c>
      <c r="D1285" s="121">
        <v>6</v>
      </c>
      <c r="E1285" s="122" t="s">
        <v>1285</v>
      </c>
      <c r="F1285" s="122" t="s">
        <v>214</v>
      </c>
      <c r="G1285" s="122"/>
      <c r="H1285" s="122"/>
      <c r="I1285" s="117"/>
    </row>
    <row r="1286" spans="1:9" ht="15.6">
      <c r="A1286" s="121">
        <v>509817</v>
      </c>
      <c r="B1286" s="122" t="s">
        <v>2530</v>
      </c>
      <c r="C1286" s="121">
        <v>507</v>
      </c>
      <c r="D1286" s="121">
        <v>5</v>
      </c>
      <c r="E1286" s="122" t="s">
        <v>169</v>
      </c>
      <c r="F1286" s="122" t="s">
        <v>171</v>
      </c>
      <c r="G1286" s="122" t="s">
        <v>1279</v>
      </c>
      <c r="H1286" s="122"/>
      <c r="I1286" s="117"/>
    </row>
    <row r="1287" spans="1:9" ht="15.6">
      <c r="A1287" s="121">
        <v>527513</v>
      </c>
      <c r="B1287" s="122" t="s">
        <v>2531</v>
      </c>
      <c r="C1287" s="121">
        <v>711</v>
      </c>
      <c r="D1287" s="121">
        <v>7</v>
      </c>
      <c r="E1287" s="122" t="s">
        <v>1319</v>
      </c>
      <c r="F1287" s="122" t="s">
        <v>1251</v>
      </c>
      <c r="G1287" s="122"/>
      <c r="H1287" s="122"/>
      <c r="I1287" s="117"/>
    </row>
    <row r="1288" spans="1:9" ht="15.6">
      <c r="A1288" s="121">
        <v>526860</v>
      </c>
      <c r="B1288" s="122" t="s">
        <v>2532</v>
      </c>
      <c r="C1288" s="121">
        <v>710</v>
      </c>
      <c r="D1288" s="121">
        <v>7</v>
      </c>
      <c r="E1288" s="122" t="s">
        <v>1632</v>
      </c>
      <c r="F1288" s="122" t="s">
        <v>1251</v>
      </c>
      <c r="G1288" s="122"/>
      <c r="H1288" s="122"/>
      <c r="I1288" s="117"/>
    </row>
    <row r="1289" spans="1:9" ht="15.6">
      <c r="A1289" s="121">
        <v>502499</v>
      </c>
      <c r="B1289" s="122" t="s">
        <v>2533</v>
      </c>
      <c r="C1289" s="121">
        <v>402</v>
      </c>
      <c r="D1289" s="121">
        <v>4</v>
      </c>
      <c r="E1289" s="122" t="s">
        <v>1309</v>
      </c>
      <c r="F1289" s="122" t="s">
        <v>1265</v>
      </c>
      <c r="G1289" s="122"/>
      <c r="H1289" s="122"/>
      <c r="I1289" s="117"/>
    </row>
    <row r="1290" spans="1:9" ht="15.6">
      <c r="A1290" s="121">
        <v>504548</v>
      </c>
      <c r="B1290" s="122" t="s">
        <v>2534</v>
      </c>
      <c r="C1290" s="121">
        <v>206</v>
      </c>
      <c r="D1290" s="121">
        <v>2</v>
      </c>
      <c r="E1290" s="122" t="s">
        <v>1497</v>
      </c>
      <c r="F1290" s="122" t="s">
        <v>1248</v>
      </c>
      <c r="G1290" s="122"/>
      <c r="H1290" s="122"/>
      <c r="I1290" s="117"/>
    </row>
    <row r="1291" spans="1:9" ht="15.6">
      <c r="A1291" s="121">
        <v>519529</v>
      </c>
      <c r="B1291" s="122" t="s">
        <v>2535</v>
      </c>
      <c r="C1291" s="121">
        <v>701</v>
      </c>
      <c r="D1291" s="121">
        <v>7</v>
      </c>
      <c r="E1291" s="122" t="s">
        <v>1250</v>
      </c>
      <c r="F1291" s="122" t="s">
        <v>1251</v>
      </c>
      <c r="G1291" s="122"/>
      <c r="H1291" s="122"/>
      <c r="I1291" s="117"/>
    </row>
    <row r="1292" spans="1:9" ht="15.6">
      <c r="A1292" s="121">
        <v>556688</v>
      </c>
      <c r="B1292" s="122" t="s">
        <v>2536</v>
      </c>
      <c r="C1292" s="121">
        <v>207</v>
      </c>
      <c r="D1292" s="121">
        <v>2</v>
      </c>
      <c r="E1292" s="122" t="s">
        <v>1392</v>
      </c>
      <c r="F1292" s="122" t="s">
        <v>1248</v>
      </c>
      <c r="G1292" s="122"/>
      <c r="H1292" s="122"/>
      <c r="I1292" s="117"/>
    </row>
    <row r="1293" spans="1:9" ht="15.6">
      <c r="A1293" s="121">
        <v>500461</v>
      </c>
      <c r="B1293" s="122" t="s">
        <v>2537</v>
      </c>
      <c r="C1293" s="121">
        <v>407</v>
      </c>
      <c r="D1293" s="121">
        <v>4</v>
      </c>
      <c r="E1293" s="122" t="s">
        <v>1355</v>
      </c>
      <c r="F1293" s="122" t="s">
        <v>1265</v>
      </c>
      <c r="G1293" s="122"/>
      <c r="H1293" s="122"/>
      <c r="I1293" s="117"/>
    </row>
    <row r="1294" spans="1:9" ht="15.6">
      <c r="A1294" s="121">
        <v>517020</v>
      </c>
      <c r="B1294" s="122" t="s">
        <v>2538</v>
      </c>
      <c r="C1294" s="121">
        <v>613</v>
      </c>
      <c r="D1294" s="121">
        <v>6</v>
      </c>
      <c r="E1294" s="122" t="s">
        <v>212</v>
      </c>
      <c r="F1294" s="122" t="s">
        <v>214</v>
      </c>
      <c r="G1294" s="122" t="s">
        <v>1332</v>
      </c>
      <c r="H1294" s="122"/>
      <c r="I1294" s="117"/>
    </row>
    <row r="1295" spans="1:9" ht="15.6">
      <c r="A1295" s="121">
        <v>517038</v>
      </c>
      <c r="B1295" s="122" t="s">
        <v>2539</v>
      </c>
      <c r="C1295" s="121">
        <v>613</v>
      </c>
      <c r="D1295" s="121">
        <v>6</v>
      </c>
      <c r="E1295" s="122" t="s">
        <v>212</v>
      </c>
      <c r="F1295" s="122" t="s">
        <v>214</v>
      </c>
      <c r="G1295" s="122" t="s">
        <v>1332</v>
      </c>
      <c r="H1295" s="122"/>
      <c r="I1295" s="117"/>
    </row>
    <row r="1296" spans="1:9" ht="15.6">
      <c r="A1296" s="121">
        <v>511552</v>
      </c>
      <c r="B1296" s="122" t="s">
        <v>2540</v>
      </c>
      <c r="C1296" s="121">
        <v>606</v>
      </c>
      <c r="D1296" s="121">
        <v>6</v>
      </c>
      <c r="E1296" s="122" t="s">
        <v>1243</v>
      </c>
      <c r="F1296" s="122" t="s">
        <v>214</v>
      </c>
      <c r="G1296" s="122"/>
      <c r="H1296" s="122"/>
      <c r="I1296" s="117"/>
    </row>
    <row r="1297" spans="1:9" ht="15.6">
      <c r="A1297" s="121">
        <v>508055</v>
      </c>
      <c r="B1297" s="122" t="s">
        <v>2541</v>
      </c>
      <c r="C1297" s="121">
        <v>106</v>
      </c>
      <c r="D1297" s="121">
        <v>1</v>
      </c>
      <c r="E1297" s="122" t="s">
        <v>1448</v>
      </c>
      <c r="F1297" s="122" t="s">
        <v>477</v>
      </c>
      <c r="G1297" s="122"/>
      <c r="H1297" s="122"/>
      <c r="I1297" s="117"/>
    </row>
    <row r="1298" spans="1:9" ht="15.6">
      <c r="A1298" s="121">
        <v>522732</v>
      </c>
      <c r="B1298" s="122" t="s">
        <v>2542</v>
      </c>
      <c r="C1298" s="121">
        <v>807</v>
      </c>
      <c r="D1298" s="121">
        <v>8</v>
      </c>
      <c r="E1298" s="122" t="s">
        <v>1302</v>
      </c>
      <c r="F1298" s="122" t="s">
        <v>568</v>
      </c>
      <c r="G1298" s="122"/>
      <c r="H1298" s="122"/>
      <c r="I1298" s="117"/>
    </row>
    <row r="1299" spans="1:9" ht="15.6">
      <c r="A1299" s="121">
        <v>503339</v>
      </c>
      <c r="B1299" s="122" t="s">
        <v>2543</v>
      </c>
      <c r="C1299" s="121">
        <v>404</v>
      </c>
      <c r="D1299" s="121">
        <v>4</v>
      </c>
      <c r="E1299" s="122" t="s">
        <v>1267</v>
      </c>
      <c r="F1299" s="122" t="s">
        <v>1265</v>
      </c>
      <c r="G1299" s="122"/>
      <c r="H1299" s="122"/>
      <c r="I1299" s="117"/>
    </row>
    <row r="1300" spans="1:9" ht="15.6">
      <c r="A1300" s="121">
        <v>510793</v>
      </c>
      <c r="B1300" s="122" t="s">
        <v>2544</v>
      </c>
      <c r="C1300" s="121">
        <v>505</v>
      </c>
      <c r="D1300" s="121">
        <v>5</v>
      </c>
      <c r="E1300" s="122" t="s">
        <v>1368</v>
      </c>
      <c r="F1300" s="122" t="s">
        <v>171</v>
      </c>
      <c r="G1300" s="122" t="s">
        <v>1369</v>
      </c>
      <c r="H1300" s="122"/>
      <c r="I1300" s="117"/>
    </row>
    <row r="1301" spans="1:9" ht="15.6">
      <c r="A1301" s="121">
        <v>525928</v>
      </c>
      <c r="B1301" s="122" t="s">
        <v>2545</v>
      </c>
      <c r="C1301" s="121">
        <v>608</v>
      </c>
      <c r="D1301" s="121">
        <v>6</v>
      </c>
      <c r="E1301" s="122" t="s">
        <v>1759</v>
      </c>
      <c r="F1301" s="122" t="s">
        <v>214</v>
      </c>
      <c r="G1301" s="122"/>
      <c r="H1301" s="122"/>
      <c r="I1301" s="117"/>
    </row>
    <row r="1302" spans="1:9" ht="15.6">
      <c r="A1302" s="121">
        <v>523682</v>
      </c>
      <c r="B1302" s="122" t="s">
        <v>2546</v>
      </c>
      <c r="C1302" s="121">
        <v>703</v>
      </c>
      <c r="D1302" s="121">
        <v>7</v>
      </c>
      <c r="E1302" s="122" t="s">
        <v>1252</v>
      </c>
      <c r="F1302" s="122" t="s">
        <v>1251</v>
      </c>
      <c r="G1302" s="122"/>
      <c r="H1302" s="122"/>
      <c r="I1302" s="117"/>
    </row>
    <row r="1303" spans="1:9" ht="15.6">
      <c r="A1303" s="121">
        <v>508748</v>
      </c>
      <c r="B1303" s="122" t="s">
        <v>2547</v>
      </c>
      <c r="C1303" s="121">
        <v>601</v>
      </c>
      <c r="D1303" s="121">
        <v>6</v>
      </c>
      <c r="E1303" s="122" t="s">
        <v>1298</v>
      </c>
      <c r="F1303" s="122" t="s">
        <v>214</v>
      </c>
      <c r="G1303" s="122"/>
      <c r="H1303" s="122"/>
      <c r="I1303" s="117"/>
    </row>
    <row r="1304" spans="1:9" ht="15.6">
      <c r="A1304" s="121">
        <v>506184</v>
      </c>
      <c r="B1304" s="122" t="s">
        <v>2548</v>
      </c>
      <c r="C1304" s="121">
        <v>304</v>
      </c>
      <c r="D1304" s="121">
        <v>3</v>
      </c>
      <c r="E1304" s="122" t="s">
        <v>1345</v>
      </c>
      <c r="F1304" s="122" t="s">
        <v>1260</v>
      </c>
      <c r="G1304" s="122"/>
      <c r="H1304" s="122"/>
      <c r="I1304" s="117"/>
    </row>
    <row r="1305" spans="1:9" ht="15.6">
      <c r="A1305" s="121">
        <v>520454</v>
      </c>
      <c r="B1305" s="122" t="s">
        <v>2549</v>
      </c>
      <c r="C1305" s="121">
        <v>702</v>
      </c>
      <c r="D1305" s="121">
        <v>7</v>
      </c>
      <c r="E1305" s="122" t="s">
        <v>1262</v>
      </c>
      <c r="F1305" s="122" t="s">
        <v>1251</v>
      </c>
      <c r="G1305" s="122"/>
      <c r="H1305" s="122"/>
      <c r="I1305" s="117"/>
    </row>
    <row r="1306" spans="1:9" ht="15.6">
      <c r="A1306" s="121">
        <v>510807</v>
      </c>
      <c r="B1306" s="122" t="s">
        <v>2550</v>
      </c>
      <c r="C1306" s="121">
        <v>508</v>
      </c>
      <c r="D1306" s="121">
        <v>5</v>
      </c>
      <c r="E1306" s="122" t="s">
        <v>1383</v>
      </c>
      <c r="F1306" s="122" t="s">
        <v>171</v>
      </c>
      <c r="G1306" s="122" t="s">
        <v>1384</v>
      </c>
      <c r="H1306" s="122"/>
      <c r="I1306" s="117"/>
    </row>
    <row r="1307" spans="1:9" ht="15.6">
      <c r="A1307" s="121">
        <v>511561</v>
      </c>
      <c r="B1307" s="122" t="s">
        <v>2551</v>
      </c>
      <c r="C1307" s="121">
        <v>606</v>
      </c>
      <c r="D1307" s="121">
        <v>6</v>
      </c>
      <c r="E1307" s="122" t="s">
        <v>1243</v>
      </c>
      <c r="F1307" s="122" t="s">
        <v>214</v>
      </c>
      <c r="G1307" s="122"/>
      <c r="H1307" s="122"/>
      <c r="I1307" s="117"/>
    </row>
    <row r="1308" spans="1:9" ht="15.6">
      <c r="A1308" s="121">
        <v>516163</v>
      </c>
      <c r="B1308" s="122" t="s">
        <v>2552</v>
      </c>
      <c r="C1308" s="121">
        <v>610</v>
      </c>
      <c r="D1308" s="121">
        <v>6</v>
      </c>
      <c r="E1308" s="122" t="s">
        <v>1316</v>
      </c>
      <c r="F1308" s="122" t="s">
        <v>214</v>
      </c>
      <c r="G1308" s="122"/>
      <c r="H1308" s="122"/>
      <c r="I1308" s="117"/>
    </row>
    <row r="1309" spans="1:9" ht="15.6">
      <c r="A1309" s="121">
        <v>518590</v>
      </c>
      <c r="B1309" s="122" t="s">
        <v>2553</v>
      </c>
      <c r="C1309" s="121">
        <v>707</v>
      </c>
      <c r="D1309" s="121">
        <v>7</v>
      </c>
      <c r="E1309" s="122" t="s">
        <v>1257</v>
      </c>
      <c r="F1309" s="122" t="s">
        <v>1251</v>
      </c>
      <c r="G1309" s="122"/>
      <c r="H1309" s="122"/>
      <c r="I1309" s="117"/>
    </row>
    <row r="1310" spans="1:9" ht="15.6">
      <c r="A1310" s="121">
        <v>526878</v>
      </c>
      <c r="B1310" s="122" t="s">
        <v>2554</v>
      </c>
      <c r="C1310" s="121">
        <v>710</v>
      </c>
      <c r="D1310" s="121">
        <v>7</v>
      </c>
      <c r="E1310" s="122" t="s">
        <v>1632</v>
      </c>
      <c r="F1310" s="122" t="s">
        <v>1251</v>
      </c>
      <c r="G1310" s="122"/>
      <c r="H1310" s="122"/>
      <c r="I1310" s="117"/>
    </row>
    <row r="1311" spans="1:9" ht="15.6">
      <c r="A1311" s="121">
        <v>524794</v>
      </c>
      <c r="B1311" s="122" t="s">
        <v>2555</v>
      </c>
      <c r="C1311" s="121">
        <v>707</v>
      </c>
      <c r="D1311" s="121">
        <v>7</v>
      </c>
      <c r="E1311" s="122" t="s">
        <v>1257</v>
      </c>
      <c r="F1311" s="122" t="s">
        <v>1251</v>
      </c>
      <c r="G1311" s="122"/>
      <c r="H1311" s="122"/>
      <c r="I1311" s="117"/>
    </row>
    <row r="1312" spans="1:9" ht="15.6">
      <c r="A1312" s="121">
        <v>501743</v>
      </c>
      <c r="B1312" s="122" t="s">
        <v>2556</v>
      </c>
      <c r="C1312" s="121">
        <v>201</v>
      </c>
      <c r="D1312" s="121">
        <v>2</v>
      </c>
      <c r="E1312" s="122" t="s">
        <v>1288</v>
      </c>
      <c r="F1312" s="122" t="s">
        <v>1248</v>
      </c>
      <c r="G1312" s="122"/>
      <c r="H1312" s="122"/>
      <c r="I1312" s="117"/>
    </row>
    <row r="1313" spans="1:9" ht="15.6">
      <c r="A1313" s="121">
        <v>508756</v>
      </c>
      <c r="B1313" s="122" t="s">
        <v>2557</v>
      </c>
      <c r="C1313" s="121">
        <v>601</v>
      </c>
      <c r="D1313" s="121">
        <v>6</v>
      </c>
      <c r="E1313" s="122" t="s">
        <v>1298</v>
      </c>
      <c r="F1313" s="122" t="s">
        <v>214</v>
      </c>
      <c r="G1313" s="122"/>
      <c r="H1313" s="122"/>
      <c r="I1313" s="117"/>
    </row>
    <row r="1314" spans="1:9" ht="15.6">
      <c r="A1314" s="121">
        <v>511218</v>
      </c>
      <c r="B1314" s="122" t="s">
        <v>1243</v>
      </c>
      <c r="C1314" s="121">
        <v>606</v>
      </c>
      <c r="D1314" s="121">
        <v>6</v>
      </c>
      <c r="E1314" s="122" t="s">
        <v>1243</v>
      </c>
      <c r="F1314" s="122" t="s">
        <v>214</v>
      </c>
      <c r="G1314" s="122"/>
      <c r="H1314" s="122"/>
      <c r="I1314" s="117"/>
    </row>
    <row r="1315" spans="1:9" ht="15.6">
      <c r="A1315" s="121">
        <v>524808</v>
      </c>
      <c r="B1315" s="122" t="s">
        <v>2558</v>
      </c>
      <c r="C1315" s="121">
        <v>707</v>
      </c>
      <c r="D1315" s="121">
        <v>7</v>
      </c>
      <c r="E1315" s="122" t="s">
        <v>1257</v>
      </c>
      <c r="F1315" s="122" t="s">
        <v>1251</v>
      </c>
      <c r="G1315" s="122"/>
      <c r="H1315" s="122"/>
      <c r="I1315" s="117"/>
    </row>
    <row r="1316" spans="1:9" ht="15.6">
      <c r="A1316" s="121">
        <v>523658</v>
      </c>
      <c r="B1316" s="122" t="s">
        <v>2559</v>
      </c>
      <c r="C1316" s="121">
        <v>706</v>
      </c>
      <c r="D1316" s="121">
        <v>7</v>
      </c>
      <c r="E1316" s="122" t="s">
        <v>1339</v>
      </c>
      <c r="F1316" s="122" t="s">
        <v>1251</v>
      </c>
      <c r="G1316" s="122"/>
      <c r="H1316" s="122"/>
      <c r="I1316" s="117"/>
    </row>
    <row r="1317" spans="1:9" ht="15.6">
      <c r="A1317" s="121">
        <v>543314</v>
      </c>
      <c r="B1317" s="122" t="s">
        <v>2560</v>
      </c>
      <c r="C1317" s="121">
        <v>704</v>
      </c>
      <c r="D1317" s="121">
        <v>7</v>
      </c>
      <c r="E1317" s="122" t="s">
        <v>1314</v>
      </c>
      <c r="F1317" s="122" t="s">
        <v>1251</v>
      </c>
      <c r="G1317" s="122"/>
      <c r="H1317" s="122"/>
      <c r="I1317" s="117"/>
    </row>
    <row r="1318" spans="1:9" ht="15.6">
      <c r="A1318" s="121">
        <v>524816</v>
      </c>
      <c r="B1318" s="122" t="s">
        <v>2560</v>
      </c>
      <c r="C1318" s="121">
        <v>708</v>
      </c>
      <c r="D1318" s="121">
        <v>7</v>
      </c>
      <c r="E1318" s="122" t="s">
        <v>1307</v>
      </c>
      <c r="F1318" s="122" t="s">
        <v>1251</v>
      </c>
      <c r="G1318" s="122"/>
      <c r="H1318" s="122"/>
      <c r="I1318" s="117"/>
    </row>
    <row r="1319" spans="1:9" ht="15.6">
      <c r="A1319" s="121">
        <v>519537</v>
      </c>
      <c r="B1319" s="122" t="s">
        <v>2560</v>
      </c>
      <c r="C1319" s="121">
        <v>712</v>
      </c>
      <c r="D1319" s="121">
        <v>7</v>
      </c>
      <c r="E1319" s="122" t="s">
        <v>1357</v>
      </c>
      <c r="F1319" s="122" t="s">
        <v>1251</v>
      </c>
      <c r="G1319" s="122"/>
      <c r="H1319" s="122"/>
      <c r="I1319" s="117"/>
    </row>
    <row r="1320" spans="1:9" ht="15.6">
      <c r="A1320" s="121">
        <v>525936</v>
      </c>
      <c r="B1320" s="122" t="s">
        <v>2560</v>
      </c>
      <c r="C1320" s="121">
        <v>808</v>
      </c>
      <c r="D1320" s="121">
        <v>8</v>
      </c>
      <c r="E1320" s="122" t="s">
        <v>1272</v>
      </c>
      <c r="F1320" s="122" t="s">
        <v>568</v>
      </c>
      <c r="G1320" s="122"/>
      <c r="H1320" s="122"/>
      <c r="I1320" s="117"/>
    </row>
    <row r="1321" spans="1:9" ht="15.6">
      <c r="A1321" s="121">
        <v>510815</v>
      </c>
      <c r="B1321" s="122" t="s">
        <v>2561</v>
      </c>
      <c r="C1321" s="121">
        <v>508</v>
      </c>
      <c r="D1321" s="121">
        <v>5</v>
      </c>
      <c r="E1321" s="122" t="s">
        <v>1383</v>
      </c>
      <c r="F1321" s="122" t="s">
        <v>171</v>
      </c>
      <c r="G1321" s="122" t="s">
        <v>1384</v>
      </c>
      <c r="H1321" s="122"/>
      <c r="I1321" s="117"/>
    </row>
    <row r="1322" spans="1:9" ht="15.6">
      <c r="A1322" s="121">
        <v>517046</v>
      </c>
      <c r="B1322" s="122" t="s">
        <v>2561</v>
      </c>
      <c r="C1322" s="121">
        <v>613</v>
      </c>
      <c r="D1322" s="121">
        <v>6</v>
      </c>
      <c r="E1322" s="122" t="s">
        <v>212</v>
      </c>
      <c r="F1322" s="122" t="s">
        <v>214</v>
      </c>
      <c r="G1322" s="122" t="s">
        <v>1332</v>
      </c>
      <c r="H1322" s="122"/>
      <c r="I1322" s="117"/>
    </row>
    <row r="1323" spans="1:9" ht="15.6">
      <c r="A1323" s="121">
        <v>522741</v>
      </c>
      <c r="B1323" s="122" t="s">
        <v>2561</v>
      </c>
      <c r="C1323" s="121">
        <v>807</v>
      </c>
      <c r="D1323" s="121">
        <v>8</v>
      </c>
      <c r="E1323" s="122" t="s">
        <v>1302</v>
      </c>
      <c r="F1323" s="122" t="s">
        <v>568</v>
      </c>
      <c r="G1323" s="122"/>
      <c r="H1323" s="122"/>
      <c r="I1323" s="117"/>
    </row>
    <row r="1324" spans="1:9" ht="15.6">
      <c r="A1324" s="121">
        <v>500470</v>
      </c>
      <c r="B1324" s="122" t="s">
        <v>2562</v>
      </c>
      <c r="C1324" s="121">
        <v>403</v>
      </c>
      <c r="D1324" s="121">
        <v>4</v>
      </c>
      <c r="E1324" s="122" t="s">
        <v>1264</v>
      </c>
      <c r="F1324" s="122" t="s">
        <v>1265</v>
      </c>
      <c r="G1324" s="122"/>
      <c r="H1324" s="122"/>
      <c r="I1324" s="117"/>
    </row>
    <row r="1325" spans="1:9" ht="15.6">
      <c r="A1325" s="121">
        <v>505048</v>
      </c>
      <c r="B1325" s="122" t="s">
        <v>2563</v>
      </c>
      <c r="C1325" s="121">
        <v>406</v>
      </c>
      <c r="D1325" s="121">
        <v>4</v>
      </c>
      <c r="E1325" s="122" t="s">
        <v>1270</v>
      </c>
      <c r="F1325" s="122" t="s">
        <v>1265</v>
      </c>
      <c r="G1325" s="122"/>
      <c r="H1325" s="122"/>
      <c r="I1325" s="117"/>
    </row>
    <row r="1326" spans="1:9" ht="15.6">
      <c r="A1326" s="121">
        <v>581097</v>
      </c>
      <c r="B1326" s="122" t="s">
        <v>2564</v>
      </c>
      <c r="C1326" s="121">
        <v>403</v>
      </c>
      <c r="D1326" s="121">
        <v>4</v>
      </c>
      <c r="E1326" s="122" t="s">
        <v>1264</v>
      </c>
      <c r="F1326" s="122" t="s">
        <v>1265</v>
      </c>
      <c r="G1326" s="122"/>
      <c r="H1326" s="122"/>
      <c r="I1326" s="117"/>
    </row>
    <row r="1327" spans="1:9" ht="15.6">
      <c r="A1327" s="121">
        <v>510823</v>
      </c>
      <c r="B1327" s="122" t="s">
        <v>2565</v>
      </c>
      <c r="C1327" s="121">
        <v>508</v>
      </c>
      <c r="D1327" s="121">
        <v>5</v>
      </c>
      <c r="E1327" s="122" t="s">
        <v>1383</v>
      </c>
      <c r="F1327" s="122" t="s">
        <v>171</v>
      </c>
      <c r="G1327" s="122" t="s">
        <v>1384</v>
      </c>
      <c r="H1327" s="122"/>
      <c r="I1327" s="117"/>
    </row>
    <row r="1328" spans="1:9" ht="15.6">
      <c r="A1328" s="121">
        <v>528528</v>
      </c>
      <c r="B1328" s="122" t="s">
        <v>2566</v>
      </c>
      <c r="C1328" s="121">
        <v>811</v>
      </c>
      <c r="D1328" s="121">
        <v>8</v>
      </c>
      <c r="E1328" s="122" t="s">
        <v>1290</v>
      </c>
      <c r="F1328" s="122" t="s">
        <v>568</v>
      </c>
      <c r="G1328" s="122"/>
      <c r="H1328" s="122"/>
      <c r="I1328" s="117"/>
    </row>
    <row r="1329" spans="1:9" ht="15.6">
      <c r="A1329" s="121">
        <v>506206</v>
      </c>
      <c r="B1329" s="122" t="s">
        <v>2567</v>
      </c>
      <c r="C1329" s="121">
        <v>304</v>
      </c>
      <c r="D1329" s="121">
        <v>3</v>
      </c>
      <c r="E1329" s="122" t="s">
        <v>1345</v>
      </c>
      <c r="F1329" s="122" t="s">
        <v>1260</v>
      </c>
      <c r="G1329" s="122"/>
      <c r="H1329" s="122"/>
      <c r="I1329" s="117"/>
    </row>
    <row r="1330" spans="1:9" ht="15.6">
      <c r="A1330" s="121">
        <v>520462</v>
      </c>
      <c r="B1330" s="122" t="s">
        <v>2568</v>
      </c>
      <c r="C1330" s="121">
        <v>702</v>
      </c>
      <c r="D1330" s="121">
        <v>7</v>
      </c>
      <c r="E1330" s="122" t="s">
        <v>1262</v>
      </c>
      <c r="F1330" s="122" t="s">
        <v>1251</v>
      </c>
      <c r="G1330" s="122"/>
      <c r="H1330" s="122"/>
      <c r="I1330" s="117"/>
    </row>
    <row r="1331" spans="1:9" ht="15.6">
      <c r="A1331" s="121">
        <v>500488</v>
      </c>
      <c r="B1331" s="122" t="s">
        <v>2569</v>
      </c>
      <c r="C1331" s="121">
        <v>403</v>
      </c>
      <c r="D1331" s="121">
        <v>4</v>
      </c>
      <c r="E1331" s="122" t="s">
        <v>1264</v>
      </c>
      <c r="F1331" s="122" t="s">
        <v>1265</v>
      </c>
      <c r="G1331" s="122"/>
      <c r="H1331" s="122"/>
      <c r="I1331" s="117"/>
    </row>
    <row r="1332" spans="1:9" ht="15.6">
      <c r="A1332" s="121">
        <v>558087</v>
      </c>
      <c r="B1332" s="122" t="s">
        <v>2570</v>
      </c>
      <c r="C1332" s="121">
        <v>611</v>
      </c>
      <c r="D1332" s="121">
        <v>6</v>
      </c>
      <c r="E1332" s="122" t="s">
        <v>1281</v>
      </c>
      <c r="F1332" s="122" t="s">
        <v>214</v>
      </c>
      <c r="G1332" s="122"/>
      <c r="H1332" s="122"/>
      <c r="I1332" s="117"/>
    </row>
    <row r="1333" spans="1:9" ht="15.6">
      <c r="A1333" s="121">
        <v>519545</v>
      </c>
      <c r="B1333" s="122" t="s">
        <v>2570</v>
      </c>
      <c r="C1333" s="121">
        <v>701</v>
      </c>
      <c r="D1333" s="121">
        <v>7</v>
      </c>
      <c r="E1333" s="122" t="s">
        <v>1250</v>
      </c>
      <c r="F1333" s="122" t="s">
        <v>1251</v>
      </c>
      <c r="G1333" s="122"/>
      <c r="H1333" s="122"/>
      <c r="I1333" s="117"/>
    </row>
    <row r="1334" spans="1:9" ht="15.6">
      <c r="A1334" s="121">
        <v>519553</v>
      </c>
      <c r="B1334" s="122" t="s">
        <v>2571</v>
      </c>
      <c r="C1334" s="121">
        <v>701</v>
      </c>
      <c r="D1334" s="121">
        <v>7</v>
      </c>
      <c r="E1334" s="122" t="s">
        <v>1250</v>
      </c>
      <c r="F1334" s="122" t="s">
        <v>1251</v>
      </c>
      <c r="G1334" s="122"/>
      <c r="H1334" s="122"/>
      <c r="I1334" s="117"/>
    </row>
    <row r="1335" spans="1:9" ht="15.6">
      <c r="A1335" s="121">
        <v>515175</v>
      </c>
      <c r="B1335" s="122" t="s">
        <v>2572</v>
      </c>
      <c r="C1335" s="121">
        <v>609</v>
      </c>
      <c r="D1335" s="121">
        <v>6</v>
      </c>
      <c r="E1335" s="122" t="s">
        <v>1245</v>
      </c>
      <c r="F1335" s="122" t="s">
        <v>214</v>
      </c>
      <c r="G1335" s="122"/>
      <c r="H1335" s="122"/>
      <c r="I1335" s="117"/>
    </row>
    <row r="1336" spans="1:9" ht="15.6">
      <c r="A1336" s="121">
        <v>513334</v>
      </c>
      <c r="B1336" s="122" t="s">
        <v>2573</v>
      </c>
      <c r="C1336" s="121">
        <v>308</v>
      </c>
      <c r="D1336" s="121">
        <v>3</v>
      </c>
      <c r="E1336" s="122" t="s">
        <v>1365</v>
      </c>
      <c r="F1336" s="122" t="s">
        <v>1260</v>
      </c>
      <c r="G1336" s="122"/>
      <c r="H1336" s="122"/>
      <c r="I1336" s="117"/>
    </row>
    <row r="1337" spans="1:9" ht="15.6">
      <c r="A1337" s="121">
        <v>502502</v>
      </c>
      <c r="B1337" s="122" t="s">
        <v>2574</v>
      </c>
      <c r="C1337" s="121">
        <v>402</v>
      </c>
      <c r="D1337" s="121">
        <v>4</v>
      </c>
      <c r="E1337" s="122" t="s">
        <v>1309</v>
      </c>
      <c r="F1337" s="122" t="s">
        <v>1265</v>
      </c>
      <c r="G1337" s="122"/>
      <c r="H1337" s="122"/>
      <c r="I1337" s="117"/>
    </row>
    <row r="1338" spans="1:9" ht="15.6">
      <c r="A1338" s="121">
        <v>511579</v>
      </c>
      <c r="B1338" s="122" t="s">
        <v>2575</v>
      </c>
      <c r="C1338" s="121">
        <v>606</v>
      </c>
      <c r="D1338" s="121">
        <v>6</v>
      </c>
      <c r="E1338" s="122" t="s">
        <v>1243</v>
      </c>
      <c r="F1338" s="122" t="s">
        <v>214</v>
      </c>
      <c r="G1338" s="122"/>
      <c r="H1338" s="122"/>
      <c r="I1338" s="117"/>
    </row>
    <row r="1339" spans="1:9" ht="15.6">
      <c r="A1339" s="121">
        <v>599336</v>
      </c>
      <c r="B1339" s="122" t="s">
        <v>2576</v>
      </c>
      <c r="C1339" s="121">
        <v>613</v>
      </c>
      <c r="D1339" s="121">
        <v>6</v>
      </c>
      <c r="E1339" s="122" t="s">
        <v>212</v>
      </c>
      <c r="F1339" s="122" t="s">
        <v>214</v>
      </c>
      <c r="G1339" s="122" t="s">
        <v>1332</v>
      </c>
      <c r="H1339" s="122"/>
      <c r="I1339" s="117"/>
    </row>
    <row r="1340" spans="1:9" ht="15.6">
      <c r="A1340" s="121">
        <v>524824</v>
      </c>
      <c r="B1340" s="122" t="s">
        <v>2577</v>
      </c>
      <c r="C1340" s="121">
        <v>708</v>
      </c>
      <c r="D1340" s="121">
        <v>7</v>
      </c>
      <c r="E1340" s="122" t="s">
        <v>1307</v>
      </c>
      <c r="F1340" s="122" t="s">
        <v>1251</v>
      </c>
      <c r="G1340" s="122"/>
      <c r="H1340" s="122"/>
      <c r="I1340" s="117"/>
    </row>
    <row r="1341" spans="1:9" ht="15.6">
      <c r="A1341" s="121">
        <v>517763</v>
      </c>
      <c r="B1341" s="122" t="s">
        <v>2578</v>
      </c>
      <c r="C1341" s="121">
        <v>511</v>
      </c>
      <c r="D1341" s="121">
        <v>5</v>
      </c>
      <c r="E1341" s="122" t="s">
        <v>648</v>
      </c>
      <c r="F1341" s="122" t="s">
        <v>171</v>
      </c>
      <c r="G1341" s="122" t="s">
        <v>1349</v>
      </c>
      <c r="H1341" s="122"/>
      <c r="I1341" s="117"/>
    </row>
    <row r="1342" spans="1:9" ht="15.6">
      <c r="A1342" s="121">
        <v>505056</v>
      </c>
      <c r="B1342" s="122" t="s">
        <v>2579</v>
      </c>
      <c r="C1342" s="121">
        <v>301</v>
      </c>
      <c r="D1342" s="121">
        <v>3</v>
      </c>
      <c r="E1342" s="122" t="s">
        <v>1323</v>
      </c>
      <c r="F1342" s="122" t="s">
        <v>1260</v>
      </c>
      <c r="G1342" s="122"/>
      <c r="H1342" s="122"/>
      <c r="I1342" s="117"/>
    </row>
    <row r="1343" spans="1:9" ht="15.6">
      <c r="A1343" s="121">
        <v>505064</v>
      </c>
      <c r="B1343" s="122" t="s">
        <v>2580</v>
      </c>
      <c r="C1343" s="121">
        <v>406</v>
      </c>
      <c r="D1343" s="121">
        <v>4</v>
      </c>
      <c r="E1343" s="122" t="s">
        <v>1270</v>
      </c>
      <c r="F1343" s="122" t="s">
        <v>1265</v>
      </c>
      <c r="G1343" s="122"/>
      <c r="H1343" s="122"/>
      <c r="I1343" s="117"/>
    </row>
    <row r="1344" spans="1:9" ht="15.6">
      <c r="A1344" s="121">
        <v>519561</v>
      </c>
      <c r="B1344" s="122" t="s">
        <v>2581</v>
      </c>
      <c r="C1344" s="121">
        <v>712</v>
      </c>
      <c r="D1344" s="121">
        <v>7</v>
      </c>
      <c r="E1344" s="122" t="s">
        <v>1357</v>
      </c>
      <c r="F1344" s="122" t="s">
        <v>1251</v>
      </c>
      <c r="G1344" s="122"/>
      <c r="H1344" s="122"/>
      <c r="I1344" s="117"/>
    </row>
    <row r="1345" spans="1:9" ht="15.6">
      <c r="A1345" s="121">
        <v>580899</v>
      </c>
      <c r="B1345" s="122" t="s">
        <v>2582</v>
      </c>
      <c r="C1345" s="121">
        <v>403</v>
      </c>
      <c r="D1345" s="121">
        <v>4</v>
      </c>
      <c r="E1345" s="122" t="s">
        <v>1264</v>
      </c>
      <c r="F1345" s="122" t="s">
        <v>1265</v>
      </c>
      <c r="G1345" s="122"/>
      <c r="H1345" s="122"/>
      <c r="I1345" s="117"/>
    </row>
    <row r="1346" spans="1:9" ht="15.6">
      <c r="A1346" s="121">
        <v>513342</v>
      </c>
      <c r="B1346" s="122" t="s">
        <v>2583</v>
      </c>
      <c r="C1346" s="121">
        <v>308</v>
      </c>
      <c r="D1346" s="121">
        <v>3</v>
      </c>
      <c r="E1346" s="122" t="s">
        <v>1365</v>
      </c>
      <c r="F1346" s="122" t="s">
        <v>1260</v>
      </c>
      <c r="G1346" s="122"/>
      <c r="H1346" s="122"/>
      <c r="I1346" s="117"/>
    </row>
    <row r="1347" spans="1:9" ht="15.6">
      <c r="A1347" s="121">
        <v>517771</v>
      </c>
      <c r="B1347" s="122" t="s">
        <v>2584</v>
      </c>
      <c r="C1347" s="121">
        <v>511</v>
      </c>
      <c r="D1347" s="121">
        <v>5</v>
      </c>
      <c r="E1347" s="122" t="s">
        <v>648</v>
      </c>
      <c r="F1347" s="122" t="s">
        <v>171</v>
      </c>
      <c r="G1347" s="122" t="s">
        <v>1349</v>
      </c>
      <c r="H1347" s="122"/>
      <c r="I1347" s="117"/>
    </row>
    <row r="1348" spans="1:9" ht="15.6">
      <c r="A1348" s="121">
        <v>555606</v>
      </c>
      <c r="B1348" s="122" t="s">
        <v>2585</v>
      </c>
      <c r="C1348" s="121">
        <v>201</v>
      </c>
      <c r="D1348" s="121">
        <v>2</v>
      </c>
      <c r="E1348" s="122" t="s">
        <v>1288</v>
      </c>
      <c r="F1348" s="122" t="s">
        <v>1248</v>
      </c>
      <c r="G1348" s="122"/>
      <c r="H1348" s="122"/>
      <c r="I1348" s="117"/>
    </row>
    <row r="1349" spans="1:9" ht="15.6">
      <c r="A1349" s="121">
        <v>555649</v>
      </c>
      <c r="B1349" s="122" t="s">
        <v>2586</v>
      </c>
      <c r="C1349" s="121">
        <v>201</v>
      </c>
      <c r="D1349" s="121">
        <v>2</v>
      </c>
      <c r="E1349" s="122" t="s">
        <v>1288</v>
      </c>
      <c r="F1349" s="122" t="s">
        <v>1248</v>
      </c>
      <c r="G1349" s="122"/>
      <c r="H1349" s="122"/>
      <c r="I1349" s="117"/>
    </row>
    <row r="1350" spans="1:9" ht="15.6">
      <c r="A1350" s="121">
        <v>507288</v>
      </c>
      <c r="B1350" s="122" t="s">
        <v>2587</v>
      </c>
      <c r="C1350" s="121">
        <v>203</v>
      </c>
      <c r="D1350" s="121">
        <v>2</v>
      </c>
      <c r="E1350" s="122" t="s">
        <v>1437</v>
      </c>
      <c r="F1350" s="122" t="s">
        <v>1248</v>
      </c>
      <c r="G1350" s="122"/>
      <c r="H1350" s="122"/>
      <c r="I1350" s="117"/>
    </row>
    <row r="1351" spans="1:9" ht="15.6">
      <c r="A1351" s="121">
        <v>525944</v>
      </c>
      <c r="B1351" s="122" t="s">
        <v>2588</v>
      </c>
      <c r="C1351" s="121">
        <v>608</v>
      </c>
      <c r="D1351" s="121">
        <v>6</v>
      </c>
      <c r="E1351" s="122" t="s">
        <v>1759</v>
      </c>
      <c r="F1351" s="122" t="s">
        <v>214</v>
      </c>
      <c r="G1351" s="122"/>
      <c r="H1351" s="122"/>
      <c r="I1351" s="117"/>
    </row>
    <row r="1352" spans="1:9" ht="15.6">
      <c r="A1352" s="121">
        <v>500500</v>
      </c>
      <c r="B1352" s="122" t="s">
        <v>2589</v>
      </c>
      <c r="C1352" s="121">
        <v>407</v>
      </c>
      <c r="D1352" s="121">
        <v>4</v>
      </c>
      <c r="E1352" s="122" t="s">
        <v>1355</v>
      </c>
      <c r="F1352" s="122" t="s">
        <v>1265</v>
      </c>
      <c r="G1352" s="122"/>
      <c r="H1352" s="122"/>
      <c r="I1352" s="117"/>
    </row>
    <row r="1353" spans="1:9" ht="15.6">
      <c r="A1353" s="121">
        <v>507296</v>
      </c>
      <c r="B1353" s="122" t="s">
        <v>2590</v>
      </c>
      <c r="C1353" s="121">
        <v>207</v>
      </c>
      <c r="D1353" s="121">
        <v>2</v>
      </c>
      <c r="E1353" s="122" t="s">
        <v>1392</v>
      </c>
      <c r="F1353" s="122" t="s">
        <v>1248</v>
      </c>
      <c r="G1353" s="122"/>
      <c r="H1353" s="122"/>
      <c r="I1353" s="117"/>
    </row>
    <row r="1354" spans="1:9" ht="15.6">
      <c r="A1354" s="121">
        <v>523674</v>
      </c>
      <c r="B1354" s="122" t="s">
        <v>2591</v>
      </c>
      <c r="C1354" s="121">
        <v>703</v>
      </c>
      <c r="D1354" s="121">
        <v>7</v>
      </c>
      <c r="E1354" s="122" t="s">
        <v>1252</v>
      </c>
      <c r="F1354" s="122" t="s">
        <v>1251</v>
      </c>
      <c r="G1354" s="122"/>
      <c r="H1354" s="122"/>
      <c r="I1354" s="117"/>
    </row>
    <row r="1355" spans="1:9" ht="15.6">
      <c r="A1355" s="121">
        <v>528838</v>
      </c>
      <c r="B1355" s="122" t="s">
        <v>2592</v>
      </c>
      <c r="C1355" s="121">
        <v>713</v>
      </c>
      <c r="D1355" s="121">
        <v>7</v>
      </c>
      <c r="E1355" s="122" t="s">
        <v>1277</v>
      </c>
      <c r="F1355" s="122" t="s">
        <v>1251</v>
      </c>
      <c r="G1355" s="122"/>
      <c r="H1355" s="122"/>
      <c r="I1355" s="117"/>
    </row>
    <row r="1356" spans="1:9" ht="15.6">
      <c r="A1356" s="121">
        <v>527521</v>
      </c>
      <c r="B1356" s="122" t="s">
        <v>2593</v>
      </c>
      <c r="C1356" s="121">
        <v>711</v>
      </c>
      <c r="D1356" s="121">
        <v>7</v>
      </c>
      <c r="E1356" s="122" t="s">
        <v>1319</v>
      </c>
      <c r="F1356" s="122" t="s">
        <v>1251</v>
      </c>
      <c r="G1356" s="122"/>
      <c r="H1356" s="122"/>
      <c r="I1356" s="117"/>
    </row>
    <row r="1357" spans="1:9" ht="15.6">
      <c r="A1357" s="121">
        <v>516171</v>
      </c>
      <c r="B1357" s="122" t="s">
        <v>2594</v>
      </c>
      <c r="C1357" s="121">
        <v>610</v>
      </c>
      <c r="D1357" s="121">
        <v>6</v>
      </c>
      <c r="E1357" s="122" t="s">
        <v>1316</v>
      </c>
      <c r="F1357" s="122" t="s">
        <v>214</v>
      </c>
      <c r="G1357" s="122"/>
      <c r="H1357" s="122"/>
      <c r="I1357" s="117"/>
    </row>
    <row r="1358" spans="1:9" ht="15.6">
      <c r="A1358" s="121">
        <v>514179</v>
      </c>
      <c r="B1358" s="122" t="s">
        <v>2595</v>
      </c>
      <c r="C1358" s="121">
        <v>307</v>
      </c>
      <c r="D1358" s="121">
        <v>3</v>
      </c>
      <c r="E1358" s="122" t="s">
        <v>1435</v>
      </c>
      <c r="F1358" s="122" t="s">
        <v>1260</v>
      </c>
      <c r="G1358" s="122"/>
      <c r="H1358" s="122"/>
      <c r="I1358" s="117"/>
    </row>
    <row r="1359" spans="1:9" ht="15.6">
      <c r="A1359" s="121">
        <v>517780</v>
      </c>
      <c r="B1359" s="122" t="s">
        <v>2596</v>
      </c>
      <c r="C1359" s="121">
        <v>511</v>
      </c>
      <c r="D1359" s="121">
        <v>5</v>
      </c>
      <c r="E1359" s="122" t="s">
        <v>648</v>
      </c>
      <c r="F1359" s="122" t="s">
        <v>171</v>
      </c>
      <c r="G1359" s="122" t="s">
        <v>1349</v>
      </c>
      <c r="H1359" s="122"/>
      <c r="I1359" s="117"/>
    </row>
    <row r="1360" spans="1:9" ht="15.6">
      <c r="A1360" s="121">
        <v>528846</v>
      </c>
      <c r="B1360" s="122" t="s">
        <v>2597</v>
      </c>
      <c r="C1360" s="121">
        <v>713</v>
      </c>
      <c r="D1360" s="121">
        <v>7</v>
      </c>
      <c r="E1360" s="122" t="s">
        <v>1277</v>
      </c>
      <c r="F1360" s="122" t="s">
        <v>1251</v>
      </c>
      <c r="G1360" s="122"/>
      <c r="H1360" s="122"/>
      <c r="I1360" s="117"/>
    </row>
    <row r="1361" spans="1:9" ht="15.6">
      <c r="A1361" s="121">
        <v>559938</v>
      </c>
      <c r="B1361" s="122" t="s">
        <v>2598</v>
      </c>
      <c r="C1361" s="121">
        <v>703</v>
      </c>
      <c r="D1361" s="121">
        <v>7</v>
      </c>
      <c r="E1361" s="122" t="s">
        <v>1252</v>
      </c>
      <c r="F1361" s="122" t="s">
        <v>1251</v>
      </c>
      <c r="G1361" s="122"/>
      <c r="H1361" s="122"/>
      <c r="I1361" s="117"/>
    </row>
    <row r="1362" spans="1:9" ht="15.6">
      <c r="A1362" s="121">
        <v>505072</v>
      </c>
      <c r="B1362" s="122" t="s">
        <v>2599</v>
      </c>
      <c r="C1362" s="121">
        <v>301</v>
      </c>
      <c r="D1362" s="121">
        <v>3</v>
      </c>
      <c r="E1362" s="122" t="s">
        <v>1323</v>
      </c>
      <c r="F1362" s="122" t="s">
        <v>1260</v>
      </c>
      <c r="G1362" s="122"/>
      <c r="H1362" s="122"/>
      <c r="I1362" s="117"/>
    </row>
    <row r="1363" spans="1:9" ht="15.6">
      <c r="A1363" s="121">
        <v>521655</v>
      </c>
      <c r="B1363" s="122" t="s">
        <v>2600</v>
      </c>
      <c r="C1363" s="121">
        <v>806</v>
      </c>
      <c r="D1363" s="121">
        <v>8</v>
      </c>
      <c r="E1363" s="122" t="s">
        <v>1293</v>
      </c>
      <c r="F1363" s="122" t="s">
        <v>568</v>
      </c>
      <c r="G1363" s="122"/>
      <c r="H1363" s="122"/>
      <c r="I1363" s="117"/>
    </row>
    <row r="1364" spans="1:9" ht="15.6">
      <c r="A1364" s="121">
        <v>517062</v>
      </c>
      <c r="B1364" s="122" t="s">
        <v>2601</v>
      </c>
      <c r="C1364" s="121">
        <v>612</v>
      </c>
      <c r="D1364" s="121">
        <v>6</v>
      </c>
      <c r="E1364" s="122" t="s">
        <v>1468</v>
      </c>
      <c r="F1364" s="122" t="s">
        <v>214</v>
      </c>
      <c r="G1364" s="122"/>
      <c r="H1364" s="122"/>
      <c r="I1364" s="117"/>
    </row>
    <row r="1365" spans="1:9" ht="15.6">
      <c r="A1365" s="121">
        <v>521663</v>
      </c>
      <c r="B1365" s="122" t="s">
        <v>2602</v>
      </c>
      <c r="C1365" s="121">
        <v>806</v>
      </c>
      <c r="D1365" s="121">
        <v>8</v>
      </c>
      <c r="E1365" s="122" t="s">
        <v>1293</v>
      </c>
      <c r="F1365" s="122" t="s">
        <v>568</v>
      </c>
      <c r="G1365" s="122"/>
      <c r="H1365" s="122"/>
      <c r="I1365" s="117"/>
    </row>
    <row r="1366" spans="1:9" ht="15.6">
      <c r="A1366" s="121">
        <v>582638</v>
      </c>
      <c r="B1366" s="122" t="s">
        <v>2603</v>
      </c>
      <c r="C1366" s="121">
        <v>202</v>
      </c>
      <c r="D1366" s="121">
        <v>2</v>
      </c>
      <c r="E1366" s="122" t="s">
        <v>1247</v>
      </c>
      <c r="F1366" s="122" t="s">
        <v>1248</v>
      </c>
      <c r="G1366" s="122"/>
      <c r="H1366" s="122"/>
      <c r="I1366" s="117"/>
    </row>
    <row r="1367" spans="1:9" ht="15.6">
      <c r="A1367" s="121">
        <v>503347</v>
      </c>
      <c r="B1367" s="122" t="s">
        <v>2604</v>
      </c>
      <c r="C1367" s="121">
        <v>404</v>
      </c>
      <c r="D1367" s="121">
        <v>4</v>
      </c>
      <c r="E1367" s="122" t="s">
        <v>1267</v>
      </c>
      <c r="F1367" s="122" t="s">
        <v>1265</v>
      </c>
      <c r="G1367" s="122"/>
      <c r="H1367" s="122"/>
      <c r="I1367" s="117"/>
    </row>
    <row r="1368" spans="1:9" ht="15.6">
      <c r="A1368" s="121">
        <v>527530</v>
      </c>
      <c r="B1368" s="122" t="s">
        <v>2605</v>
      </c>
      <c r="C1368" s="121">
        <v>711</v>
      </c>
      <c r="D1368" s="121">
        <v>7</v>
      </c>
      <c r="E1368" s="122" t="s">
        <v>1319</v>
      </c>
      <c r="F1368" s="122" t="s">
        <v>1251</v>
      </c>
      <c r="G1368" s="122"/>
      <c r="H1368" s="122"/>
      <c r="I1368" s="117"/>
    </row>
    <row r="1369" spans="1:9" ht="15.6">
      <c r="A1369" s="121">
        <v>513792</v>
      </c>
      <c r="B1369" s="122" t="s">
        <v>2606</v>
      </c>
      <c r="C1369" s="121">
        <v>811</v>
      </c>
      <c r="D1369" s="121">
        <v>8</v>
      </c>
      <c r="E1369" s="122" t="s">
        <v>1290</v>
      </c>
      <c r="F1369" s="122" t="s">
        <v>568</v>
      </c>
      <c r="G1369" s="122"/>
      <c r="H1369" s="122"/>
      <c r="I1369" s="117"/>
    </row>
    <row r="1370" spans="1:9" ht="15.6">
      <c r="A1370" s="121">
        <v>508063</v>
      </c>
      <c r="B1370" s="122" t="s">
        <v>1448</v>
      </c>
      <c r="C1370" s="121">
        <v>106</v>
      </c>
      <c r="D1370" s="121">
        <v>1</v>
      </c>
      <c r="E1370" s="122" t="s">
        <v>1448</v>
      </c>
      <c r="F1370" s="122" t="s">
        <v>477</v>
      </c>
      <c r="G1370" s="122"/>
      <c r="H1370" s="122"/>
      <c r="I1370" s="117"/>
    </row>
    <row r="1371" spans="1:9" ht="15.6">
      <c r="A1371" s="121">
        <v>580244</v>
      </c>
      <c r="B1371" s="122" t="s">
        <v>2607</v>
      </c>
      <c r="C1371" s="121">
        <v>601</v>
      </c>
      <c r="D1371" s="121">
        <v>6</v>
      </c>
      <c r="E1371" s="122" t="s">
        <v>1298</v>
      </c>
      <c r="F1371" s="122" t="s">
        <v>214</v>
      </c>
      <c r="G1371" s="122"/>
      <c r="H1371" s="122"/>
      <c r="I1371" s="117"/>
    </row>
    <row r="1372" spans="1:9" ht="15.6">
      <c r="A1372" s="121">
        <v>502511</v>
      </c>
      <c r="B1372" s="122" t="s">
        <v>2608</v>
      </c>
      <c r="C1372" s="121">
        <v>402</v>
      </c>
      <c r="D1372" s="121">
        <v>4</v>
      </c>
      <c r="E1372" s="122" t="s">
        <v>1309</v>
      </c>
      <c r="F1372" s="122" t="s">
        <v>1265</v>
      </c>
      <c r="G1372" s="122"/>
      <c r="H1372" s="122"/>
      <c r="I1372" s="117"/>
    </row>
    <row r="1373" spans="1:9" ht="15.6">
      <c r="A1373" s="121">
        <v>509825</v>
      </c>
      <c r="B1373" s="122" t="s">
        <v>2609</v>
      </c>
      <c r="C1373" s="121">
        <v>503</v>
      </c>
      <c r="D1373" s="121">
        <v>5</v>
      </c>
      <c r="E1373" s="122" t="s">
        <v>1542</v>
      </c>
      <c r="F1373" s="122" t="s">
        <v>171</v>
      </c>
      <c r="G1373" s="122" t="s">
        <v>1279</v>
      </c>
      <c r="H1373" s="122"/>
      <c r="I1373" s="117"/>
    </row>
    <row r="1374" spans="1:9" ht="15.6">
      <c r="A1374" s="121">
        <v>510831</v>
      </c>
      <c r="B1374" s="122" t="s">
        <v>2610</v>
      </c>
      <c r="C1374" s="121">
        <v>505</v>
      </c>
      <c r="D1374" s="121">
        <v>5</v>
      </c>
      <c r="E1374" s="122" t="s">
        <v>1368</v>
      </c>
      <c r="F1374" s="122" t="s">
        <v>171</v>
      </c>
      <c r="G1374" s="122" t="s">
        <v>1369</v>
      </c>
      <c r="H1374" s="122"/>
      <c r="I1374" s="117"/>
    </row>
    <row r="1375" spans="1:9" ht="15.6">
      <c r="A1375" s="121">
        <v>519570</v>
      </c>
      <c r="B1375" s="122" t="s">
        <v>2611</v>
      </c>
      <c r="C1375" s="121">
        <v>701</v>
      </c>
      <c r="D1375" s="121">
        <v>7</v>
      </c>
      <c r="E1375" s="122" t="s">
        <v>1250</v>
      </c>
      <c r="F1375" s="122" t="s">
        <v>1251</v>
      </c>
      <c r="G1375" s="122"/>
      <c r="H1375" s="122"/>
      <c r="I1375" s="117"/>
    </row>
    <row r="1376" spans="1:9" ht="15.6">
      <c r="A1376" s="121">
        <v>522759</v>
      </c>
      <c r="B1376" s="122" t="s">
        <v>2612</v>
      </c>
      <c r="C1376" s="121">
        <v>807</v>
      </c>
      <c r="D1376" s="121">
        <v>8</v>
      </c>
      <c r="E1376" s="122" t="s">
        <v>1302</v>
      </c>
      <c r="F1376" s="122" t="s">
        <v>568</v>
      </c>
      <c r="G1376" s="122"/>
      <c r="H1376" s="122"/>
      <c r="I1376" s="117"/>
    </row>
    <row r="1377" spans="1:9" ht="15.6">
      <c r="A1377" s="121">
        <v>510840</v>
      </c>
      <c r="B1377" s="122" t="s">
        <v>2613</v>
      </c>
      <c r="C1377" s="121">
        <v>505</v>
      </c>
      <c r="D1377" s="121">
        <v>5</v>
      </c>
      <c r="E1377" s="122" t="s">
        <v>1368</v>
      </c>
      <c r="F1377" s="122" t="s">
        <v>171</v>
      </c>
      <c r="G1377" s="122" t="s">
        <v>1369</v>
      </c>
      <c r="H1377" s="122"/>
      <c r="I1377" s="117"/>
    </row>
    <row r="1378" spans="1:9" ht="15.6">
      <c r="A1378" s="121">
        <v>555665</v>
      </c>
      <c r="B1378" s="122" t="s">
        <v>2614</v>
      </c>
      <c r="C1378" s="121">
        <v>201</v>
      </c>
      <c r="D1378" s="121">
        <v>2</v>
      </c>
      <c r="E1378" s="122" t="s">
        <v>1288</v>
      </c>
      <c r="F1378" s="122" t="s">
        <v>1248</v>
      </c>
      <c r="G1378" s="122"/>
      <c r="H1378" s="122"/>
      <c r="I1378" s="117"/>
    </row>
    <row r="1379" spans="1:9" ht="15.6">
      <c r="A1379" s="121">
        <v>505102</v>
      </c>
      <c r="B1379" s="122" t="s">
        <v>2615</v>
      </c>
      <c r="C1379" s="121">
        <v>301</v>
      </c>
      <c r="D1379" s="121">
        <v>3</v>
      </c>
      <c r="E1379" s="122" t="s">
        <v>1323</v>
      </c>
      <c r="F1379" s="122" t="s">
        <v>1260</v>
      </c>
      <c r="G1379" s="122"/>
      <c r="H1379" s="122"/>
      <c r="I1379" s="117"/>
    </row>
    <row r="1380" spans="1:9" ht="15.6">
      <c r="A1380" s="121">
        <v>556785</v>
      </c>
      <c r="B1380" s="122" t="s">
        <v>2616</v>
      </c>
      <c r="C1380" s="121">
        <v>403</v>
      </c>
      <c r="D1380" s="121">
        <v>4</v>
      </c>
      <c r="E1380" s="122" t="s">
        <v>1264</v>
      </c>
      <c r="F1380" s="122" t="s">
        <v>1265</v>
      </c>
      <c r="G1380" s="122"/>
      <c r="H1380" s="122"/>
      <c r="I1380" s="117"/>
    </row>
    <row r="1381" spans="1:9" ht="15.6">
      <c r="A1381" s="121">
        <v>503355</v>
      </c>
      <c r="B1381" s="122" t="s">
        <v>2617</v>
      </c>
      <c r="C1381" s="121">
        <v>404</v>
      </c>
      <c r="D1381" s="121">
        <v>4</v>
      </c>
      <c r="E1381" s="122" t="s">
        <v>1267</v>
      </c>
      <c r="F1381" s="122" t="s">
        <v>1265</v>
      </c>
      <c r="G1381" s="122"/>
      <c r="H1381" s="122"/>
      <c r="I1381" s="117"/>
    </row>
    <row r="1382" spans="1:9" ht="15.6">
      <c r="A1382" s="121">
        <v>581135</v>
      </c>
      <c r="B1382" s="122" t="s">
        <v>2618</v>
      </c>
      <c r="C1382" s="121">
        <v>402</v>
      </c>
      <c r="D1382" s="121">
        <v>4</v>
      </c>
      <c r="E1382" s="122" t="s">
        <v>1309</v>
      </c>
      <c r="F1382" s="122" t="s">
        <v>1265</v>
      </c>
      <c r="G1382" s="122"/>
      <c r="H1382" s="122"/>
      <c r="I1382" s="117"/>
    </row>
    <row r="1383" spans="1:9" ht="15.6">
      <c r="A1383" s="121">
        <v>505129</v>
      </c>
      <c r="B1383" s="122" t="s">
        <v>2619</v>
      </c>
      <c r="C1383" s="121">
        <v>305</v>
      </c>
      <c r="D1383" s="121">
        <v>3</v>
      </c>
      <c r="E1383" s="122" t="s">
        <v>1457</v>
      </c>
      <c r="F1383" s="122" t="s">
        <v>1260</v>
      </c>
      <c r="G1383" s="122"/>
      <c r="H1383" s="122"/>
      <c r="I1383" s="117"/>
    </row>
    <row r="1384" spans="1:9" ht="15.6">
      <c r="A1384" s="121">
        <v>557579</v>
      </c>
      <c r="B1384" s="122" t="s">
        <v>2620</v>
      </c>
      <c r="C1384" s="121">
        <v>306</v>
      </c>
      <c r="D1384" s="121">
        <v>3</v>
      </c>
      <c r="E1384" s="122" t="s">
        <v>1420</v>
      </c>
      <c r="F1384" s="122" t="s">
        <v>1260</v>
      </c>
      <c r="G1384" s="122"/>
      <c r="H1384" s="122"/>
      <c r="I1384" s="117"/>
    </row>
    <row r="1385" spans="1:9" ht="15.6">
      <c r="A1385" s="121">
        <v>504556</v>
      </c>
      <c r="B1385" s="122" t="s">
        <v>2621</v>
      </c>
      <c r="C1385" s="121">
        <v>106</v>
      </c>
      <c r="D1385" s="121">
        <v>1</v>
      </c>
      <c r="E1385" s="122" t="s">
        <v>1448</v>
      </c>
      <c r="F1385" s="122" t="s">
        <v>477</v>
      </c>
      <c r="G1385" s="122"/>
      <c r="H1385" s="122"/>
      <c r="I1385" s="117"/>
    </row>
    <row r="1386" spans="1:9" ht="15.6">
      <c r="A1386" s="121">
        <v>502537</v>
      </c>
      <c r="B1386" s="122" t="s">
        <v>2622</v>
      </c>
      <c r="C1386" s="121">
        <v>402</v>
      </c>
      <c r="D1386" s="121">
        <v>4</v>
      </c>
      <c r="E1386" s="122" t="s">
        <v>1309</v>
      </c>
      <c r="F1386" s="122" t="s">
        <v>1265</v>
      </c>
      <c r="G1386" s="122"/>
      <c r="H1386" s="122"/>
      <c r="I1386" s="117"/>
    </row>
    <row r="1387" spans="1:9" ht="15.6">
      <c r="A1387" s="121">
        <v>528536</v>
      </c>
      <c r="B1387" s="122" t="s">
        <v>2623</v>
      </c>
      <c r="C1387" s="121">
        <v>811</v>
      </c>
      <c r="D1387" s="121">
        <v>8</v>
      </c>
      <c r="E1387" s="122" t="s">
        <v>1290</v>
      </c>
      <c r="F1387" s="122" t="s">
        <v>568</v>
      </c>
      <c r="G1387" s="122"/>
      <c r="H1387" s="122"/>
      <c r="I1387" s="117"/>
    </row>
    <row r="1388" spans="1:9" ht="15.6">
      <c r="A1388" s="121">
        <v>522767</v>
      </c>
      <c r="B1388" s="122" t="s">
        <v>2624</v>
      </c>
      <c r="C1388" s="121">
        <v>807</v>
      </c>
      <c r="D1388" s="121">
        <v>8</v>
      </c>
      <c r="E1388" s="122" t="s">
        <v>1302</v>
      </c>
      <c r="F1388" s="122" t="s">
        <v>568</v>
      </c>
      <c r="G1388" s="122"/>
      <c r="H1388" s="122"/>
      <c r="I1388" s="117"/>
    </row>
    <row r="1389" spans="1:9" ht="15.6">
      <c r="A1389" s="121">
        <v>505137</v>
      </c>
      <c r="B1389" s="122" t="s">
        <v>2625</v>
      </c>
      <c r="C1389" s="121">
        <v>406</v>
      </c>
      <c r="D1389" s="121">
        <v>4</v>
      </c>
      <c r="E1389" s="122" t="s">
        <v>1270</v>
      </c>
      <c r="F1389" s="122" t="s">
        <v>1265</v>
      </c>
      <c r="G1389" s="122"/>
      <c r="H1389" s="122"/>
      <c r="I1389" s="117"/>
    </row>
    <row r="1390" spans="1:9" ht="15.6">
      <c r="A1390" s="121">
        <v>558206</v>
      </c>
      <c r="B1390" s="122" t="s">
        <v>2626</v>
      </c>
      <c r="C1390" s="121">
        <v>610</v>
      </c>
      <c r="D1390" s="121">
        <v>6</v>
      </c>
      <c r="E1390" s="122" t="s">
        <v>1316</v>
      </c>
      <c r="F1390" s="122" t="s">
        <v>214</v>
      </c>
      <c r="G1390" s="122"/>
      <c r="H1390" s="122"/>
      <c r="I1390" s="117"/>
    </row>
    <row r="1391" spans="1:9" ht="15.6">
      <c r="A1391" s="121">
        <v>528544</v>
      </c>
      <c r="B1391" s="122" t="s">
        <v>2627</v>
      </c>
      <c r="C1391" s="121">
        <v>811</v>
      </c>
      <c r="D1391" s="121">
        <v>8</v>
      </c>
      <c r="E1391" s="122" t="s">
        <v>1290</v>
      </c>
      <c r="F1391" s="122" t="s">
        <v>568</v>
      </c>
      <c r="G1391" s="122"/>
      <c r="H1391" s="122"/>
      <c r="I1391" s="117"/>
    </row>
    <row r="1392" spans="1:9" ht="15.6">
      <c r="A1392" s="121">
        <v>580953</v>
      </c>
      <c r="B1392" s="122" t="s">
        <v>2628</v>
      </c>
      <c r="C1392" s="121">
        <v>305</v>
      </c>
      <c r="D1392" s="121">
        <v>3</v>
      </c>
      <c r="E1392" s="122" t="s">
        <v>1457</v>
      </c>
      <c r="F1392" s="122" t="s">
        <v>1260</v>
      </c>
      <c r="G1392" s="122"/>
      <c r="H1392" s="122"/>
      <c r="I1392" s="117"/>
    </row>
    <row r="1393" spans="1:9" ht="15.6">
      <c r="A1393" s="121">
        <v>555924</v>
      </c>
      <c r="B1393" s="122" t="s">
        <v>2629</v>
      </c>
      <c r="C1393" s="121">
        <v>407</v>
      </c>
      <c r="D1393" s="121">
        <v>4</v>
      </c>
      <c r="E1393" s="122" t="s">
        <v>1355</v>
      </c>
      <c r="F1393" s="122" t="s">
        <v>1265</v>
      </c>
      <c r="G1393" s="122"/>
      <c r="H1393" s="122"/>
      <c r="I1393" s="117"/>
    </row>
    <row r="1394" spans="1:9" ht="15.6">
      <c r="A1394" s="121">
        <v>500534</v>
      </c>
      <c r="B1394" s="122" t="s">
        <v>2630</v>
      </c>
      <c r="C1394" s="121">
        <v>403</v>
      </c>
      <c r="D1394" s="121">
        <v>4</v>
      </c>
      <c r="E1394" s="122" t="s">
        <v>1264</v>
      </c>
      <c r="F1394" s="122" t="s">
        <v>1265</v>
      </c>
      <c r="G1394" s="122"/>
      <c r="H1394" s="122"/>
      <c r="I1394" s="117"/>
    </row>
    <row r="1395" spans="1:9" ht="15.6">
      <c r="A1395" s="121">
        <v>516198</v>
      </c>
      <c r="B1395" s="122" t="s">
        <v>2631</v>
      </c>
      <c r="C1395" s="121">
        <v>610</v>
      </c>
      <c r="D1395" s="121">
        <v>6</v>
      </c>
      <c r="E1395" s="122" t="s">
        <v>1316</v>
      </c>
      <c r="F1395" s="122" t="s">
        <v>214</v>
      </c>
      <c r="G1395" s="122"/>
      <c r="H1395" s="122"/>
      <c r="I1395" s="117"/>
    </row>
    <row r="1396" spans="1:9" ht="15.6">
      <c r="A1396" s="121">
        <v>511595</v>
      </c>
      <c r="B1396" s="122" t="s">
        <v>2632</v>
      </c>
      <c r="C1396" s="121">
        <v>607</v>
      </c>
      <c r="D1396" s="121">
        <v>6</v>
      </c>
      <c r="E1396" s="122" t="s">
        <v>1484</v>
      </c>
      <c r="F1396" s="122" t="s">
        <v>214</v>
      </c>
      <c r="G1396" s="122"/>
      <c r="H1396" s="122"/>
      <c r="I1396" s="117"/>
    </row>
    <row r="1397" spans="1:9" ht="15.6">
      <c r="A1397" s="121">
        <v>514187</v>
      </c>
      <c r="B1397" s="122" t="s">
        <v>2633</v>
      </c>
      <c r="C1397" s="121">
        <v>307</v>
      </c>
      <c r="D1397" s="121">
        <v>3</v>
      </c>
      <c r="E1397" s="122" t="s">
        <v>1435</v>
      </c>
      <c r="F1397" s="122" t="s">
        <v>1260</v>
      </c>
      <c r="G1397" s="122"/>
      <c r="H1397" s="122"/>
      <c r="I1397" s="117"/>
    </row>
    <row r="1398" spans="1:9" ht="15.6">
      <c r="A1398" s="121">
        <v>508071</v>
      </c>
      <c r="B1398" s="122" t="s">
        <v>2634</v>
      </c>
      <c r="C1398" s="121">
        <v>108</v>
      </c>
      <c r="D1398" s="121">
        <v>1</v>
      </c>
      <c r="E1398" s="122" t="s">
        <v>1378</v>
      </c>
      <c r="F1398" s="122" t="s">
        <v>477</v>
      </c>
      <c r="G1398" s="122"/>
      <c r="H1398" s="122"/>
      <c r="I1398" s="117"/>
    </row>
    <row r="1399" spans="1:9" ht="15.6">
      <c r="A1399" s="121">
        <v>510858</v>
      </c>
      <c r="B1399" s="122" t="s">
        <v>2635</v>
      </c>
      <c r="C1399" s="121">
        <v>505</v>
      </c>
      <c r="D1399" s="121">
        <v>5</v>
      </c>
      <c r="E1399" s="122" t="s">
        <v>1368</v>
      </c>
      <c r="F1399" s="122" t="s">
        <v>171</v>
      </c>
      <c r="G1399" s="122" t="s">
        <v>1369</v>
      </c>
      <c r="H1399" s="122"/>
      <c r="I1399" s="117"/>
    </row>
    <row r="1400" spans="1:9" ht="15.6">
      <c r="A1400" s="121">
        <v>555908</v>
      </c>
      <c r="B1400" s="122" t="s">
        <v>2636</v>
      </c>
      <c r="C1400" s="121">
        <v>403</v>
      </c>
      <c r="D1400" s="121">
        <v>4</v>
      </c>
      <c r="E1400" s="122" t="s">
        <v>1264</v>
      </c>
      <c r="F1400" s="122" t="s">
        <v>1265</v>
      </c>
      <c r="G1400" s="122"/>
      <c r="H1400" s="122"/>
      <c r="I1400" s="117"/>
    </row>
    <row r="1401" spans="1:9" ht="15.6">
      <c r="A1401" s="121">
        <v>512443</v>
      </c>
      <c r="B1401" s="122" t="s">
        <v>2637</v>
      </c>
      <c r="C1401" s="121">
        <v>509</v>
      </c>
      <c r="D1401" s="121">
        <v>5</v>
      </c>
      <c r="E1401" s="122" t="s">
        <v>1254</v>
      </c>
      <c r="F1401" s="122" t="s">
        <v>171</v>
      </c>
      <c r="G1401" s="122" t="s">
        <v>1255</v>
      </c>
      <c r="H1401" s="122"/>
      <c r="I1401" s="117"/>
    </row>
    <row r="1402" spans="1:9" ht="15.6">
      <c r="A1402" s="121">
        <v>528552</v>
      </c>
      <c r="B1402" s="122" t="s">
        <v>2638</v>
      </c>
      <c r="C1402" s="121">
        <v>811</v>
      </c>
      <c r="D1402" s="121">
        <v>8</v>
      </c>
      <c r="E1402" s="122" t="s">
        <v>1290</v>
      </c>
      <c r="F1402" s="122" t="s">
        <v>568</v>
      </c>
      <c r="G1402" s="122"/>
      <c r="H1402" s="122"/>
      <c r="I1402" s="117"/>
    </row>
    <row r="1403" spans="1:9" ht="15.6">
      <c r="A1403" s="121">
        <v>528561</v>
      </c>
      <c r="B1403" s="122" t="s">
        <v>2639</v>
      </c>
      <c r="C1403" s="121">
        <v>811</v>
      </c>
      <c r="D1403" s="121">
        <v>8</v>
      </c>
      <c r="E1403" s="122" t="s">
        <v>1290</v>
      </c>
      <c r="F1403" s="122" t="s">
        <v>568</v>
      </c>
      <c r="G1403" s="122"/>
      <c r="H1403" s="122"/>
      <c r="I1403" s="117"/>
    </row>
    <row r="1404" spans="1:9" ht="15.6">
      <c r="A1404" s="121">
        <v>558192</v>
      </c>
      <c r="B1404" s="122" t="s">
        <v>2640</v>
      </c>
      <c r="C1404" s="121">
        <v>610</v>
      </c>
      <c r="D1404" s="121">
        <v>6</v>
      </c>
      <c r="E1404" s="122" t="s">
        <v>1316</v>
      </c>
      <c r="F1404" s="122" t="s">
        <v>214</v>
      </c>
      <c r="G1404" s="122"/>
      <c r="H1404" s="122"/>
      <c r="I1404" s="117"/>
    </row>
    <row r="1405" spans="1:9" ht="15.6">
      <c r="A1405" s="121">
        <v>555851</v>
      </c>
      <c r="B1405" s="122" t="s">
        <v>2641</v>
      </c>
      <c r="C1405" s="121">
        <v>403</v>
      </c>
      <c r="D1405" s="121">
        <v>4</v>
      </c>
      <c r="E1405" s="122" t="s">
        <v>1264</v>
      </c>
      <c r="F1405" s="122" t="s">
        <v>1265</v>
      </c>
      <c r="G1405" s="122"/>
      <c r="H1405" s="122"/>
      <c r="I1405" s="117"/>
    </row>
    <row r="1406" spans="1:9" ht="15.6">
      <c r="A1406" s="121">
        <v>526886</v>
      </c>
      <c r="B1406" s="122" t="s">
        <v>2642</v>
      </c>
      <c r="C1406" s="121">
        <v>710</v>
      </c>
      <c r="D1406" s="121">
        <v>7</v>
      </c>
      <c r="E1406" s="122" t="s">
        <v>1632</v>
      </c>
      <c r="F1406" s="122" t="s">
        <v>1251</v>
      </c>
      <c r="G1406" s="122"/>
      <c r="H1406" s="122"/>
      <c r="I1406" s="117"/>
    </row>
    <row r="1407" spans="1:9" ht="15.6">
      <c r="A1407" s="121">
        <v>581241</v>
      </c>
      <c r="B1407" s="122" t="s">
        <v>2643</v>
      </c>
      <c r="C1407" s="121">
        <v>703</v>
      </c>
      <c r="D1407" s="121">
        <v>7</v>
      </c>
      <c r="E1407" s="122" t="s">
        <v>1252</v>
      </c>
      <c r="F1407" s="122" t="s">
        <v>1251</v>
      </c>
      <c r="G1407" s="122"/>
      <c r="H1407" s="122"/>
      <c r="I1407" s="117"/>
    </row>
    <row r="1408" spans="1:9" ht="15.6">
      <c r="A1408" s="121">
        <v>524832</v>
      </c>
      <c r="B1408" s="122" t="s">
        <v>2644</v>
      </c>
      <c r="C1408" s="121">
        <v>707</v>
      </c>
      <c r="D1408" s="121">
        <v>7</v>
      </c>
      <c r="E1408" s="122" t="s">
        <v>1257</v>
      </c>
      <c r="F1408" s="122" t="s">
        <v>1251</v>
      </c>
      <c r="G1408" s="122"/>
      <c r="H1408" s="122"/>
      <c r="I1408" s="117"/>
    </row>
    <row r="1409" spans="1:9" ht="15.6">
      <c r="A1409" s="121">
        <v>524841</v>
      </c>
      <c r="B1409" s="122" t="s">
        <v>2645</v>
      </c>
      <c r="C1409" s="121">
        <v>707</v>
      </c>
      <c r="D1409" s="121">
        <v>7</v>
      </c>
      <c r="E1409" s="122" t="s">
        <v>1257</v>
      </c>
      <c r="F1409" s="122" t="s">
        <v>1251</v>
      </c>
      <c r="G1409" s="122"/>
      <c r="H1409" s="122"/>
      <c r="I1409" s="117"/>
    </row>
    <row r="1410" spans="1:9" ht="15.6">
      <c r="A1410" s="121">
        <v>507318</v>
      </c>
      <c r="B1410" s="122" t="s">
        <v>2646</v>
      </c>
      <c r="C1410" s="121">
        <v>207</v>
      </c>
      <c r="D1410" s="121">
        <v>2</v>
      </c>
      <c r="E1410" s="122" t="s">
        <v>1392</v>
      </c>
      <c r="F1410" s="122" t="s">
        <v>1248</v>
      </c>
      <c r="G1410" s="122"/>
      <c r="H1410" s="122"/>
      <c r="I1410" s="117"/>
    </row>
    <row r="1411" spans="1:9" ht="15.6">
      <c r="A1411" s="121">
        <v>503363</v>
      </c>
      <c r="B1411" s="122" t="s">
        <v>2647</v>
      </c>
      <c r="C1411" s="121">
        <v>404</v>
      </c>
      <c r="D1411" s="121">
        <v>4</v>
      </c>
      <c r="E1411" s="122" t="s">
        <v>1267</v>
      </c>
      <c r="F1411" s="122" t="s">
        <v>1265</v>
      </c>
      <c r="G1411" s="122"/>
      <c r="H1411" s="122"/>
      <c r="I1411" s="117"/>
    </row>
    <row r="1412" spans="1:9" ht="15.6">
      <c r="A1412" s="121">
        <v>500542</v>
      </c>
      <c r="B1412" s="122" t="s">
        <v>2648</v>
      </c>
      <c r="C1412" s="121">
        <v>407</v>
      </c>
      <c r="D1412" s="121">
        <v>4</v>
      </c>
      <c r="E1412" s="122" t="s">
        <v>1355</v>
      </c>
      <c r="F1412" s="122" t="s">
        <v>1265</v>
      </c>
      <c r="G1412" s="122"/>
      <c r="H1412" s="122"/>
      <c r="I1412" s="117"/>
    </row>
    <row r="1413" spans="1:9" ht="15.6">
      <c r="A1413" s="121">
        <v>501239</v>
      </c>
      <c r="B1413" s="122" t="s">
        <v>2649</v>
      </c>
      <c r="C1413" s="121">
        <v>401</v>
      </c>
      <c r="D1413" s="121">
        <v>4</v>
      </c>
      <c r="E1413" s="122" t="s">
        <v>1304</v>
      </c>
      <c r="F1413" s="122" t="s">
        <v>1265</v>
      </c>
      <c r="G1413" s="122"/>
      <c r="H1413" s="122"/>
      <c r="I1413" s="117"/>
    </row>
    <row r="1414" spans="1:9" ht="15.6">
      <c r="A1414" s="121">
        <v>543322</v>
      </c>
      <c r="B1414" s="122" t="s">
        <v>2650</v>
      </c>
      <c r="C1414" s="121">
        <v>801</v>
      </c>
      <c r="D1414" s="121">
        <v>8</v>
      </c>
      <c r="E1414" s="122" t="s">
        <v>1826</v>
      </c>
      <c r="F1414" s="122" t="s">
        <v>568</v>
      </c>
      <c r="G1414" s="122"/>
      <c r="H1414" s="122"/>
      <c r="I1414" s="117"/>
    </row>
    <row r="1415" spans="1:9" ht="15.6">
      <c r="A1415" s="121">
        <v>519588</v>
      </c>
      <c r="B1415" s="122" t="s">
        <v>2651</v>
      </c>
      <c r="C1415" s="121">
        <v>701</v>
      </c>
      <c r="D1415" s="121">
        <v>7</v>
      </c>
      <c r="E1415" s="122" t="s">
        <v>1250</v>
      </c>
      <c r="F1415" s="122" t="s">
        <v>1251</v>
      </c>
      <c r="G1415" s="122"/>
      <c r="H1415" s="122"/>
      <c r="I1415" s="117"/>
    </row>
    <row r="1416" spans="1:9" ht="15.6">
      <c r="A1416" s="121">
        <v>508080</v>
      </c>
      <c r="B1416" s="122" t="s">
        <v>2652</v>
      </c>
      <c r="C1416" s="121">
        <v>106</v>
      </c>
      <c r="D1416" s="121">
        <v>1</v>
      </c>
      <c r="E1416" s="122" t="s">
        <v>1448</v>
      </c>
      <c r="F1416" s="122" t="s">
        <v>477</v>
      </c>
      <c r="G1416" s="122"/>
      <c r="H1416" s="122"/>
      <c r="I1416" s="117"/>
    </row>
    <row r="1417" spans="1:9" ht="15.6">
      <c r="A1417" s="121">
        <v>522783</v>
      </c>
      <c r="B1417" s="122" t="s">
        <v>2653</v>
      </c>
      <c r="C1417" s="121">
        <v>807</v>
      </c>
      <c r="D1417" s="121">
        <v>8</v>
      </c>
      <c r="E1417" s="122" t="s">
        <v>1302</v>
      </c>
      <c r="F1417" s="122" t="s">
        <v>568</v>
      </c>
      <c r="G1417" s="122"/>
      <c r="H1417" s="122"/>
      <c r="I1417" s="117"/>
    </row>
    <row r="1418" spans="1:9" ht="15.6">
      <c r="A1418" s="121">
        <v>525952</v>
      </c>
      <c r="B1418" s="122" t="s">
        <v>2654</v>
      </c>
      <c r="C1418" s="121">
        <v>808</v>
      </c>
      <c r="D1418" s="121">
        <v>8</v>
      </c>
      <c r="E1418" s="122" t="s">
        <v>1272</v>
      </c>
      <c r="F1418" s="122" t="s">
        <v>568</v>
      </c>
      <c r="G1418" s="122"/>
      <c r="H1418" s="122"/>
      <c r="I1418" s="117"/>
    </row>
    <row r="1419" spans="1:9" ht="15.6">
      <c r="A1419" s="121">
        <v>543331</v>
      </c>
      <c r="B1419" s="122" t="s">
        <v>2655</v>
      </c>
      <c r="C1419" s="121">
        <v>810</v>
      </c>
      <c r="D1419" s="121">
        <v>8</v>
      </c>
      <c r="E1419" s="122" t="s">
        <v>1274</v>
      </c>
      <c r="F1419" s="122" t="s">
        <v>568</v>
      </c>
      <c r="G1419" s="122"/>
      <c r="H1419" s="122"/>
      <c r="I1419" s="117"/>
    </row>
    <row r="1420" spans="1:9" ht="15.6">
      <c r="A1420" s="121">
        <v>512036</v>
      </c>
      <c r="B1420" s="122" t="s">
        <v>1351</v>
      </c>
      <c r="C1420" s="121">
        <v>506</v>
      </c>
      <c r="D1420" s="121">
        <v>5</v>
      </c>
      <c r="E1420" s="122" t="s">
        <v>1351</v>
      </c>
      <c r="F1420" s="122" t="s">
        <v>171</v>
      </c>
      <c r="G1420" s="122" t="s">
        <v>1255</v>
      </c>
      <c r="H1420" s="122"/>
      <c r="I1420" s="117"/>
    </row>
    <row r="1421" spans="1:9" ht="15.6">
      <c r="A1421" s="121">
        <v>500551</v>
      </c>
      <c r="B1421" s="122" t="s">
        <v>2656</v>
      </c>
      <c r="C1421" s="121">
        <v>407</v>
      </c>
      <c r="D1421" s="121">
        <v>4</v>
      </c>
      <c r="E1421" s="122" t="s">
        <v>1355</v>
      </c>
      <c r="F1421" s="122" t="s">
        <v>1265</v>
      </c>
      <c r="G1421" s="122"/>
      <c r="H1421" s="122"/>
      <c r="I1421" s="117"/>
    </row>
    <row r="1422" spans="1:9" ht="15.6">
      <c r="A1422" s="121">
        <v>510866</v>
      </c>
      <c r="B1422" s="122" t="s">
        <v>2657</v>
      </c>
      <c r="C1422" s="121">
        <v>508</v>
      </c>
      <c r="D1422" s="121">
        <v>5</v>
      </c>
      <c r="E1422" s="122" t="s">
        <v>1383</v>
      </c>
      <c r="F1422" s="122" t="s">
        <v>171</v>
      </c>
      <c r="G1422" s="122" t="s">
        <v>1384</v>
      </c>
      <c r="H1422" s="122"/>
      <c r="I1422" s="117"/>
    </row>
    <row r="1423" spans="1:9" ht="15.6">
      <c r="A1423" s="121">
        <v>515183</v>
      </c>
      <c r="B1423" s="122" t="s">
        <v>2658</v>
      </c>
      <c r="C1423" s="121">
        <v>609</v>
      </c>
      <c r="D1423" s="121">
        <v>6</v>
      </c>
      <c r="E1423" s="122" t="s">
        <v>1245</v>
      </c>
      <c r="F1423" s="122" t="s">
        <v>214</v>
      </c>
      <c r="G1423" s="122"/>
      <c r="H1423" s="122"/>
      <c r="I1423" s="117"/>
    </row>
    <row r="1424" spans="1:9" ht="15.6">
      <c r="A1424" s="121">
        <v>501247</v>
      </c>
      <c r="B1424" s="122" t="s">
        <v>2659</v>
      </c>
      <c r="C1424" s="121">
        <v>401</v>
      </c>
      <c r="D1424" s="121">
        <v>4</v>
      </c>
      <c r="E1424" s="122" t="s">
        <v>1304</v>
      </c>
      <c r="F1424" s="122" t="s">
        <v>1265</v>
      </c>
      <c r="G1424" s="122"/>
      <c r="H1424" s="122"/>
      <c r="I1424" s="117"/>
    </row>
    <row r="1425" spans="1:9" ht="15.6">
      <c r="A1425" s="121">
        <v>511609</v>
      </c>
      <c r="B1425" s="122" t="s">
        <v>2660</v>
      </c>
      <c r="C1425" s="121">
        <v>606</v>
      </c>
      <c r="D1425" s="121">
        <v>6</v>
      </c>
      <c r="E1425" s="122" t="s">
        <v>1243</v>
      </c>
      <c r="F1425" s="122" t="s">
        <v>214</v>
      </c>
      <c r="G1425" s="122"/>
      <c r="H1425" s="122"/>
      <c r="I1425" s="117"/>
    </row>
    <row r="1426" spans="1:9" ht="15.6">
      <c r="A1426" s="121">
        <v>559652</v>
      </c>
      <c r="B1426" s="122" t="s">
        <v>2661</v>
      </c>
      <c r="C1426" s="121">
        <v>702</v>
      </c>
      <c r="D1426" s="121">
        <v>7</v>
      </c>
      <c r="E1426" s="122" t="s">
        <v>1262</v>
      </c>
      <c r="F1426" s="122" t="s">
        <v>1251</v>
      </c>
      <c r="G1426" s="122"/>
      <c r="H1426" s="122"/>
      <c r="I1426" s="117"/>
    </row>
    <row r="1427" spans="1:9" ht="15.6">
      <c r="A1427" s="121">
        <v>543349</v>
      </c>
      <c r="B1427" s="122" t="s">
        <v>2662</v>
      </c>
      <c r="C1427" s="121">
        <v>810</v>
      </c>
      <c r="D1427" s="121">
        <v>8</v>
      </c>
      <c r="E1427" s="122" t="s">
        <v>1274</v>
      </c>
      <c r="F1427" s="122" t="s">
        <v>568</v>
      </c>
      <c r="G1427" s="122"/>
      <c r="H1427" s="122"/>
      <c r="I1427" s="117"/>
    </row>
    <row r="1428" spans="1:9" ht="15.6">
      <c r="A1428" s="121">
        <v>528854</v>
      </c>
      <c r="B1428" s="122" t="s">
        <v>2663</v>
      </c>
      <c r="C1428" s="121">
        <v>713</v>
      </c>
      <c r="D1428" s="121">
        <v>7</v>
      </c>
      <c r="E1428" s="122" t="s">
        <v>1277</v>
      </c>
      <c r="F1428" s="122" t="s">
        <v>1251</v>
      </c>
      <c r="G1428" s="122"/>
      <c r="H1428" s="122"/>
      <c r="I1428" s="117"/>
    </row>
    <row r="1429" spans="1:9" ht="15.6">
      <c r="A1429" s="121">
        <v>523712</v>
      </c>
      <c r="B1429" s="122" t="s">
        <v>2664</v>
      </c>
      <c r="C1429" s="121">
        <v>703</v>
      </c>
      <c r="D1429" s="121">
        <v>7</v>
      </c>
      <c r="E1429" s="122" t="s">
        <v>1252</v>
      </c>
      <c r="F1429" s="122" t="s">
        <v>1251</v>
      </c>
      <c r="G1429" s="122"/>
      <c r="H1429" s="122"/>
      <c r="I1429" s="117"/>
    </row>
    <row r="1430" spans="1:9" ht="15.6">
      <c r="A1430" s="121">
        <v>527548</v>
      </c>
      <c r="B1430" s="122" t="s">
        <v>2665</v>
      </c>
      <c r="C1430" s="121">
        <v>712</v>
      </c>
      <c r="D1430" s="121">
        <v>7</v>
      </c>
      <c r="E1430" s="122" t="s">
        <v>1357</v>
      </c>
      <c r="F1430" s="122" t="s">
        <v>1251</v>
      </c>
      <c r="G1430" s="122"/>
      <c r="H1430" s="122"/>
      <c r="I1430" s="117"/>
    </row>
    <row r="1431" spans="1:9" ht="15.6">
      <c r="A1431" s="121">
        <v>528579</v>
      </c>
      <c r="B1431" s="122" t="s">
        <v>2666</v>
      </c>
      <c r="C1431" s="121">
        <v>807</v>
      </c>
      <c r="D1431" s="121">
        <v>8</v>
      </c>
      <c r="E1431" s="122" t="s">
        <v>1302</v>
      </c>
      <c r="F1431" s="122" t="s">
        <v>568</v>
      </c>
      <c r="G1431" s="122"/>
      <c r="H1431" s="122"/>
      <c r="I1431" s="117"/>
    </row>
    <row r="1432" spans="1:9" ht="15.6">
      <c r="A1432" s="121">
        <v>555754</v>
      </c>
      <c r="B1432" s="122" t="s">
        <v>2667</v>
      </c>
      <c r="C1432" s="121">
        <v>202</v>
      </c>
      <c r="D1432" s="121">
        <v>2</v>
      </c>
      <c r="E1432" s="122" t="s">
        <v>1247</v>
      </c>
      <c r="F1432" s="122" t="s">
        <v>1248</v>
      </c>
      <c r="G1432" s="122"/>
      <c r="H1432" s="122"/>
      <c r="I1432" s="117"/>
    </row>
    <row r="1433" spans="1:9" ht="15.6">
      <c r="A1433" s="121">
        <v>526894</v>
      </c>
      <c r="B1433" s="122" t="s">
        <v>2668</v>
      </c>
      <c r="C1433" s="121">
        <v>710</v>
      </c>
      <c r="D1433" s="121">
        <v>7</v>
      </c>
      <c r="E1433" s="122" t="s">
        <v>1632</v>
      </c>
      <c r="F1433" s="122" t="s">
        <v>1251</v>
      </c>
      <c r="G1433" s="122"/>
      <c r="H1433" s="122"/>
      <c r="I1433" s="117"/>
    </row>
    <row r="1434" spans="1:9" ht="15.6">
      <c r="A1434" s="121">
        <v>518646</v>
      </c>
      <c r="B1434" s="122" t="s">
        <v>2669</v>
      </c>
      <c r="C1434" s="121">
        <v>605</v>
      </c>
      <c r="D1434" s="121">
        <v>6</v>
      </c>
      <c r="E1434" s="122" t="s">
        <v>1544</v>
      </c>
      <c r="F1434" s="122" t="s">
        <v>214</v>
      </c>
      <c r="G1434" s="122"/>
      <c r="H1434" s="122"/>
      <c r="I1434" s="117"/>
    </row>
    <row r="1435" spans="1:9" ht="15.6">
      <c r="A1435" s="121">
        <v>527556</v>
      </c>
      <c r="B1435" s="122" t="s">
        <v>2670</v>
      </c>
      <c r="C1435" s="121">
        <v>712</v>
      </c>
      <c r="D1435" s="121">
        <v>7</v>
      </c>
      <c r="E1435" s="122" t="s">
        <v>1357</v>
      </c>
      <c r="F1435" s="122" t="s">
        <v>1251</v>
      </c>
      <c r="G1435" s="122"/>
      <c r="H1435" s="122"/>
      <c r="I1435" s="117"/>
    </row>
    <row r="1436" spans="1:9" ht="15.6">
      <c r="A1436" s="121">
        <v>501760</v>
      </c>
      <c r="B1436" s="122" t="s">
        <v>2671</v>
      </c>
      <c r="C1436" s="121">
        <v>201</v>
      </c>
      <c r="D1436" s="121">
        <v>2</v>
      </c>
      <c r="E1436" s="122" t="s">
        <v>1288</v>
      </c>
      <c r="F1436" s="122" t="s">
        <v>1248</v>
      </c>
      <c r="G1436" s="122"/>
      <c r="H1436" s="122"/>
      <c r="I1436" s="117"/>
    </row>
    <row r="1437" spans="1:9" ht="15.6">
      <c r="A1437" s="121">
        <v>556823</v>
      </c>
      <c r="B1437" s="122" t="s">
        <v>2672</v>
      </c>
      <c r="C1437" s="121">
        <v>707</v>
      </c>
      <c r="D1437" s="121">
        <v>7</v>
      </c>
      <c r="E1437" s="122" t="s">
        <v>1257</v>
      </c>
      <c r="F1437" s="122" t="s">
        <v>1251</v>
      </c>
      <c r="G1437" s="122"/>
      <c r="H1437" s="122"/>
      <c r="I1437" s="117"/>
    </row>
    <row r="1438" spans="1:9" ht="15.6">
      <c r="A1438" s="121">
        <v>521671</v>
      </c>
      <c r="B1438" s="122" t="s">
        <v>2673</v>
      </c>
      <c r="C1438" s="121">
        <v>806</v>
      </c>
      <c r="D1438" s="121">
        <v>8</v>
      </c>
      <c r="E1438" s="122" t="s">
        <v>1293</v>
      </c>
      <c r="F1438" s="122" t="s">
        <v>568</v>
      </c>
      <c r="G1438" s="122"/>
      <c r="H1438" s="122"/>
      <c r="I1438" s="117"/>
    </row>
    <row r="1439" spans="1:9" ht="15.6">
      <c r="A1439" s="121">
        <v>528862</v>
      </c>
      <c r="B1439" s="122" t="s">
        <v>2674</v>
      </c>
      <c r="C1439" s="121">
        <v>713</v>
      </c>
      <c r="D1439" s="121">
        <v>7</v>
      </c>
      <c r="E1439" s="122" t="s">
        <v>1277</v>
      </c>
      <c r="F1439" s="122" t="s">
        <v>1251</v>
      </c>
      <c r="G1439" s="122"/>
      <c r="H1439" s="122"/>
      <c r="I1439" s="117"/>
    </row>
    <row r="1440" spans="1:9" ht="15.6">
      <c r="A1440" s="121">
        <v>508764</v>
      </c>
      <c r="B1440" s="122" t="s">
        <v>2675</v>
      </c>
      <c r="C1440" s="121">
        <v>601</v>
      </c>
      <c r="D1440" s="121">
        <v>6</v>
      </c>
      <c r="E1440" s="122" t="s">
        <v>1298</v>
      </c>
      <c r="F1440" s="122" t="s">
        <v>214</v>
      </c>
      <c r="G1440" s="122"/>
      <c r="H1440" s="122"/>
      <c r="I1440" s="117"/>
    </row>
    <row r="1441" spans="1:9" ht="15.6">
      <c r="A1441" s="121">
        <v>509833</v>
      </c>
      <c r="B1441" s="122" t="s">
        <v>2676</v>
      </c>
      <c r="C1441" s="121">
        <v>503</v>
      </c>
      <c r="D1441" s="121">
        <v>5</v>
      </c>
      <c r="E1441" s="122" t="s">
        <v>1542</v>
      </c>
      <c r="F1441" s="122" t="s">
        <v>171</v>
      </c>
      <c r="G1441" s="122" t="s">
        <v>1279</v>
      </c>
      <c r="H1441" s="122"/>
      <c r="I1441" s="117"/>
    </row>
    <row r="1442" spans="1:9" ht="15.6">
      <c r="A1442" s="121">
        <v>520471</v>
      </c>
      <c r="B1442" s="122" t="s">
        <v>1472</v>
      </c>
      <c r="C1442" s="121">
        <v>705</v>
      </c>
      <c r="D1442" s="121">
        <v>7</v>
      </c>
      <c r="E1442" s="122" t="s">
        <v>1472</v>
      </c>
      <c r="F1442" s="122" t="s">
        <v>1251</v>
      </c>
      <c r="G1442" s="122"/>
      <c r="H1442" s="122"/>
      <c r="I1442" s="117"/>
    </row>
    <row r="1443" spans="1:9" ht="15.6">
      <c r="A1443" s="121">
        <v>545686</v>
      </c>
      <c r="B1443" s="122" t="s">
        <v>2677</v>
      </c>
      <c r="C1443" s="121">
        <v>309</v>
      </c>
      <c r="D1443" s="121">
        <v>3</v>
      </c>
      <c r="E1443" s="122" t="s">
        <v>1259</v>
      </c>
      <c r="F1443" s="122" t="s">
        <v>1260</v>
      </c>
      <c r="G1443" s="122"/>
      <c r="H1443" s="122"/>
      <c r="I1443" s="117"/>
    </row>
    <row r="1444" spans="1:9" ht="15.6">
      <c r="A1444" s="121">
        <v>500569</v>
      </c>
      <c r="B1444" s="122" t="s">
        <v>2678</v>
      </c>
      <c r="C1444" s="121">
        <v>403</v>
      </c>
      <c r="D1444" s="121">
        <v>4</v>
      </c>
      <c r="E1444" s="122" t="s">
        <v>1264</v>
      </c>
      <c r="F1444" s="122" t="s">
        <v>1265</v>
      </c>
      <c r="G1444" s="122"/>
      <c r="H1444" s="122"/>
      <c r="I1444" s="117"/>
    </row>
    <row r="1445" spans="1:9" ht="15.6">
      <c r="A1445" s="121">
        <v>525961</v>
      </c>
      <c r="B1445" s="122" t="s">
        <v>2679</v>
      </c>
      <c r="C1445" s="121">
        <v>808</v>
      </c>
      <c r="D1445" s="121">
        <v>8</v>
      </c>
      <c r="E1445" s="122" t="s">
        <v>1272</v>
      </c>
      <c r="F1445" s="122" t="s">
        <v>568</v>
      </c>
      <c r="G1445" s="122"/>
      <c r="H1445" s="122"/>
      <c r="I1445" s="117"/>
    </row>
    <row r="1446" spans="1:9" ht="15.6">
      <c r="A1446" s="121">
        <v>523721</v>
      </c>
      <c r="B1446" s="122" t="s">
        <v>2680</v>
      </c>
      <c r="C1446" s="121">
        <v>706</v>
      </c>
      <c r="D1446" s="121">
        <v>7</v>
      </c>
      <c r="E1446" s="122" t="s">
        <v>1339</v>
      </c>
      <c r="F1446" s="122" t="s">
        <v>1251</v>
      </c>
      <c r="G1446" s="122"/>
      <c r="H1446" s="122"/>
      <c r="I1446" s="117"/>
    </row>
    <row r="1447" spans="1:9" ht="15.6">
      <c r="A1447" s="121">
        <v>507326</v>
      </c>
      <c r="B1447" s="122" t="s">
        <v>2681</v>
      </c>
      <c r="C1447" s="121">
        <v>203</v>
      </c>
      <c r="D1447" s="121">
        <v>2</v>
      </c>
      <c r="E1447" s="122" t="s">
        <v>1437</v>
      </c>
      <c r="F1447" s="122" t="s">
        <v>1248</v>
      </c>
      <c r="G1447" s="122"/>
      <c r="H1447" s="122"/>
      <c r="I1447" s="117"/>
    </row>
    <row r="1448" spans="1:9" ht="15.6">
      <c r="A1448" s="121">
        <v>528871</v>
      </c>
      <c r="B1448" s="122" t="s">
        <v>2682</v>
      </c>
      <c r="C1448" s="121">
        <v>713</v>
      </c>
      <c r="D1448" s="121">
        <v>7</v>
      </c>
      <c r="E1448" s="122" t="s">
        <v>1277</v>
      </c>
      <c r="F1448" s="122" t="s">
        <v>1251</v>
      </c>
      <c r="G1448" s="122"/>
      <c r="H1448" s="122"/>
      <c r="I1448" s="117"/>
    </row>
    <row r="1449" spans="1:9" ht="15.6">
      <c r="A1449" s="121">
        <v>513377</v>
      </c>
      <c r="B1449" s="122" t="s">
        <v>2683</v>
      </c>
      <c r="C1449" s="121">
        <v>308</v>
      </c>
      <c r="D1449" s="121">
        <v>3</v>
      </c>
      <c r="E1449" s="122" t="s">
        <v>1365</v>
      </c>
      <c r="F1449" s="122" t="s">
        <v>1260</v>
      </c>
      <c r="G1449" s="122"/>
      <c r="H1449" s="122"/>
      <c r="I1449" s="117"/>
    </row>
    <row r="1450" spans="1:9" ht="15.6">
      <c r="A1450" s="121">
        <v>527564</v>
      </c>
      <c r="B1450" s="122" t="s">
        <v>2684</v>
      </c>
      <c r="C1450" s="121">
        <v>712</v>
      </c>
      <c r="D1450" s="121">
        <v>7</v>
      </c>
      <c r="E1450" s="122" t="s">
        <v>1357</v>
      </c>
      <c r="F1450" s="122" t="s">
        <v>1251</v>
      </c>
      <c r="G1450" s="122"/>
      <c r="H1450" s="122"/>
      <c r="I1450" s="117"/>
    </row>
    <row r="1451" spans="1:9" ht="15.6">
      <c r="A1451" s="121">
        <v>519596</v>
      </c>
      <c r="B1451" s="122" t="s">
        <v>2685</v>
      </c>
      <c r="C1451" s="121">
        <v>712</v>
      </c>
      <c r="D1451" s="121">
        <v>7</v>
      </c>
      <c r="E1451" s="122" t="s">
        <v>1357</v>
      </c>
      <c r="F1451" s="122" t="s">
        <v>1251</v>
      </c>
      <c r="G1451" s="122"/>
      <c r="H1451" s="122"/>
      <c r="I1451" s="117"/>
    </row>
    <row r="1452" spans="1:9" ht="15.6">
      <c r="A1452" s="121">
        <v>501778</v>
      </c>
      <c r="B1452" s="122" t="s">
        <v>2686</v>
      </c>
      <c r="C1452" s="121">
        <v>201</v>
      </c>
      <c r="D1452" s="121">
        <v>2</v>
      </c>
      <c r="E1452" s="122" t="s">
        <v>1288</v>
      </c>
      <c r="F1452" s="122" t="s">
        <v>1248</v>
      </c>
      <c r="G1452" s="122"/>
      <c r="H1452" s="122"/>
      <c r="I1452" s="117"/>
    </row>
    <row r="1453" spans="1:9" ht="15.6">
      <c r="A1453" s="121">
        <v>505153</v>
      </c>
      <c r="B1453" s="122" t="s">
        <v>2687</v>
      </c>
      <c r="C1453" s="121">
        <v>301</v>
      </c>
      <c r="D1453" s="121">
        <v>3</v>
      </c>
      <c r="E1453" s="122" t="s">
        <v>1323</v>
      </c>
      <c r="F1453" s="122" t="s">
        <v>1260</v>
      </c>
      <c r="G1453" s="122"/>
      <c r="H1453" s="122"/>
      <c r="I1453" s="117"/>
    </row>
    <row r="1454" spans="1:9" ht="15.6">
      <c r="A1454" s="121">
        <v>520489</v>
      </c>
      <c r="B1454" s="122" t="s">
        <v>2688</v>
      </c>
      <c r="C1454" s="121">
        <v>709</v>
      </c>
      <c r="D1454" s="121">
        <v>7</v>
      </c>
      <c r="E1454" s="122" t="s">
        <v>1353</v>
      </c>
      <c r="F1454" s="122" t="s">
        <v>1251</v>
      </c>
      <c r="G1454" s="122"/>
      <c r="H1454" s="122"/>
      <c r="I1454" s="117"/>
    </row>
    <row r="1455" spans="1:9" ht="15.6">
      <c r="A1455" s="121">
        <v>501786</v>
      </c>
      <c r="B1455" s="122" t="s">
        <v>2689</v>
      </c>
      <c r="C1455" s="121">
        <v>201</v>
      </c>
      <c r="D1455" s="121">
        <v>2</v>
      </c>
      <c r="E1455" s="122" t="s">
        <v>1288</v>
      </c>
      <c r="F1455" s="122" t="s">
        <v>1248</v>
      </c>
      <c r="G1455" s="122"/>
      <c r="H1455" s="122"/>
      <c r="I1455" s="117"/>
    </row>
    <row r="1456" spans="1:9" ht="15.6">
      <c r="A1456" s="121">
        <v>503371</v>
      </c>
      <c r="B1456" s="122" t="s">
        <v>2690</v>
      </c>
      <c r="C1456" s="121">
        <v>404</v>
      </c>
      <c r="D1456" s="121">
        <v>4</v>
      </c>
      <c r="E1456" s="122" t="s">
        <v>1267</v>
      </c>
      <c r="F1456" s="122" t="s">
        <v>1265</v>
      </c>
      <c r="G1456" s="122"/>
      <c r="H1456" s="122"/>
      <c r="I1456" s="117"/>
    </row>
    <row r="1457" spans="1:9" ht="15.6">
      <c r="A1457" s="121">
        <v>528587</v>
      </c>
      <c r="B1457" s="122" t="s">
        <v>2691</v>
      </c>
      <c r="C1457" s="121">
        <v>811</v>
      </c>
      <c r="D1457" s="121">
        <v>8</v>
      </c>
      <c r="E1457" s="122" t="s">
        <v>1290</v>
      </c>
      <c r="F1457" s="122" t="s">
        <v>568</v>
      </c>
      <c r="G1457" s="122"/>
      <c r="H1457" s="122"/>
      <c r="I1457" s="117"/>
    </row>
    <row r="1458" spans="1:9" ht="15.6">
      <c r="A1458" s="121">
        <v>518654</v>
      </c>
      <c r="B1458" s="122" t="s">
        <v>2692</v>
      </c>
      <c r="C1458" s="121">
        <v>611</v>
      </c>
      <c r="D1458" s="121">
        <v>6</v>
      </c>
      <c r="E1458" s="122" t="s">
        <v>1281</v>
      </c>
      <c r="F1458" s="122" t="s">
        <v>214</v>
      </c>
      <c r="G1458" s="122"/>
      <c r="H1458" s="122"/>
      <c r="I1458" s="117"/>
    </row>
    <row r="1459" spans="1:9" ht="15.6">
      <c r="A1459" s="121">
        <v>528889</v>
      </c>
      <c r="B1459" s="122" t="s">
        <v>2693</v>
      </c>
      <c r="C1459" s="121">
        <v>713</v>
      </c>
      <c r="D1459" s="121">
        <v>7</v>
      </c>
      <c r="E1459" s="122" t="s">
        <v>1277</v>
      </c>
      <c r="F1459" s="122" t="s">
        <v>1251</v>
      </c>
      <c r="G1459" s="122"/>
      <c r="H1459" s="122"/>
      <c r="I1459" s="117"/>
    </row>
    <row r="1460" spans="1:9" ht="15.6">
      <c r="A1460" s="121">
        <v>508772</v>
      </c>
      <c r="B1460" s="122" t="s">
        <v>2694</v>
      </c>
      <c r="C1460" s="121">
        <v>603</v>
      </c>
      <c r="D1460" s="121">
        <v>6</v>
      </c>
      <c r="E1460" s="122" t="s">
        <v>1285</v>
      </c>
      <c r="F1460" s="122" t="s">
        <v>214</v>
      </c>
      <c r="G1460" s="122"/>
      <c r="H1460" s="122"/>
      <c r="I1460" s="117"/>
    </row>
    <row r="1461" spans="1:9" ht="15.6">
      <c r="A1461" s="121">
        <v>522279</v>
      </c>
      <c r="B1461" s="122" t="s">
        <v>1302</v>
      </c>
      <c r="C1461" s="121">
        <v>807</v>
      </c>
      <c r="D1461" s="121">
        <v>8</v>
      </c>
      <c r="E1461" s="122" t="s">
        <v>1302</v>
      </c>
      <c r="F1461" s="122" t="s">
        <v>568</v>
      </c>
      <c r="G1461" s="122"/>
      <c r="H1461" s="122"/>
      <c r="I1461" s="117"/>
    </row>
    <row r="1462" spans="1:9" ht="15.6">
      <c r="A1462" s="121">
        <v>524867</v>
      </c>
      <c r="B1462" s="122" t="s">
        <v>2695</v>
      </c>
      <c r="C1462" s="121">
        <v>707</v>
      </c>
      <c r="D1462" s="121">
        <v>7</v>
      </c>
      <c r="E1462" s="122" t="s">
        <v>1257</v>
      </c>
      <c r="F1462" s="122" t="s">
        <v>1251</v>
      </c>
      <c r="G1462" s="122"/>
      <c r="H1462" s="122"/>
      <c r="I1462" s="117"/>
    </row>
    <row r="1463" spans="1:9" ht="15.6">
      <c r="A1463" s="121">
        <v>527572</v>
      </c>
      <c r="B1463" s="122" t="s">
        <v>2696</v>
      </c>
      <c r="C1463" s="121">
        <v>711</v>
      </c>
      <c r="D1463" s="121">
        <v>7</v>
      </c>
      <c r="E1463" s="122" t="s">
        <v>1319</v>
      </c>
      <c r="F1463" s="122" t="s">
        <v>1251</v>
      </c>
      <c r="G1463" s="122"/>
      <c r="H1463" s="122"/>
      <c r="I1463" s="117"/>
    </row>
    <row r="1464" spans="1:9" ht="15.6">
      <c r="A1464" s="121">
        <v>519600</v>
      </c>
      <c r="B1464" s="122" t="s">
        <v>2697</v>
      </c>
      <c r="C1464" s="121">
        <v>701</v>
      </c>
      <c r="D1464" s="121">
        <v>7</v>
      </c>
      <c r="E1464" s="122" t="s">
        <v>1250</v>
      </c>
      <c r="F1464" s="122" t="s">
        <v>1251</v>
      </c>
      <c r="G1464" s="122"/>
      <c r="H1464" s="122"/>
      <c r="I1464" s="117"/>
    </row>
    <row r="1465" spans="1:9" ht="15.6">
      <c r="A1465" s="121">
        <v>513385</v>
      </c>
      <c r="B1465" s="122" t="s">
        <v>2698</v>
      </c>
      <c r="C1465" s="121">
        <v>302</v>
      </c>
      <c r="D1465" s="121">
        <v>3</v>
      </c>
      <c r="E1465" s="122" t="s">
        <v>1431</v>
      </c>
      <c r="F1465" s="122" t="s">
        <v>1260</v>
      </c>
      <c r="G1465" s="122"/>
      <c r="H1465" s="122"/>
      <c r="I1465" s="117"/>
    </row>
    <row r="1466" spans="1:9" ht="15.6">
      <c r="A1466" s="121">
        <v>580309</v>
      </c>
      <c r="B1466" s="122" t="s">
        <v>2698</v>
      </c>
      <c r="C1466" s="121">
        <v>606</v>
      </c>
      <c r="D1466" s="121">
        <v>6</v>
      </c>
      <c r="E1466" s="122" t="s">
        <v>1243</v>
      </c>
      <c r="F1466" s="122" t="s">
        <v>214</v>
      </c>
      <c r="G1466" s="122"/>
      <c r="H1466" s="122"/>
      <c r="I1466" s="117"/>
    </row>
    <row r="1467" spans="1:9" ht="15.6">
      <c r="A1467" s="121">
        <v>580252</v>
      </c>
      <c r="B1467" s="122" t="s">
        <v>2699</v>
      </c>
      <c r="C1467" s="121">
        <v>806</v>
      </c>
      <c r="D1467" s="121">
        <v>8</v>
      </c>
      <c r="E1467" s="122" t="s">
        <v>1293</v>
      </c>
      <c r="F1467" s="122" t="s">
        <v>568</v>
      </c>
      <c r="G1467" s="122"/>
      <c r="H1467" s="122"/>
      <c r="I1467" s="117"/>
    </row>
    <row r="1468" spans="1:9" ht="15.6">
      <c r="A1468" s="121">
        <v>508098</v>
      </c>
      <c r="B1468" s="122" t="s">
        <v>2700</v>
      </c>
      <c r="C1468" s="121">
        <v>108</v>
      </c>
      <c r="D1468" s="121">
        <v>1</v>
      </c>
      <c r="E1468" s="122" t="s">
        <v>1378</v>
      </c>
      <c r="F1468" s="122" t="s">
        <v>477</v>
      </c>
      <c r="G1468" s="122"/>
      <c r="H1468" s="122"/>
      <c r="I1468" s="117"/>
    </row>
    <row r="1469" spans="1:9" ht="15.6">
      <c r="A1469" s="121">
        <v>524875</v>
      </c>
      <c r="B1469" s="122" t="s">
        <v>2701</v>
      </c>
      <c r="C1469" s="121">
        <v>708</v>
      </c>
      <c r="D1469" s="121">
        <v>7</v>
      </c>
      <c r="E1469" s="122" t="s">
        <v>1307</v>
      </c>
      <c r="F1469" s="122" t="s">
        <v>1251</v>
      </c>
      <c r="G1469" s="122"/>
      <c r="H1469" s="122"/>
      <c r="I1469" s="117"/>
    </row>
    <row r="1470" spans="1:9" ht="15.6">
      <c r="A1470" s="121">
        <v>527581</v>
      </c>
      <c r="B1470" s="122" t="s">
        <v>2702</v>
      </c>
      <c r="C1470" s="121">
        <v>711</v>
      </c>
      <c r="D1470" s="121">
        <v>7</v>
      </c>
      <c r="E1470" s="122" t="s">
        <v>1319</v>
      </c>
      <c r="F1470" s="122" t="s">
        <v>1251</v>
      </c>
      <c r="G1470" s="122"/>
      <c r="H1470" s="122"/>
      <c r="I1470" s="117"/>
    </row>
    <row r="1471" spans="1:9" ht="15.6">
      <c r="A1471" s="121">
        <v>524883</v>
      </c>
      <c r="B1471" s="122" t="s">
        <v>2703</v>
      </c>
      <c r="C1471" s="121">
        <v>707</v>
      </c>
      <c r="D1471" s="121">
        <v>7</v>
      </c>
      <c r="E1471" s="122" t="s">
        <v>1257</v>
      </c>
      <c r="F1471" s="122" t="s">
        <v>1251</v>
      </c>
      <c r="G1471" s="122"/>
      <c r="H1471" s="122"/>
      <c r="I1471" s="117"/>
    </row>
    <row r="1472" spans="1:9" ht="15.6">
      <c r="A1472" s="121">
        <v>527599</v>
      </c>
      <c r="B1472" s="122" t="s">
        <v>2704</v>
      </c>
      <c r="C1472" s="121">
        <v>712</v>
      </c>
      <c r="D1472" s="121">
        <v>7</v>
      </c>
      <c r="E1472" s="122" t="s">
        <v>1357</v>
      </c>
      <c r="F1472" s="122" t="s">
        <v>1251</v>
      </c>
      <c r="G1472" s="122"/>
      <c r="H1472" s="122"/>
      <c r="I1472" s="117"/>
    </row>
    <row r="1473" spans="1:9" ht="15.6">
      <c r="A1473" s="121">
        <v>511617</v>
      </c>
      <c r="B1473" s="122" t="s">
        <v>2705</v>
      </c>
      <c r="C1473" s="121">
        <v>607</v>
      </c>
      <c r="D1473" s="121">
        <v>6</v>
      </c>
      <c r="E1473" s="122" t="s">
        <v>1484</v>
      </c>
      <c r="F1473" s="122" t="s">
        <v>214</v>
      </c>
      <c r="G1473" s="122"/>
      <c r="H1473" s="122"/>
      <c r="I1473" s="117"/>
    </row>
    <row r="1474" spans="1:9" ht="15.6">
      <c r="A1474" s="121">
        <v>527602</v>
      </c>
      <c r="B1474" s="122" t="s">
        <v>2706</v>
      </c>
      <c r="C1474" s="121">
        <v>712</v>
      </c>
      <c r="D1474" s="121">
        <v>7</v>
      </c>
      <c r="E1474" s="122" t="s">
        <v>1357</v>
      </c>
      <c r="F1474" s="122" t="s">
        <v>1251</v>
      </c>
      <c r="G1474" s="122"/>
      <c r="H1474" s="122"/>
      <c r="I1474" s="117"/>
    </row>
    <row r="1475" spans="1:9" ht="15.6">
      <c r="A1475" s="121">
        <v>523739</v>
      </c>
      <c r="B1475" s="122" t="s">
        <v>2707</v>
      </c>
      <c r="C1475" s="121">
        <v>703</v>
      </c>
      <c r="D1475" s="121">
        <v>7</v>
      </c>
      <c r="E1475" s="122" t="s">
        <v>1252</v>
      </c>
      <c r="F1475" s="122" t="s">
        <v>1251</v>
      </c>
      <c r="G1475" s="122"/>
      <c r="H1475" s="122"/>
      <c r="I1475" s="117"/>
    </row>
    <row r="1476" spans="1:9" ht="15.6">
      <c r="A1476" s="121">
        <v>523747</v>
      </c>
      <c r="B1476" s="122" t="s">
        <v>2708</v>
      </c>
      <c r="C1476" s="121">
        <v>706</v>
      </c>
      <c r="D1476" s="121">
        <v>7</v>
      </c>
      <c r="E1476" s="122" t="s">
        <v>1339</v>
      </c>
      <c r="F1476" s="122" t="s">
        <v>1251</v>
      </c>
      <c r="G1476" s="122"/>
      <c r="H1476" s="122"/>
      <c r="I1476" s="117"/>
    </row>
    <row r="1477" spans="1:9" ht="15.6">
      <c r="A1477" s="121">
        <v>543357</v>
      </c>
      <c r="B1477" s="122" t="s">
        <v>2709</v>
      </c>
      <c r="C1477" s="121">
        <v>810</v>
      </c>
      <c r="D1477" s="121">
        <v>8</v>
      </c>
      <c r="E1477" s="122" t="s">
        <v>1274</v>
      </c>
      <c r="F1477" s="122" t="s">
        <v>568</v>
      </c>
      <c r="G1477" s="122"/>
      <c r="H1477" s="122"/>
      <c r="I1477" s="117"/>
    </row>
    <row r="1478" spans="1:9" ht="15.6">
      <c r="A1478" s="121">
        <v>506231</v>
      </c>
      <c r="B1478" s="122" t="s">
        <v>2710</v>
      </c>
      <c r="C1478" s="121">
        <v>309</v>
      </c>
      <c r="D1478" s="121">
        <v>3</v>
      </c>
      <c r="E1478" s="122" t="s">
        <v>1259</v>
      </c>
      <c r="F1478" s="122" t="s">
        <v>1260</v>
      </c>
      <c r="G1478" s="122"/>
      <c r="H1478" s="122"/>
      <c r="I1478" s="117"/>
    </row>
    <row r="1479" spans="1:9" ht="15.6">
      <c r="A1479" s="121">
        <v>543365</v>
      </c>
      <c r="B1479" s="122" t="s">
        <v>2711</v>
      </c>
      <c r="C1479" s="121">
        <v>801</v>
      </c>
      <c r="D1479" s="121">
        <v>8</v>
      </c>
      <c r="E1479" s="122" t="s">
        <v>1826</v>
      </c>
      <c r="F1479" s="122" t="s">
        <v>568</v>
      </c>
      <c r="G1479" s="122"/>
      <c r="H1479" s="122"/>
      <c r="I1479" s="117"/>
    </row>
    <row r="1480" spans="1:9" ht="15.6">
      <c r="A1480" s="121">
        <v>526908</v>
      </c>
      <c r="B1480" s="122" t="s">
        <v>2712</v>
      </c>
      <c r="C1480" s="121">
        <v>710</v>
      </c>
      <c r="D1480" s="121">
        <v>7</v>
      </c>
      <c r="E1480" s="122" t="s">
        <v>1632</v>
      </c>
      <c r="F1480" s="122" t="s">
        <v>1251</v>
      </c>
      <c r="G1480" s="122"/>
      <c r="H1480" s="122"/>
      <c r="I1480" s="117"/>
    </row>
    <row r="1481" spans="1:9" ht="15.6">
      <c r="A1481" s="121">
        <v>501255</v>
      </c>
      <c r="B1481" s="122" t="s">
        <v>2713</v>
      </c>
      <c r="C1481" s="121">
        <v>401</v>
      </c>
      <c r="D1481" s="121">
        <v>4</v>
      </c>
      <c r="E1481" s="122" t="s">
        <v>1304</v>
      </c>
      <c r="F1481" s="122" t="s">
        <v>1265</v>
      </c>
      <c r="G1481" s="122"/>
      <c r="H1481" s="122"/>
      <c r="I1481" s="117"/>
    </row>
    <row r="1482" spans="1:9" ht="15.6">
      <c r="A1482" s="121">
        <v>500739</v>
      </c>
      <c r="B1482" s="122" t="s">
        <v>2714</v>
      </c>
      <c r="C1482" s="121">
        <v>405</v>
      </c>
      <c r="D1482" s="121">
        <v>4</v>
      </c>
      <c r="E1482" s="122" t="s">
        <v>1665</v>
      </c>
      <c r="F1482" s="122" t="s">
        <v>1265</v>
      </c>
      <c r="G1482" s="122"/>
      <c r="H1482" s="122"/>
      <c r="I1482" s="117"/>
    </row>
    <row r="1483" spans="1:9" ht="15.6">
      <c r="A1483" s="121">
        <v>517071</v>
      </c>
      <c r="B1483" s="122" t="s">
        <v>2715</v>
      </c>
      <c r="C1483" s="121">
        <v>602</v>
      </c>
      <c r="D1483" s="121">
        <v>6</v>
      </c>
      <c r="E1483" s="122" t="s">
        <v>1295</v>
      </c>
      <c r="F1483" s="122" t="s">
        <v>214</v>
      </c>
      <c r="G1483" s="122"/>
      <c r="H1483" s="122"/>
      <c r="I1483" s="117"/>
    </row>
    <row r="1484" spans="1:9" ht="15.6">
      <c r="A1484" s="121">
        <v>508101</v>
      </c>
      <c r="B1484" s="122" t="s">
        <v>2716</v>
      </c>
      <c r="C1484" s="121">
        <v>107</v>
      </c>
      <c r="D1484" s="121">
        <v>1</v>
      </c>
      <c r="E1484" s="122" t="s">
        <v>1300</v>
      </c>
      <c r="F1484" s="122" t="s">
        <v>477</v>
      </c>
      <c r="G1484" s="122"/>
      <c r="H1484" s="122"/>
      <c r="I1484" s="117"/>
    </row>
    <row r="1485" spans="1:9" ht="15.6">
      <c r="A1485" s="121">
        <v>520497</v>
      </c>
      <c r="B1485" s="122" t="s">
        <v>2717</v>
      </c>
      <c r="C1485" s="121">
        <v>702</v>
      </c>
      <c r="D1485" s="121">
        <v>7</v>
      </c>
      <c r="E1485" s="122" t="s">
        <v>1262</v>
      </c>
      <c r="F1485" s="122" t="s">
        <v>1251</v>
      </c>
      <c r="G1485" s="122"/>
      <c r="H1485" s="122"/>
      <c r="I1485" s="117"/>
    </row>
    <row r="1486" spans="1:9" ht="15.6">
      <c r="A1486" s="121">
        <v>501263</v>
      </c>
      <c r="B1486" s="122" t="s">
        <v>2718</v>
      </c>
      <c r="C1486" s="121">
        <v>401</v>
      </c>
      <c r="D1486" s="121">
        <v>4</v>
      </c>
      <c r="E1486" s="122" t="s">
        <v>1304</v>
      </c>
      <c r="F1486" s="122" t="s">
        <v>1265</v>
      </c>
      <c r="G1486" s="122"/>
      <c r="H1486" s="122"/>
      <c r="I1486" s="117"/>
    </row>
    <row r="1487" spans="1:9" ht="15.6">
      <c r="A1487" s="121">
        <v>506249</v>
      </c>
      <c r="B1487" s="122" t="s">
        <v>2719</v>
      </c>
      <c r="C1487" s="121">
        <v>304</v>
      </c>
      <c r="D1487" s="121">
        <v>3</v>
      </c>
      <c r="E1487" s="122" t="s">
        <v>1345</v>
      </c>
      <c r="F1487" s="122" t="s">
        <v>1260</v>
      </c>
      <c r="G1487" s="122"/>
      <c r="H1487" s="122"/>
      <c r="I1487" s="117"/>
    </row>
    <row r="1488" spans="1:9" ht="15.6">
      <c r="A1488" s="121">
        <v>506257</v>
      </c>
      <c r="B1488" s="122" t="s">
        <v>2720</v>
      </c>
      <c r="C1488" s="121">
        <v>304</v>
      </c>
      <c r="D1488" s="121">
        <v>3</v>
      </c>
      <c r="E1488" s="122" t="s">
        <v>1345</v>
      </c>
      <c r="F1488" s="122" t="s">
        <v>1260</v>
      </c>
      <c r="G1488" s="122"/>
      <c r="H1488" s="122"/>
      <c r="I1488" s="117"/>
    </row>
    <row r="1489" spans="1:9" ht="15.6">
      <c r="A1489" s="121">
        <v>516210</v>
      </c>
      <c r="B1489" s="122" t="s">
        <v>2721</v>
      </c>
      <c r="C1489" s="121">
        <v>610</v>
      </c>
      <c r="D1489" s="121">
        <v>6</v>
      </c>
      <c r="E1489" s="122" t="s">
        <v>1316</v>
      </c>
      <c r="F1489" s="122" t="s">
        <v>214</v>
      </c>
      <c r="G1489" s="122"/>
      <c r="H1489" s="122"/>
      <c r="I1489" s="117"/>
    </row>
    <row r="1490" spans="1:9" ht="15.6">
      <c r="A1490" s="121">
        <v>500577</v>
      </c>
      <c r="B1490" s="122" t="s">
        <v>2722</v>
      </c>
      <c r="C1490" s="121">
        <v>403</v>
      </c>
      <c r="D1490" s="121">
        <v>4</v>
      </c>
      <c r="E1490" s="122" t="s">
        <v>1264</v>
      </c>
      <c r="F1490" s="122" t="s">
        <v>1265</v>
      </c>
      <c r="G1490" s="122"/>
      <c r="H1490" s="122"/>
      <c r="I1490" s="117"/>
    </row>
    <row r="1491" spans="1:9" ht="15.6">
      <c r="A1491" s="121">
        <v>517801</v>
      </c>
      <c r="B1491" s="122" t="s">
        <v>2723</v>
      </c>
      <c r="C1491" s="121">
        <v>511</v>
      </c>
      <c r="D1491" s="121">
        <v>5</v>
      </c>
      <c r="E1491" s="122" t="s">
        <v>648</v>
      </c>
      <c r="F1491" s="122" t="s">
        <v>171</v>
      </c>
      <c r="G1491" s="122" t="s">
        <v>1349</v>
      </c>
      <c r="H1491" s="122"/>
      <c r="I1491" s="117"/>
    </row>
    <row r="1492" spans="1:9" ht="15.6">
      <c r="A1492" s="121">
        <v>513407</v>
      </c>
      <c r="B1492" s="122" t="s">
        <v>2724</v>
      </c>
      <c r="C1492" s="121">
        <v>308</v>
      </c>
      <c r="D1492" s="121">
        <v>3</v>
      </c>
      <c r="E1492" s="122" t="s">
        <v>1365</v>
      </c>
      <c r="F1492" s="122" t="s">
        <v>1260</v>
      </c>
      <c r="G1492" s="122"/>
      <c r="H1492" s="122"/>
      <c r="I1492" s="117"/>
    </row>
    <row r="1493" spans="1:9" ht="15.6">
      <c r="A1493" s="121">
        <v>503398</v>
      </c>
      <c r="B1493" s="122" t="s">
        <v>2725</v>
      </c>
      <c r="C1493" s="121">
        <v>404</v>
      </c>
      <c r="D1493" s="121">
        <v>4</v>
      </c>
      <c r="E1493" s="122" t="s">
        <v>1267</v>
      </c>
      <c r="F1493" s="122" t="s">
        <v>1265</v>
      </c>
      <c r="G1493" s="122"/>
      <c r="H1493" s="122"/>
      <c r="I1493" s="117"/>
    </row>
    <row r="1494" spans="1:9" ht="15.6">
      <c r="A1494" s="121">
        <v>580384</v>
      </c>
      <c r="B1494" s="122" t="s">
        <v>2726</v>
      </c>
      <c r="C1494" s="121">
        <v>608</v>
      </c>
      <c r="D1494" s="121">
        <v>6</v>
      </c>
      <c r="E1494" s="122" t="s">
        <v>1759</v>
      </c>
      <c r="F1494" s="122" t="s">
        <v>214</v>
      </c>
      <c r="G1494" s="122"/>
      <c r="H1494" s="122"/>
      <c r="I1494" s="117"/>
    </row>
    <row r="1495" spans="1:9" ht="15.6">
      <c r="A1495" s="121">
        <v>521680</v>
      </c>
      <c r="B1495" s="122" t="s">
        <v>2727</v>
      </c>
      <c r="C1495" s="121">
        <v>806</v>
      </c>
      <c r="D1495" s="121">
        <v>8</v>
      </c>
      <c r="E1495" s="122" t="s">
        <v>1293</v>
      </c>
      <c r="F1495" s="122" t="s">
        <v>568</v>
      </c>
      <c r="G1495" s="122"/>
      <c r="H1495" s="122"/>
      <c r="I1495" s="117"/>
    </row>
    <row r="1496" spans="1:9" ht="15.6">
      <c r="A1496" s="121">
        <v>519618</v>
      </c>
      <c r="B1496" s="122" t="s">
        <v>2728</v>
      </c>
      <c r="C1496" s="121">
        <v>701</v>
      </c>
      <c r="D1496" s="121">
        <v>7</v>
      </c>
      <c r="E1496" s="122" t="s">
        <v>1250</v>
      </c>
      <c r="F1496" s="122" t="s">
        <v>1251</v>
      </c>
      <c r="G1496" s="122"/>
      <c r="H1496" s="122"/>
      <c r="I1496" s="117"/>
    </row>
    <row r="1497" spans="1:9" ht="15.6">
      <c r="A1497" s="121">
        <v>504564</v>
      </c>
      <c r="B1497" s="122" t="s">
        <v>2729</v>
      </c>
      <c r="C1497" s="121">
        <v>206</v>
      </c>
      <c r="D1497" s="121">
        <v>2</v>
      </c>
      <c r="E1497" s="122" t="s">
        <v>1497</v>
      </c>
      <c r="F1497" s="122" t="s">
        <v>1248</v>
      </c>
      <c r="G1497" s="122"/>
      <c r="H1497" s="122"/>
      <c r="I1497" s="117"/>
    </row>
    <row r="1498" spans="1:9" ht="15.6">
      <c r="A1498" s="121">
        <v>521698</v>
      </c>
      <c r="B1498" s="122" t="s">
        <v>2730</v>
      </c>
      <c r="C1498" s="121">
        <v>806</v>
      </c>
      <c r="D1498" s="121">
        <v>8</v>
      </c>
      <c r="E1498" s="122" t="s">
        <v>1293</v>
      </c>
      <c r="F1498" s="122" t="s">
        <v>568</v>
      </c>
      <c r="G1498" s="122"/>
      <c r="H1498" s="122"/>
      <c r="I1498" s="117"/>
    </row>
    <row r="1499" spans="1:9" ht="15.6">
      <c r="A1499" s="121">
        <v>522791</v>
      </c>
      <c r="B1499" s="122" t="s">
        <v>2731</v>
      </c>
      <c r="C1499" s="121">
        <v>807</v>
      </c>
      <c r="D1499" s="121">
        <v>8</v>
      </c>
      <c r="E1499" s="122" t="s">
        <v>1302</v>
      </c>
      <c r="F1499" s="122" t="s">
        <v>568</v>
      </c>
      <c r="G1499" s="122"/>
      <c r="H1499" s="122"/>
      <c r="I1499" s="117"/>
    </row>
    <row r="1500" spans="1:9" ht="15.6">
      <c r="A1500" s="121">
        <v>507342</v>
      </c>
      <c r="B1500" s="122" t="s">
        <v>2732</v>
      </c>
      <c r="C1500" s="121">
        <v>204</v>
      </c>
      <c r="D1500" s="121">
        <v>2</v>
      </c>
      <c r="E1500" s="122" t="s">
        <v>1321</v>
      </c>
      <c r="F1500" s="122" t="s">
        <v>1248</v>
      </c>
      <c r="G1500" s="122"/>
      <c r="H1500" s="122"/>
      <c r="I1500" s="117"/>
    </row>
    <row r="1501" spans="1:9" ht="15.6">
      <c r="A1501" s="121">
        <v>506265</v>
      </c>
      <c r="B1501" s="122" t="s">
        <v>2733</v>
      </c>
      <c r="C1501" s="121">
        <v>304</v>
      </c>
      <c r="D1501" s="121">
        <v>3</v>
      </c>
      <c r="E1501" s="122" t="s">
        <v>1345</v>
      </c>
      <c r="F1501" s="122" t="s">
        <v>1260</v>
      </c>
      <c r="G1501" s="122"/>
      <c r="H1501" s="122"/>
      <c r="I1501" s="117"/>
    </row>
    <row r="1502" spans="1:9" ht="15.6">
      <c r="A1502" s="121">
        <v>504572</v>
      </c>
      <c r="B1502" s="122" t="s">
        <v>2734</v>
      </c>
      <c r="C1502" s="121">
        <v>205</v>
      </c>
      <c r="D1502" s="121">
        <v>2</v>
      </c>
      <c r="E1502" s="122" t="s">
        <v>1395</v>
      </c>
      <c r="F1502" s="122" t="s">
        <v>1248</v>
      </c>
      <c r="G1502" s="122"/>
      <c r="H1502" s="122"/>
      <c r="I1502" s="117"/>
    </row>
    <row r="1503" spans="1:9" ht="15.6">
      <c r="A1503" s="121">
        <v>508110</v>
      </c>
      <c r="B1503" s="122" t="s">
        <v>2735</v>
      </c>
      <c r="C1503" s="121">
        <v>108</v>
      </c>
      <c r="D1503" s="121">
        <v>1</v>
      </c>
      <c r="E1503" s="122" t="s">
        <v>1378</v>
      </c>
      <c r="F1503" s="122" t="s">
        <v>477</v>
      </c>
      <c r="G1503" s="122"/>
      <c r="H1503" s="122"/>
      <c r="I1503" s="117"/>
    </row>
    <row r="1504" spans="1:9" ht="15.6">
      <c r="A1504" s="121">
        <v>503924</v>
      </c>
      <c r="B1504" s="122" t="s">
        <v>2736</v>
      </c>
      <c r="C1504" s="121">
        <v>202</v>
      </c>
      <c r="D1504" s="121">
        <v>2</v>
      </c>
      <c r="E1504" s="122" t="s">
        <v>1247</v>
      </c>
      <c r="F1504" s="122" t="s">
        <v>1248</v>
      </c>
      <c r="G1504" s="122"/>
      <c r="H1504" s="122"/>
      <c r="I1504" s="117"/>
    </row>
    <row r="1505" spans="1:9" ht="15.6">
      <c r="A1505" s="121">
        <v>512451</v>
      </c>
      <c r="B1505" s="122" t="s">
        <v>2737</v>
      </c>
      <c r="C1505" s="121">
        <v>509</v>
      </c>
      <c r="D1505" s="121">
        <v>5</v>
      </c>
      <c r="E1505" s="122" t="s">
        <v>1254</v>
      </c>
      <c r="F1505" s="122" t="s">
        <v>171</v>
      </c>
      <c r="G1505" s="122" t="s">
        <v>1255</v>
      </c>
      <c r="H1505" s="122"/>
      <c r="I1505" s="117"/>
    </row>
    <row r="1506" spans="1:9" ht="15.6">
      <c r="A1506" s="121">
        <v>512460</v>
      </c>
      <c r="B1506" s="122" t="s">
        <v>2738</v>
      </c>
      <c r="C1506" s="121">
        <v>509</v>
      </c>
      <c r="D1506" s="121">
        <v>5</v>
      </c>
      <c r="E1506" s="122" t="s">
        <v>1254</v>
      </c>
      <c r="F1506" s="122" t="s">
        <v>171</v>
      </c>
      <c r="G1506" s="122" t="s">
        <v>1255</v>
      </c>
      <c r="H1506" s="122"/>
      <c r="I1506" s="117"/>
    </row>
    <row r="1507" spans="1:9" ht="15.6">
      <c r="A1507" s="121">
        <v>508799</v>
      </c>
      <c r="B1507" s="122" t="s">
        <v>2739</v>
      </c>
      <c r="C1507" s="121">
        <v>601</v>
      </c>
      <c r="D1507" s="121">
        <v>6</v>
      </c>
      <c r="E1507" s="122" t="s">
        <v>1298</v>
      </c>
      <c r="F1507" s="122" t="s">
        <v>214</v>
      </c>
      <c r="G1507" s="122"/>
      <c r="H1507" s="122"/>
      <c r="I1507" s="117"/>
    </row>
    <row r="1508" spans="1:9" ht="15.6">
      <c r="A1508" s="121">
        <v>524905</v>
      </c>
      <c r="B1508" s="122" t="s">
        <v>2740</v>
      </c>
      <c r="C1508" s="121">
        <v>707</v>
      </c>
      <c r="D1508" s="121">
        <v>7</v>
      </c>
      <c r="E1508" s="122" t="s">
        <v>1257</v>
      </c>
      <c r="F1508" s="122" t="s">
        <v>1251</v>
      </c>
      <c r="G1508" s="122"/>
      <c r="H1508" s="122"/>
      <c r="I1508" s="117"/>
    </row>
    <row r="1509" spans="1:9" ht="15.6">
      <c r="A1509" s="121">
        <v>506273</v>
      </c>
      <c r="B1509" s="122" t="s">
        <v>2741</v>
      </c>
      <c r="C1509" s="121">
        <v>309</v>
      </c>
      <c r="D1509" s="121">
        <v>3</v>
      </c>
      <c r="E1509" s="122" t="s">
        <v>1259</v>
      </c>
      <c r="F1509" s="122" t="s">
        <v>1260</v>
      </c>
      <c r="G1509" s="122"/>
      <c r="H1509" s="122"/>
      <c r="I1509" s="117"/>
    </row>
    <row r="1510" spans="1:9" ht="15.6">
      <c r="A1510" s="121">
        <v>508802</v>
      </c>
      <c r="B1510" s="122" t="s">
        <v>2742</v>
      </c>
      <c r="C1510" s="121">
        <v>601</v>
      </c>
      <c r="D1510" s="121">
        <v>6</v>
      </c>
      <c r="E1510" s="122" t="s">
        <v>1298</v>
      </c>
      <c r="F1510" s="122" t="s">
        <v>214</v>
      </c>
      <c r="G1510" s="122"/>
      <c r="H1510" s="122"/>
      <c r="I1510" s="117"/>
    </row>
    <row r="1511" spans="1:9" ht="15.6">
      <c r="A1511" s="121">
        <v>508781</v>
      </c>
      <c r="B1511" s="122" t="s">
        <v>2743</v>
      </c>
      <c r="C1511" s="121">
        <v>601</v>
      </c>
      <c r="D1511" s="121">
        <v>6</v>
      </c>
      <c r="E1511" s="122" t="s">
        <v>1298</v>
      </c>
      <c r="F1511" s="122" t="s">
        <v>214</v>
      </c>
      <c r="G1511" s="122"/>
      <c r="H1511" s="122"/>
      <c r="I1511" s="117"/>
    </row>
    <row r="1512" spans="1:9" ht="15.6">
      <c r="A1512" s="121">
        <v>527611</v>
      </c>
      <c r="B1512" s="122" t="s">
        <v>2744</v>
      </c>
      <c r="C1512" s="121">
        <v>711</v>
      </c>
      <c r="D1512" s="121">
        <v>7</v>
      </c>
      <c r="E1512" s="122" t="s">
        <v>1319</v>
      </c>
      <c r="F1512" s="122" t="s">
        <v>1251</v>
      </c>
      <c r="G1512" s="122"/>
      <c r="H1512" s="122"/>
      <c r="I1512" s="117"/>
    </row>
    <row r="1513" spans="1:9" ht="15.6">
      <c r="A1513" s="121">
        <v>511625</v>
      </c>
      <c r="B1513" s="122" t="s">
        <v>2745</v>
      </c>
      <c r="C1513" s="121">
        <v>606</v>
      </c>
      <c r="D1513" s="121">
        <v>6</v>
      </c>
      <c r="E1513" s="122" t="s">
        <v>1243</v>
      </c>
      <c r="F1513" s="122" t="s">
        <v>214</v>
      </c>
      <c r="G1513" s="122"/>
      <c r="H1513" s="122"/>
      <c r="I1513" s="117"/>
    </row>
    <row r="1514" spans="1:9" ht="15.6">
      <c r="A1514" s="121">
        <v>501271</v>
      </c>
      <c r="B1514" s="122" t="s">
        <v>2746</v>
      </c>
      <c r="C1514" s="121">
        <v>401</v>
      </c>
      <c r="D1514" s="121">
        <v>4</v>
      </c>
      <c r="E1514" s="122" t="s">
        <v>1304</v>
      </c>
      <c r="F1514" s="122" t="s">
        <v>1265</v>
      </c>
      <c r="G1514" s="122"/>
      <c r="H1514" s="122"/>
      <c r="I1514" s="117"/>
    </row>
    <row r="1515" spans="1:9" ht="15.6">
      <c r="A1515" s="121">
        <v>521701</v>
      </c>
      <c r="B1515" s="122" t="s">
        <v>2747</v>
      </c>
      <c r="C1515" s="121">
        <v>806</v>
      </c>
      <c r="D1515" s="121">
        <v>8</v>
      </c>
      <c r="E1515" s="122" t="s">
        <v>1293</v>
      </c>
      <c r="F1515" s="122" t="s">
        <v>568</v>
      </c>
      <c r="G1515" s="122"/>
      <c r="H1515" s="122"/>
      <c r="I1515" s="117"/>
    </row>
    <row r="1516" spans="1:9" ht="15.6">
      <c r="A1516" s="121">
        <v>516228</v>
      </c>
      <c r="B1516" s="122" t="s">
        <v>2748</v>
      </c>
      <c r="C1516" s="121">
        <v>610</v>
      </c>
      <c r="D1516" s="121">
        <v>6</v>
      </c>
      <c r="E1516" s="122" t="s">
        <v>1316</v>
      </c>
      <c r="F1516" s="122" t="s">
        <v>214</v>
      </c>
      <c r="G1516" s="122"/>
      <c r="H1516" s="122"/>
      <c r="I1516" s="117"/>
    </row>
    <row r="1517" spans="1:9" ht="15.6">
      <c r="A1517" s="121">
        <v>525987</v>
      </c>
      <c r="B1517" s="122" t="s">
        <v>2749</v>
      </c>
      <c r="C1517" s="121">
        <v>608</v>
      </c>
      <c r="D1517" s="121">
        <v>6</v>
      </c>
      <c r="E1517" s="122" t="s">
        <v>1759</v>
      </c>
      <c r="F1517" s="122" t="s">
        <v>214</v>
      </c>
      <c r="G1517" s="122"/>
      <c r="H1517" s="122"/>
      <c r="I1517" s="117"/>
    </row>
    <row r="1518" spans="1:9" ht="15.6">
      <c r="A1518" s="121">
        <v>525995</v>
      </c>
      <c r="B1518" s="122" t="s">
        <v>2750</v>
      </c>
      <c r="C1518" s="121">
        <v>608</v>
      </c>
      <c r="D1518" s="121">
        <v>6</v>
      </c>
      <c r="E1518" s="122" t="s">
        <v>1759</v>
      </c>
      <c r="F1518" s="122" t="s">
        <v>214</v>
      </c>
      <c r="G1518" s="122"/>
      <c r="H1518" s="122"/>
      <c r="I1518" s="117"/>
    </row>
    <row r="1519" spans="1:9" ht="15.6">
      <c r="A1519" s="121">
        <v>526002</v>
      </c>
      <c r="B1519" s="122" t="s">
        <v>2751</v>
      </c>
      <c r="C1519" s="121">
        <v>608</v>
      </c>
      <c r="D1519" s="121">
        <v>6</v>
      </c>
      <c r="E1519" s="122" t="s">
        <v>1759</v>
      </c>
      <c r="F1519" s="122" t="s">
        <v>214</v>
      </c>
      <c r="G1519" s="122"/>
      <c r="H1519" s="122"/>
      <c r="I1519" s="117"/>
    </row>
    <row r="1520" spans="1:9" ht="15.6">
      <c r="A1520" s="121">
        <v>526011</v>
      </c>
      <c r="B1520" s="122" t="s">
        <v>2752</v>
      </c>
      <c r="C1520" s="121">
        <v>608</v>
      </c>
      <c r="D1520" s="121">
        <v>6</v>
      </c>
      <c r="E1520" s="122" t="s">
        <v>1759</v>
      </c>
      <c r="F1520" s="122" t="s">
        <v>214</v>
      </c>
      <c r="G1520" s="122"/>
      <c r="H1520" s="122"/>
      <c r="I1520" s="117"/>
    </row>
    <row r="1521" spans="1:9" ht="15.6">
      <c r="A1521" s="121">
        <v>526029</v>
      </c>
      <c r="B1521" s="122" t="s">
        <v>2753</v>
      </c>
      <c r="C1521" s="121">
        <v>608</v>
      </c>
      <c r="D1521" s="121">
        <v>6</v>
      </c>
      <c r="E1521" s="122" t="s">
        <v>1759</v>
      </c>
      <c r="F1521" s="122" t="s">
        <v>214</v>
      </c>
      <c r="G1521" s="122"/>
      <c r="H1521" s="122"/>
      <c r="I1521" s="117"/>
    </row>
    <row r="1522" spans="1:9" ht="15.6">
      <c r="A1522" s="121">
        <v>509850</v>
      </c>
      <c r="B1522" s="122" t="s">
        <v>2754</v>
      </c>
      <c r="C1522" s="121">
        <v>507</v>
      </c>
      <c r="D1522" s="121">
        <v>5</v>
      </c>
      <c r="E1522" s="122" t="s">
        <v>169</v>
      </c>
      <c r="F1522" s="122" t="s">
        <v>171</v>
      </c>
      <c r="G1522" s="122" t="s">
        <v>1279</v>
      </c>
      <c r="H1522" s="122"/>
      <c r="I1522" s="117"/>
    </row>
    <row r="1523" spans="1:9" ht="15.6">
      <c r="A1523" s="121">
        <v>503401</v>
      </c>
      <c r="B1523" s="122" t="s">
        <v>2755</v>
      </c>
      <c r="C1523" s="121">
        <v>404</v>
      </c>
      <c r="D1523" s="121">
        <v>4</v>
      </c>
      <c r="E1523" s="122" t="s">
        <v>1267</v>
      </c>
      <c r="F1523" s="122" t="s">
        <v>1265</v>
      </c>
      <c r="G1523" s="122"/>
      <c r="H1523" s="122"/>
      <c r="I1523" s="117"/>
    </row>
    <row r="1524" spans="1:9" ht="15.6">
      <c r="A1524" s="121">
        <v>504581</v>
      </c>
      <c r="B1524" s="122" t="s">
        <v>1475</v>
      </c>
      <c r="C1524" s="121">
        <v>303</v>
      </c>
      <c r="D1524" s="121">
        <v>3</v>
      </c>
      <c r="E1524" s="122" t="s">
        <v>1475</v>
      </c>
      <c r="F1524" s="122" t="s">
        <v>1260</v>
      </c>
      <c r="G1524" s="122"/>
      <c r="H1524" s="122"/>
      <c r="I1524" s="117"/>
    </row>
    <row r="1525" spans="1:9" ht="15.6">
      <c r="A1525" s="121">
        <v>520501</v>
      </c>
      <c r="B1525" s="122" t="s">
        <v>2756</v>
      </c>
      <c r="C1525" s="121">
        <v>702</v>
      </c>
      <c r="D1525" s="121">
        <v>7</v>
      </c>
      <c r="E1525" s="122" t="s">
        <v>1262</v>
      </c>
      <c r="F1525" s="122" t="s">
        <v>1251</v>
      </c>
      <c r="G1525" s="122"/>
      <c r="H1525" s="122"/>
      <c r="I1525" s="117"/>
    </row>
    <row r="1526" spans="1:9" ht="15.6">
      <c r="A1526" s="121">
        <v>511641</v>
      </c>
      <c r="B1526" s="122" t="s">
        <v>2757</v>
      </c>
      <c r="C1526" s="121">
        <v>606</v>
      </c>
      <c r="D1526" s="121">
        <v>6</v>
      </c>
      <c r="E1526" s="122" t="s">
        <v>1243</v>
      </c>
      <c r="F1526" s="122" t="s">
        <v>214</v>
      </c>
      <c r="G1526" s="122"/>
      <c r="H1526" s="122"/>
      <c r="I1526" s="117"/>
    </row>
    <row r="1527" spans="1:9" ht="15.6">
      <c r="A1527" s="121">
        <v>502570</v>
      </c>
      <c r="B1527" s="122" t="s">
        <v>2758</v>
      </c>
      <c r="C1527" s="121">
        <v>402</v>
      </c>
      <c r="D1527" s="121">
        <v>4</v>
      </c>
      <c r="E1527" s="122" t="s">
        <v>1309</v>
      </c>
      <c r="F1527" s="122" t="s">
        <v>1265</v>
      </c>
      <c r="G1527" s="122"/>
      <c r="H1527" s="122"/>
      <c r="I1527" s="117"/>
    </row>
    <row r="1528" spans="1:9" ht="15.6">
      <c r="A1528" s="121">
        <v>508811</v>
      </c>
      <c r="B1528" s="122" t="s">
        <v>2759</v>
      </c>
      <c r="C1528" s="121">
        <v>603</v>
      </c>
      <c r="D1528" s="121">
        <v>6</v>
      </c>
      <c r="E1528" s="122" t="s">
        <v>1285</v>
      </c>
      <c r="F1528" s="122" t="s">
        <v>214</v>
      </c>
      <c r="G1528" s="122"/>
      <c r="H1528" s="122"/>
      <c r="I1528" s="117"/>
    </row>
    <row r="1529" spans="1:9" ht="15.6">
      <c r="A1529" s="121">
        <v>522805</v>
      </c>
      <c r="B1529" s="122" t="s">
        <v>2760</v>
      </c>
      <c r="C1529" s="121">
        <v>807</v>
      </c>
      <c r="D1529" s="121">
        <v>8</v>
      </c>
      <c r="E1529" s="122" t="s">
        <v>1302</v>
      </c>
      <c r="F1529" s="122" t="s">
        <v>568</v>
      </c>
      <c r="G1529" s="122"/>
      <c r="H1529" s="122"/>
      <c r="I1529" s="117"/>
    </row>
    <row r="1530" spans="1:9" ht="15.6">
      <c r="A1530" s="121">
        <v>505170</v>
      </c>
      <c r="B1530" s="122" t="s">
        <v>2761</v>
      </c>
      <c r="C1530" s="121">
        <v>305</v>
      </c>
      <c r="D1530" s="121">
        <v>3</v>
      </c>
      <c r="E1530" s="122" t="s">
        <v>1457</v>
      </c>
      <c r="F1530" s="122" t="s">
        <v>1260</v>
      </c>
      <c r="G1530" s="122"/>
      <c r="H1530" s="122"/>
      <c r="I1530" s="117"/>
    </row>
    <row r="1531" spans="1:9" ht="15.6">
      <c r="A1531" s="121">
        <v>520519</v>
      </c>
      <c r="B1531" s="122" t="s">
        <v>2762</v>
      </c>
      <c r="C1531" s="121">
        <v>705</v>
      </c>
      <c r="D1531" s="121">
        <v>7</v>
      </c>
      <c r="E1531" s="122" t="s">
        <v>1472</v>
      </c>
      <c r="F1531" s="122" t="s">
        <v>1251</v>
      </c>
      <c r="G1531" s="122"/>
      <c r="H1531" s="122"/>
      <c r="I1531" s="117"/>
    </row>
    <row r="1532" spans="1:9" ht="15.6">
      <c r="A1532" s="121">
        <v>507351</v>
      </c>
      <c r="B1532" s="122" t="s">
        <v>2763</v>
      </c>
      <c r="C1532" s="121">
        <v>207</v>
      </c>
      <c r="D1532" s="121">
        <v>2</v>
      </c>
      <c r="E1532" s="122" t="s">
        <v>1392</v>
      </c>
      <c r="F1532" s="122" t="s">
        <v>1248</v>
      </c>
      <c r="G1532" s="122"/>
      <c r="H1532" s="122"/>
      <c r="I1532" s="117"/>
    </row>
    <row r="1533" spans="1:9" ht="15.6">
      <c r="A1533" s="121">
        <v>543373</v>
      </c>
      <c r="B1533" s="122" t="s">
        <v>2764</v>
      </c>
      <c r="C1533" s="121">
        <v>801</v>
      </c>
      <c r="D1533" s="121">
        <v>8</v>
      </c>
      <c r="E1533" s="122" t="s">
        <v>1826</v>
      </c>
      <c r="F1533" s="122" t="s">
        <v>568</v>
      </c>
      <c r="G1533" s="122"/>
      <c r="H1533" s="122"/>
      <c r="I1533" s="117"/>
    </row>
    <row r="1534" spans="1:9" ht="15.6">
      <c r="A1534" s="121">
        <v>509868</v>
      </c>
      <c r="B1534" s="122" t="s">
        <v>169</v>
      </c>
      <c r="C1534" s="121">
        <v>507</v>
      </c>
      <c r="D1534" s="121">
        <v>5</v>
      </c>
      <c r="E1534" s="122" t="s">
        <v>169</v>
      </c>
      <c r="F1534" s="122" t="s">
        <v>171</v>
      </c>
      <c r="G1534" s="122" t="s">
        <v>1279</v>
      </c>
      <c r="H1534" s="122"/>
      <c r="I1534" s="117"/>
    </row>
    <row r="1535" spans="1:9" ht="15.6">
      <c r="A1535" s="121">
        <v>556092</v>
      </c>
      <c r="B1535" s="122" t="s">
        <v>2765</v>
      </c>
      <c r="C1535" s="121">
        <v>404</v>
      </c>
      <c r="D1535" s="121">
        <v>4</v>
      </c>
      <c r="E1535" s="122" t="s">
        <v>1267</v>
      </c>
      <c r="F1535" s="122" t="s">
        <v>1265</v>
      </c>
      <c r="G1535" s="122"/>
      <c r="H1535" s="122"/>
      <c r="I1535" s="117"/>
    </row>
    <row r="1536" spans="1:9" ht="15.6">
      <c r="A1536" s="121">
        <v>526037</v>
      </c>
      <c r="B1536" s="122" t="s">
        <v>2766</v>
      </c>
      <c r="C1536" s="121">
        <v>608</v>
      </c>
      <c r="D1536" s="121">
        <v>6</v>
      </c>
      <c r="E1536" s="122" t="s">
        <v>1759</v>
      </c>
      <c r="F1536" s="122" t="s">
        <v>214</v>
      </c>
      <c r="G1536" s="122"/>
      <c r="H1536" s="122"/>
      <c r="I1536" s="117"/>
    </row>
    <row r="1537" spans="1:9" ht="15.6">
      <c r="A1537" s="121">
        <v>501930</v>
      </c>
      <c r="B1537" s="122" t="s">
        <v>2767</v>
      </c>
      <c r="C1537" s="121">
        <v>201</v>
      </c>
      <c r="D1537" s="121">
        <v>2</v>
      </c>
      <c r="E1537" s="122" t="s">
        <v>1288</v>
      </c>
      <c r="F1537" s="122" t="s">
        <v>1248</v>
      </c>
      <c r="G1537" s="122"/>
      <c r="H1537" s="122"/>
      <c r="I1537" s="117"/>
    </row>
    <row r="1538" spans="1:9" ht="15.6">
      <c r="A1538" s="121">
        <v>512478</v>
      </c>
      <c r="B1538" s="122" t="s">
        <v>2768</v>
      </c>
      <c r="C1538" s="121">
        <v>506</v>
      </c>
      <c r="D1538" s="121">
        <v>5</v>
      </c>
      <c r="E1538" s="122" t="s">
        <v>1351</v>
      </c>
      <c r="F1538" s="122" t="s">
        <v>171</v>
      </c>
      <c r="G1538" s="122" t="s">
        <v>1255</v>
      </c>
      <c r="H1538" s="122"/>
      <c r="I1538" s="117"/>
    </row>
    <row r="1539" spans="1:9" ht="15.6">
      <c r="A1539" s="121">
        <v>505196</v>
      </c>
      <c r="B1539" s="122" t="s">
        <v>2769</v>
      </c>
      <c r="C1539" s="121">
        <v>305</v>
      </c>
      <c r="D1539" s="121">
        <v>3</v>
      </c>
      <c r="E1539" s="122" t="s">
        <v>1457</v>
      </c>
      <c r="F1539" s="122" t="s">
        <v>1260</v>
      </c>
      <c r="G1539" s="122"/>
      <c r="H1539" s="122"/>
      <c r="I1539" s="117"/>
    </row>
    <row r="1540" spans="1:9" ht="15.6">
      <c r="A1540" s="121">
        <v>505200</v>
      </c>
      <c r="B1540" s="122" t="s">
        <v>2770</v>
      </c>
      <c r="C1540" s="121">
        <v>301</v>
      </c>
      <c r="D1540" s="121">
        <v>3</v>
      </c>
      <c r="E1540" s="122" t="s">
        <v>1323</v>
      </c>
      <c r="F1540" s="122" t="s">
        <v>1260</v>
      </c>
      <c r="G1540" s="122"/>
      <c r="H1540" s="122"/>
      <c r="I1540" s="117"/>
    </row>
    <row r="1541" spans="1:9" ht="15.6">
      <c r="A1541" s="121">
        <v>503932</v>
      </c>
      <c r="B1541" s="122" t="s">
        <v>2771</v>
      </c>
      <c r="C1541" s="121">
        <v>405</v>
      </c>
      <c r="D1541" s="121">
        <v>4</v>
      </c>
      <c r="E1541" s="122" t="s">
        <v>1665</v>
      </c>
      <c r="F1541" s="122" t="s">
        <v>1265</v>
      </c>
      <c r="G1541" s="122"/>
      <c r="H1541" s="122"/>
      <c r="I1541" s="117"/>
    </row>
    <row r="1542" spans="1:9" ht="15.6">
      <c r="A1542" s="121">
        <v>517828</v>
      </c>
      <c r="B1542" s="122" t="s">
        <v>2772</v>
      </c>
      <c r="C1542" s="121">
        <v>511</v>
      </c>
      <c r="D1542" s="121">
        <v>5</v>
      </c>
      <c r="E1542" s="122" t="s">
        <v>648</v>
      </c>
      <c r="F1542" s="122" t="s">
        <v>171</v>
      </c>
      <c r="G1542" s="122" t="s">
        <v>1349</v>
      </c>
      <c r="H1542" s="122"/>
      <c r="I1542" s="117"/>
    </row>
    <row r="1543" spans="1:9" ht="15.6">
      <c r="A1543" s="121">
        <v>514209</v>
      </c>
      <c r="B1543" s="122" t="s">
        <v>2773</v>
      </c>
      <c r="C1543" s="121">
        <v>307</v>
      </c>
      <c r="D1543" s="121">
        <v>3</v>
      </c>
      <c r="E1543" s="122" t="s">
        <v>1435</v>
      </c>
      <c r="F1543" s="122" t="s">
        <v>1260</v>
      </c>
      <c r="G1543" s="122"/>
      <c r="H1543" s="122"/>
      <c r="I1543" s="117"/>
    </row>
    <row r="1544" spans="1:9" ht="15.6">
      <c r="A1544" s="121">
        <v>520527</v>
      </c>
      <c r="B1544" s="122" t="s">
        <v>2774</v>
      </c>
      <c r="C1544" s="121">
        <v>702</v>
      </c>
      <c r="D1544" s="121">
        <v>7</v>
      </c>
      <c r="E1544" s="122" t="s">
        <v>1262</v>
      </c>
      <c r="F1544" s="122" t="s">
        <v>1251</v>
      </c>
      <c r="G1544" s="122"/>
      <c r="H1544" s="122"/>
      <c r="I1544" s="117"/>
    </row>
    <row r="1545" spans="1:9" ht="15.6">
      <c r="A1545" s="121">
        <v>557285</v>
      </c>
      <c r="B1545" s="122" t="s">
        <v>2775</v>
      </c>
      <c r="C1545" s="121">
        <v>601</v>
      </c>
      <c r="D1545" s="121">
        <v>6</v>
      </c>
      <c r="E1545" s="122" t="s">
        <v>1298</v>
      </c>
      <c r="F1545" s="122" t="s">
        <v>214</v>
      </c>
      <c r="G1545" s="122"/>
      <c r="H1545" s="122"/>
      <c r="I1545" s="117"/>
    </row>
    <row r="1546" spans="1:9" ht="15.6">
      <c r="A1546" s="121">
        <v>519626</v>
      </c>
      <c r="B1546" s="122" t="s">
        <v>2776</v>
      </c>
      <c r="C1546" s="121">
        <v>701</v>
      </c>
      <c r="D1546" s="121">
        <v>7</v>
      </c>
      <c r="E1546" s="122" t="s">
        <v>1250</v>
      </c>
      <c r="F1546" s="122" t="s">
        <v>1251</v>
      </c>
      <c r="G1546" s="122"/>
      <c r="H1546" s="122"/>
      <c r="I1546" s="117"/>
    </row>
    <row r="1547" spans="1:9" ht="15.6">
      <c r="A1547" s="121">
        <v>524913</v>
      </c>
      <c r="B1547" s="122" t="s">
        <v>2776</v>
      </c>
      <c r="C1547" s="121">
        <v>707</v>
      </c>
      <c r="D1547" s="121">
        <v>7</v>
      </c>
      <c r="E1547" s="122" t="s">
        <v>1257</v>
      </c>
      <c r="F1547" s="122" t="s">
        <v>1251</v>
      </c>
      <c r="G1547" s="122"/>
      <c r="H1547" s="122"/>
      <c r="I1547" s="117"/>
    </row>
    <row r="1548" spans="1:9" ht="15.6">
      <c r="A1548" s="121">
        <v>581305</v>
      </c>
      <c r="B1548" s="122" t="s">
        <v>2777</v>
      </c>
      <c r="C1548" s="121">
        <v>406</v>
      </c>
      <c r="D1548" s="121">
        <v>4</v>
      </c>
      <c r="E1548" s="122" t="s">
        <v>1270</v>
      </c>
      <c r="F1548" s="122" t="s">
        <v>1265</v>
      </c>
      <c r="G1548" s="122"/>
      <c r="H1548" s="122"/>
      <c r="I1548" s="117"/>
    </row>
    <row r="1549" spans="1:9" ht="15.6">
      <c r="A1549" s="121">
        <v>500585</v>
      </c>
      <c r="B1549" s="122" t="s">
        <v>2778</v>
      </c>
      <c r="C1549" s="121">
        <v>407</v>
      </c>
      <c r="D1549" s="121">
        <v>4</v>
      </c>
      <c r="E1549" s="122" t="s">
        <v>1355</v>
      </c>
      <c r="F1549" s="122" t="s">
        <v>1265</v>
      </c>
      <c r="G1549" s="122"/>
      <c r="H1549" s="122"/>
      <c r="I1549" s="117"/>
    </row>
    <row r="1550" spans="1:9" ht="15.6">
      <c r="A1550" s="121">
        <v>508829</v>
      </c>
      <c r="B1550" s="122" t="s">
        <v>2779</v>
      </c>
      <c r="C1550" s="121">
        <v>603</v>
      </c>
      <c r="D1550" s="121">
        <v>6</v>
      </c>
      <c r="E1550" s="122" t="s">
        <v>1285</v>
      </c>
      <c r="F1550" s="122" t="s">
        <v>214</v>
      </c>
      <c r="G1550" s="122"/>
      <c r="H1550" s="122"/>
      <c r="I1550" s="117"/>
    </row>
    <row r="1551" spans="1:9" ht="15.6">
      <c r="A1551" s="121">
        <v>505226</v>
      </c>
      <c r="B1551" s="122" t="s">
        <v>2780</v>
      </c>
      <c r="C1551" s="121">
        <v>406</v>
      </c>
      <c r="D1551" s="121">
        <v>4</v>
      </c>
      <c r="E1551" s="122" t="s">
        <v>1270</v>
      </c>
      <c r="F1551" s="122" t="s">
        <v>1265</v>
      </c>
      <c r="G1551" s="122"/>
      <c r="H1551" s="122"/>
      <c r="I1551" s="117"/>
    </row>
    <row r="1552" spans="1:9" ht="15.6">
      <c r="A1552" s="121">
        <v>543381</v>
      </c>
      <c r="B1552" s="122" t="s">
        <v>2781</v>
      </c>
      <c r="C1552" s="121">
        <v>704</v>
      </c>
      <c r="D1552" s="121">
        <v>7</v>
      </c>
      <c r="E1552" s="122" t="s">
        <v>1314</v>
      </c>
      <c r="F1552" s="122" t="s">
        <v>1251</v>
      </c>
      <c r="G1552" s="122"/>
      <c r="H1552" s="122"/>
      <c r="I1552" s="117"/>
    </row>
    <row r="1553" spans="1:9" ht="15.6">
      <c r="A1553" s="121">
        <v>506281</v>
      </c>
      <c r="B1553" s="122" t="s">
        <v>2782</v>
      </c>
      <c r="C1553" s="121">
        <v>309</v>
      </c>
      <c r="D1553" s="121">
        <v>3</v>
      </c>
      <c r="E1553" s="122" t="s">
        <v>1259</v>
      </c>
      <c r="F1553" s="122" t="s">
        <v>1260</v>
      </c>
      <c r="G1553" s="122"/>
      <c r="H1553" s="122"/>
      <c r="I1553" s="117"/>
    </row>
    <row r="1554" spans="1:9" ht="15.6">
      <c r="A1554" s="121">
        <v>516236</v>
      </c>
      <c r="B1554" s="122" t="s">
        <v>2783</v>
      </c>
      <c r="C1554" s="121">
        <v>610</v>
      </c>
      <c r="D1554" s="121">
        <v>6</v>
      </c>
      <c r="E1554" s="122" t="s">
        <v>1316</v>
      </c>
      <c r="F1554" s="122" t="s">
        <v>214</v>
      </c>
      <c r="G1554" s="122"/>
      <c r="H1554" s="122"/>
      <c r="I1554" s="117"/>
    </row>
    <row r="1555" spans="1:9" ht="15.6">
      <c r="A1555" s="121">
        <v>506290</v>
      </c>
      <c r="B1555" s="122" t="s">
        <v>2784</v>
      </c>
      <c r="C1555" s="121">
        <v>309</v>
      </c>
      <c r="D1555" s="121">
        <v>3</v>
      </c>
      <c r="E1555" s="122" t="s">
        <v>1259</v>
      </c>
      <c r="F1555" s="122" t="s">
        <v>1260</v>
      </c>
      <c r="G1555" s="122"/>
      <c r="H1555" s="122"/>
      <c r="I1555" s="117"/>
    </row>
    <row r="1556" spans="1:9" ht="15.6">
      <c r="A1556" s="121">
        <v>515205</v>
      </c>
      <c r="B1556" s="122" t="s">
        <v>2784</v>
      </c>
      <c r="C1556" s="121">
        <v>609</v>
      </c>
      <c r="D1556" s="121">
        <v>6</v>
      </c>
      <c r="E1556" s="122" t="s">
        <v>1245</v>
      </c>
      <c r="F1556" s="122" t="s">
        <v>214</v>
      </c>
      <c r="G1556" s="122"/>
      <c r="H1556" s="122"/>
      <c r="I1556" s="117"/>
    </row>
    <row r="1557" spans="1:9" ht="15.6">
      <c r="A1557" s="121">
        <v>501280</v>
      </c>
      <c r="B1557" s="122" t="s">
        <v>2785</v>
      </c>
      <c r="C1557" s="121">
        <v>401</v>
      </c>
      <c r="D1557" s="121">
        <v>4</v>
      </c>
      <c r="E1557" s="122" t="s">
        <v>1304</v>
      </c>
      <c r="F1557" s="122" t="s">
        <v>1265</v>
      </c>
      <c r="G1557" s="122"/>
      <c r="H1557" s="122"/>
      <c r="I1557" s="117"/>
    </row>
    <row r="1558" spans="1:9" ht="15.6">
      <c r="A1558" s="121">
        <v>500593</v>
      </c>
      <c r="B1558" s="122" t="s">
        <v>2786</v>
      </c>
      <c r="C1558" s="121">
        <v>407</v>
      </c>
      <c r="D1558" s="121">
        <v>4</v>
      </c>
      <c r="E1558" s="122" t="s">
        <v>1355</v>
      </c>
      <c r="F1558" s="122" t="s">
        <v>1265</v>
      </c>
      <c r="G1558" s="122"/>
      <c r="H1558" s="122"/>
      <c r="I1558" s="117"/>
    </row>
    <row r="1559" spans="1:9" ht="15.6">
      <c r="A1559" s="121">
        <v>514217</v>
      </c>
      <c r="B1559" s="122" t="s">
        <v>2787</v>
      </c>
      <c r="C1559" s="121">
        <v>307</v>
      </c>
      <c r="D1559" s="121">
        <v>3</v>
      </c>
      <c r="E1559" s="122" t="s">
        <v>1435</v>
      </c>
      <c r="F1559" s="122" t="s">
        <v>1260</v>
      </c>
      <c r="G1559" s="122"/>
      <c r="H1559" s="122"/>
      <c r="I1559" s="117"/>
    </row>
    <row r="1560" spans="1:9" ht="15.6">
      <c r="A1560" s="121">
        <v>500607</v>
      </c>
      <c r="B1560" s="122" t="s">
        <v>2787</v>
      </c>
      <c r="C1560" s="121">
        <v>407</v>
      </c>
      <c r="D1560" s="121">
        <v>4</v>
      </c>
      <c r="E1560" s="122" t="s">
        <v>1355</v>
      </c>
      <c r="F1560" s="122" t="s">
        <v>1265</v>
      </c>
      <c r="G1560" s="122"/>
      <c r="H1560" s="122"/>
      <c r="I1560" s="117"/>
    </row>
    <row r="1561" spans="1:9" ht="15.6">
      <c r="A1561" s="121">
        <v>517089</v>
      </c>
      <c r="B1561" s="122" t="s">
        <v>2788</v>
      </c>
      <c r="C1561" s="121">
        <v>613</v>
      </c>
      <c r="D1561" s="121">
        <v>6</v>
      </c>
      <c r="E1561" s="122" t="s">
        <v>212</v>
      </c>
      <c r="F1561" s="122" t="s">
        <v>214</v>
      </c>
      <c r="G1561" s="122" t="s">
        <v>1332</v>
      </c>
      <c r="H1561" s="122"/>
      <c r="I1561" s="117"/>
    </row>
    <row r="1562" spans="1:9" ht="15.6">
      <c r="A1562" s="121">
        <v>558168</v>
      </c>
      <c r="B1562" s="122" t="s">
        <v>2789</v>
      </c>
      <c r="C1562" s="121">
        <v>511</v>
      </c>
      <c r="D1562" s="121">
        <v>5</v>
      </c>
      <c r="E1562" s="122" t="s">
        <v>648</v>
      </c>
      <c r="F1562" s="122" t="s">
        <v>171</v>
      </c>
      <c r="G1562" s="122" t="s">
        <v>1349</v>
      </c>
      <c r="H1562" s="122"/>
      <c r="I1562" s="117"/>
    </row>
    <row r="1563" spans="1:9" ht="15.6">
      <c r="A1563" s="121">
        <v>557447</v>
      </c>
      <c r="B1563" s="122" t="s">
        <v>2790</v>
      </c>
      <c r="C1563" s="121">
        <v>308</v>
      </c>
      <c r="D1563" s="121">
        <v>3</v>
      </c>
      <c r="E1563" s="122" t="s">
        <v>1365</v>
      </c>
      <c r="F1563" s="122" t="s">
        <v>1260</v>
      </c>
      <c r="G1563" s="122"/>
      <c r="H1563" s="122"/>
      <c r="I1563" s="117"/>
    </row>
    <row r="1564" spans="1:9" ht="15.6">
      <c r="A1564" s="121">
        <v>500011</v>
      </c>
      <c r="B1564" s="122" t="s">
        <v>1264</v>
      </c>
      <c r="C1564" s="121">
        <v>403</v>
      </c>
      <c r="D1564" s="121">
        <v>4</v>
      </c>
      <c r="E1564" s="122" t="s">
        <v>1264</v>
      </c>
      <c r="F1564" s="122" t="s">
        <v>1265</v>
      </c>
      <c r="G1564" s="122"/>
      <c r="H1564" s="122"/>
      <c r="I1564" s="117"/>
    </row>
    <row r="1565" spans="1:9" ht="15.6">
      <c r="A1565" s="121">
        <v>511668</v>
      </c>
      <c r="B1565" s="122" t="s">
        <v>2791</v>
      </c>
      <c r="C1565" s="121">
        <v>606</v>
      </c>
      <c r="D1565" s="121">
        <v>6</v>
      </c>
      <c r="E1565" s="122" t="s">
        <v>1243</v>
      </c>
      <c r="F1565" s="122" t="s">
        <v>214</v>
      </c>
      <c r="G1565" s="122"/>
      <c r="H1565" s="122"/>
      <c r="I1565" s="117"/>
    </row>
    <row r="1566" spans="1:9" ht="15.6">
      <c r="A1566" s="121">
        <v>505234</v>
      </c>
      <c r="B1566" s="122" t="s">
        <v>2792</v>
      </c>
      <c r="C1566" s="121">
        <v>406</v>
      </c>
      <c r="D1566" s="121">
        <v>4</v>
      </c>
      <c r="E1566" s="122" t="s">
        <v>1270</v>
      </c>
      <c r="F1566" s="122" t="s">
        <v>1265</v>
      </c>
      <c r="G1566" s="122"/>
      <c r="H1566" s="122"/>
      <c r="I1566" s="117"/>
    </row>
    <row r="1567" spans="1:9" ht="15.6">
      <c r="A1567" s="121">
        <v>505242</v>
      </c>
      <c r="B1567" s="122" t="s">
        <v>2793</v>
      </c>
      <c r="C1567" s="121">
        <v>406</v>
      </c>
      <c r="D1567" s="121">
        <v>4</v>
      </c>
      <c r="E1567" s="122" t="s">
        <v>1270</v>
      </c>
      <c r="F1567" s="122" t="s">
        <v>1265</v>
      </c>
      <c r="G1567" s="122"/>
      <c r="H1567" s="122"/>
      <c r="I1567" s="117"/>
    </row>
    <row r="1568" spans="1:9" ht="15.6">
      <c r="A1568" s="121">
        <v>556696</v>
      </c>
      <c r="B1568" s="122" t="s">
        <v>2794</v>
      </c>
      <c r="C1568" s="121">
        <v>403</v>
      </c>
      <c r="D1568" s="121">
        <v>4</v>
      </c>
      <c r="E1568" s="122" t="s">
        <v>1264</v>
      </c>
      <c r="F1568" s="122" t="s">
        <v>1265</v>
      </c>
      <c r="G1568" s="122"/>
      <c r="H1568" s="122"/>
      <c r="I1568" s="117"/>
    </row>
    <row r="1569" spans="1:9" ht="15.6">
      <c r="A1569" s="121">
        <v>514225</v>
      </c>
      <c r="B1569" s="122" t="s">
        <v>2795</v>
      </c>
      <c r="C1569" s="121">
        <v>307</v>
      </c>
      <c r="D1569" s="121">
        <v>3</v>
      </c>
      <c r="E1569" s="122" t="s">
        <v>1435</v>
      </c>
      <c r="F1569" s="122" t="s">
        <v>1260</v>
      </c>
      <c r="G1569" s="122"/>
      <c r="H1569" s="122"/>
      <c r="I1569" s="117"/>
    </row>
    <row r="1570" spans="1:9" ht="15.6">
      <c r="A1570" s="121">
        <v>514233</v>
      </c>
      <c r="B1570" s="122" t="s">
        <v>2796</v>
      </c>
      <c r="C1570" s="121">
        <v>307</v>
      </c>
      <c r="D1570" s="121">
        <v>3</v>
      </c>
      <c r="E1570" s="122" t="s">
        <v>1435</v>
      </c>
      <c r="F1570" s="122" t="s">
        <v>1260</v>
      </c>
      <c r="G1570" s="122"/>
      <c r="H1570" s="122"/>
      <c r="I1570" s="117"/>
    </row>
    <row r="1571" spans="1:9" ht="15.6">
      <c r="A1571" s="121">
        <v>514241</v>
      </c>
      <c r="B1571" s="122" t="s">
        <v>2797</v>
      </c>
      <c r="C1571" s="121">
        <v>307</v>
      </c>
      <c r="D1571" s="121">
        <v>3</v>
      </c>
      <c r="E1571" s="122" t="s">
        <v>1435</v>
      </c>
      <c r="F1571" s="122" t="s">
        <v>1260</v>
      </c>
      <c r="G1571" s="122"/>
      <c r="H1571" s="122"/>
      <c r="I1571" s="117"/>
    </row>
    <row r="1572" spans="1:9" ht="15.6">
      <c r="A1572" s="121">
        <v>514250</v>
      </c>
      <c r="B1572" s="122" t="s">
        <v>2798</v>
      </c>
      <c r="C1572" s="121">
        <v>307</v>
      </c>
      <c r="D1572" s="121">
        <v>3</v>
      </c>
      <c r="E1572" s="122" t="s">
        <v>1435</v>
      </c>
      <c r="F1572" s="122" t="s">
        <v>1260</v>
      </c>
      <c r="G1572" s="122"/>
      <c r="H1572" s="122"/>
      <c r="I1572" s="117"/>
    </row>
    <row r="1573" spans="1:9" ht="15.6">
      <c r="A1573" s="121">
        <v>507369</v>
      </c>
      <c r="B1573" s="122" t="s">
        <v>2799</v>
      </c>
      <c r="C1573" s="121">
        <v>204</v>
      </c>
      <c r="D1573" s="121">
        <v>2</v>
      </c>
      <c r="E1573" s="122" t="s">
        <v>1321</v>
      </c>
      <c r="F1573" s="122" t="s">
        <v>1248</v>
      </c>
      <c r="G1573" s="122"/>
      <c r="H1573" s="122"/>
      <c r="I1573" s="117"/>
    </row>
    <row r="1574" spans="1:9" ht="15.6">
      <c r="A1574" s="121">
        <v>509876</v>
      </c>
      <c r="B1574" s="122" t="s">
        <v>2799</v>
      </c>
      <c r="C1574" s="121">
        <v>510</v>
      </c>
      <c r="D1574" s="121">
        <v>5</v>
      </c>
      <c r="E1574" s="122" t="s">
        <v>1490</v>
      </c>
      <c r="F1574" s="122" t="s">
        <v>171</v>
      </c>
      <c r="G1574" s="122" t="s">
        <v>1279</v>
      </c>
      <c r="H1574" s="122"/>
      <c r="I1574" s="117"/>
    </row>
    <row r="1575" spans="1:9" ht="15.6">
      <c r="A1575" s="121">
        <v>510874</v>
      </c>
      <c r="B1575" s="122" t="s">
        <v>2800</v>
      </c>
      <c r="C1575" s="121">
        <v>505</v>
      </c>
      <c r="D1575" s="121">
        <v>5</v>
      </c>
      <c r="E1575" s="122" t="s">
        <v>1368</v>
      </c>
      <c r="F1575" s="122" t="s">
        <v>171</v>
      </c>
      <c r="G1575" s="122" t="s">
        <v>1369</v>
      </c>
      <c r="H1575" s="122"/>
      <c r="I1575" s="117"/>
    </row>
    <row r="1576" spans="1:9" ht="15.6">
      <c r="A1576" s="121">
        <v>518140</v>
      </c>
      <c r="B1576" s="122" t="s">
        <v>2801</v>
      </c>
      <c r="C1576" s="121">
        <v>806</v>
      </c>
      <c r="D1576" s="121">
        <v>8</v>
      </c>
      <c r="E1576" s="122" t="s">
        <v>1293</v>
      </c>
      <c r="F1576" s="122" t="s">
        <v>568</v>
      </c>
      <c r="G1576" s="122"/>
      <c r="H1576" s="122"/>
      <c r="I1576" s="117"/>
    </row>
    <row r="1577" spans="1:9" ht="15.6">
      <c r="A1577" s="121">
        <v>520535</v>
      </c>
      <c r="B1577" s="122" t="s">
        <v>2802</v>
      </c>
      <c r="C1577" s="121">
        <v>702</v>
      </c>
      <c r="D1577" s="121">
        <v>7</v>
      </c>
      <c r="E1577" s="122" t="s">
        <v>1262</v>
      </c>
      <c r="F1577" s="122" t="s">
        <v>1251</v>
      </c>
      <c r="G1577" s="122"/>
      <c r="H1577" s="122"/>
      <c r="I1577" s="117"/>
    </row>
    <row r="1578" spans="1:9" ht="15.6">
      <c r="A1578" s="121">
        <v>527629</v>
      </c>
      <c r="B1578" s="122" t="s">
        <v>2803</v>
      </c>
      <c r="C1578" s="121">
        <v>712</v>
      </c>
      <c r="D1578" s="121">
        <v>7</v>
      </c>
      <c r="E1578" s="122" t="s">
        <v>1357</v>
      </c>
      <c r="F1578" s="122" t="s">
        <v>1251</v>
      </c>
      <c r="G1578" s="122"/>
      <c r="H1578" s="122"/>
      <c r="I1578" s="117"/>
    </row>
    <row r="1579" spans="1:9" ht="15.6">
      <c r="A1579" s="121">
        <v>521728</v>
      </c>
      <c r="B1579" s="122" t="s">
        <v>2804</v>
      </c>
      <c r="C1579" s="121">
        <v>806</v>
      </c>
      <c r="D1579" s="121">
        <v>8</v>
      </c>
      <c r="E1579" s="122" t="s">
        <v>1293</v>
      </c>
      <c r="F1579" s="122" t="s">
        <v>568</v>
      </c>
      <c r="G1579" s="122"/>
      <c r="H1579" s="122"/>
      <c r="I1579" s="117"/>
    </row>
    <row r="1580" spans="1:9" ht="15.6">
      <c r="A1580" s="121">
        <v>521736</v>
      </c>
      <c r="B1580" s="122" t="s">
        <v>2805</v>
      </c>
      <c r="C1580" s="121">
        <v>806</v>
      </c>
      <c r="D1580" s="121">
        <v>8</v>
      </c>
      <c r="E1580" s="122" t="s">
        <v>1293</v>
      </c>
      <c r="F1580" s="122" t="s">
        <v>568</v>
      </c>
      <c r="G1580" s="122"/>
      <c r="H1580" s="122"/>
      <c r="I1580" s="117"/>
    </row>
    <row r="1581" spans="1:9" ht="15.6">
      <c r="A1581" s="121">
        <v>527637</v>
      </c>
      <c r="B1581" s="122" t="s">
        <v>2806</v>
      </c>
      <c r="C1581" s="121">
        <v>711</v>
      </c>
      <c r="D1581" s="121">
        <v>7</v>
      </c>
      <c r="E1581" s="122" t="s">
        <v>1319</v>
      </c>
      <c r="F1581" s="122" t="s">
        <v>1251</v>
      </c>
      <c r="G1581" s="122"/>
      <c r="H1581" s="122"/>
      <c r="I1581" s="117"/>
    </row>
    <row r="1582" spans="1:9" ht="15.6">
      <c r="A1582" s="121">
        <v>527645</v>
      </c>
      <c r="B1582" s="122" t="s">
        <v>2807</v>
      </c>
      <c r="C1582" s="121">
        <v>712</v>
      </c>
      <c r="D1582" s="121">
        <v>7</v>
      </c>
      <c r="E1582" s="122" t="s">
        <v>1357</v>
      </c>
      <c r="F1582" s="122" t="s">
        <v>1251</v>
      </c>
      <c r="G1582" s="122"/>
      <c r="H1582" s="122"/>
      <c r="I1582" s="117"/>
    </row>
    <row r="1583" spans="1:9" ht="15.6">
      <c r="A1583" s="121">
        <v>519634</v>
      </c>
      <c r="B1583" s="122" t="s">
        <v>2808</v>
      </c>
      <c r="C1583" s="121">
        <v>701</v>
      </c>
      <c r="D1583" s="121">
        <v>7</v>
      </c>
      <c r="E1583" s="122" t="s">
        <v>1250</v>
      </c>
      <c r="F1583" s="122" t="s">
        <v>1251</v>
      </c>
      <c r="G1583" s="122"/>
      <c r="H1583" s="122"/>
      <c r="I1583" s="117"/>
    </row>
    <row r="1584" spans="1:9" ht="15.6">
      <c r="A1584" s="121">
        <v>522813</v>
      </c>
      <c r="B1584" s="122" t="s">
        <v>2809</v>
      </c>
      <c r="C1584" s="121">
        <v>809</v>
      </c>
      <c r="D1584" s="121">
        <v>8</v>
      </c>
      <c r="E1584" s="122" t="s">
        <v>1336</v>
      </c>
      <c r="F1584" s="122" t="s">
        <v>568</v>
      </c>
      <c r="G1584" s="122"/>
      <c r="H1584" s="122"/>
      <c r="I1584" s="117"/>
    </row>
    <row r="1585" spans="1:9" ht="15.6">
      <c r="A1585" s="121">
        <v>528897</v>
      </c>
      <c r="B1585" s="122" t="s">
        <v>2810</v>
      </c>
      <c r="C1585" s="121">
        <v>702</v>
      </c>
      <c r="D1585" s="121">
        <v>7</v>
      </c>
      <c r="E1585" s="122" t="s">
        <v>1262</v>
      </c>
      <c r="F1585" s="122" t="s">
        <v>1251</v>
      </c>
      <c r="G1585" s="122"/>
      <c r="H1585" s="122"/>
      <c r="I1585" s="117"/>
    </row>
    <row r="1586" spans="1:9" ht="15.6">
      <c r="A1586" s="121">
        <v>526045</v>
      </c>
      <c r="B1586" s="122" t="s">
        <v>2811</v>
      </c>
      <c r="C1586" s="121">
        <v>808</v>
      </c>
      <c r="D1586" s="121">
        <v>8</v>
      </c>
      <c r="E1586" s="122" t="s">
        <v>1272</v>
      </c>
      <c r="F1586" s="122" t="s">
        <v>568</v>
      </c>
      <c r="G1586" s="122"/>
      <c r="H1586" s="122"/>
      <c r="I1586" s="117"/>
    </row>
    <row r="1587" spans="1:9" ht="15.6">
      <c r="A1587" s="121">
        <v>519642</v>
      </c>
      <c r="B1587" s="122" t="s">
        <v>2812</v>
      </c>
      <c r="C1587" s="121">
        <v>701</v>
      </c>
      <c r="D1587" s="121">
        <v>7</v>
      </c>
      <c r="E1587" s="122" t="s">
        <v>1250</v>
      </c>
      <c r="F1587" s="122" t="s">
        <v>1251</v>
      </c>
      <c r="G1587" s="122"/>
      <c r="H1587" s="122"/>
      <c r="I1587" s="117"/>
    </row>
    <row r="1588" spans="1:9" ht="15.6">
      <c r="A1588" s="121">
        <v>520543</v>
      </c>
      <c r="B1588" s="122" t="s">
        <v>2813</v>
      </c>
      <c r="C1588" s="121">
        <v>702</v>
      </c>
      <c r="D1588" s="121">
        <v>7</v>
      </c>
      <c r="E1588" s="122" t="s">
        <v>1262</v>
      </c>
      <c r="F1588" s="122" t="s">
        <v>1251</v>
      </c>
      <c r="G1588" s="122"/>
      <c r="H1588" s="122"/>
      <c r="I1588" s="117"/>
    </row>
    <row r="1589" spans="1:9" ht="15.6">
      <c r="A1589" s="121">
        <v>522821</v>
      </c>
      <c r="B1589" s="122" t="s">
        <v>2814</v>
      </c>
      <c r="C1589" s="121">
        <v>809</v>
      </c>
      <c r="D1589" s="121">
        <v>8</v>
      </c>
      <c r="E1589" s="122" t="s">
        <v>1336</v>
      </c>
      <c r="F1589" s="122" t="s">
        <v>568</v>
      </c>
      <c r="G1589" s="122"/>
      <c r="H1589" s="122"/>
      <c r="I1589" s="117"/>
    </row>
    <row r="1590" spans="1:9" ht="15.6">
      <c r="A1590" s="121">
        <v>543390</v>
      </c>
      <c r="B1590" s="122" t="s">
        <v>2815</v>
      </c>
      <c r="C1590" s="121">
        <v>704</v>
      </c>
      <c r="D1590" s="121">
        <v>7</v>
      </c>
      <c r="E1590" s="122" t="s">
        <v>1314</v>
      </c>
      <c r="F1590" s="122" t="s">
        <v>1251</v>
      </c>
      <c r="G1590" s="122"/>
      <c r="H1590" s="122"/>
      <c r="I1590" s="117"/>
    </row>
    <row r="1591" spans="1:9" ht="15.6">
      <c r="A1591" s="121">
        <v>526916</v>
      </c>
      <c r="B1591" s="122" t="s">
        <v>2816</v>
      </c>
      <c r="C1591" s="121">
        <v>710</v>
      </c>
      <c r="D1591" s="121">
        <v>7</v>
      </c>
      <c r="E1591" s="122" t="s">
        <v>1632</v>
      </c>
      <c r="F1591" s="122" t="s">
        <v>1251</v>
      </c>
      <c r="G1591" s="122"/>
      <c r="H1591" s="122"/>
      <c r="I1591" s="117"/>
    </row>
    <row r="1592" spans="1:9" ht="15.6">
      <c r="A1592" s="121">
        <v>521744</v>
      </c>
      <c r="B1592" s="122" t="s">
        <v>2817</v>
      </c>
      <c r="C1592" s="121">
        <v>806</v>
      </c>
      <c r="D1592" s="121">
        <v>8</v>
      </c>
      <c r="E1592" s="122" t="s">
        <v>1293</v>
      </c>
      <c r="F1592" s="122" t="s">
        <v>568</v>
      </c>
      <c r="G1592" s="122"/>
      <c r="H1592" s="122"/>
      <c r="I1592" s="117"/>
    </row>
    <row r="1593" spans="1:9" ht="15.6">
      <c r="A1593" s="121">
        <v>528901</v>
      </c>
      <c r="B1593" s="122" t="s">
        <v>2818</v>
      </c>
      <c r="C1593" s="121">
        <v>713</v>
      </c>
      <c r="D1593" s="121">
        <v>7</v>
      </c>
      <c r="E1593" s="122" t="s">
        <v>1277</v>
      </c>
      <c r="F1593" s="122" t="s">
        <v>1251</v>
      </c>
      <c r="G1593" s="122"/>
      <c r="H1593" s="122"/>
      <c r="I1593" s="117"/>
    </row>
    <row r="1594" spans="1:9" ht="15.6">
      <c r="A1594" s="121">
        <v>528919</v>
      </c>
      <c r="B1594" s="122" t="s">
        <v>2819</v>
      </c>
      <c r="C1594" s="121">
        <v>713</v>
      </c>
      <c r="D1594" s="121">
        <v>7</v>
      </c>
      <c r="E1594" s="122" t="s">
        <v>1277</v>
      </c>
      <c r="F1594" s="122" t="s">
        <v>1251</v>
      </c>
      <c r="G1594" s="122"/>
      <c r="H1594" s="122"/>
      <c r="I1594" s="117"/>
    </row>
    <row r="1595" spans="1:9" ht="15.6">
      <c r="A1595" s="121">
        <v>521752</v>
      </c>
      <c r="B1595" s="122" t="s">
        <v>2820</v>
      </c>
      <c r="C1595" s="121">
        <v>806</v>
      </c>
      <c r="D1595" s="121">
        <v>8</v>
      </c>
      <c r="E1595" s="122" t="s">
        <v>1293</v>
      </c>
      <c r="F1595" s="122" t="s">
        <v>568</v>
      </c>
      <c r="G1595" s="122"/>
      <c r="H1595" s="122"/>
      <c r="I1595" s="117"/>
    </row>
    <row r="1596" spans="1:9" ht="15.6">
      <c r="A1596" s="121">
        <v>527653</v>
      </c>
      <c r="B1596" s="122" t="s">
        <v>2821</v>
      </c>
      <c r="C1596" s="121">
        <v>712</v>
      </c>
      <c r="D1596" s="121">
        <v>7</v>
      </c>
      <c r="E1596" s="122" t="s">
        <v>1357</v>
      </c>
      <c r="F1596" s="122" t="s">
        <v>1251</v>
      </c>
      <c r="G1596" s="122"/>
      <c r="H1596" s="122"/>
      <c r="I1596" s="117"/>
    </row>
    <row r="1597" spans="1:9" ht="15.6">
      <c r="A1597" s="121">
        <v>528927</v>
      </c>
      <c r="B1597" s="122" t="s">
        <v>2822</v>
      </c>
      <c r="C1597" s="121">
        <v>713</v>
      </c>
      <c r="D1597" s="121">
        <v>7</v>
      </c>
      <c r="E1597" s="122" t="s">
        <v>1277</v>
      </c>
      <c r="F1597" s="122" t="s">
        <v>1251</v>
      </c>
      <c r="G1597" s="122"/>
      <c r="H1597" s="122"/>
      <c r="I1597" s="117"/>
    </row>
    <row r="1598" spans="1:9" ht="15.6">
      <c r="A1598" s="121">
        <v>521761</v>
      </c>
      <c r="B1598" s="122" t="s">
        <v>2823</v>
      </c>
      <c r="C1598" s="121">
        <v>806</v>
      </c>
      <c r="D1598" s="121">
        <v>8</v>
      </c>
      <c r="E1598" s="122" t="s">
        <v>1293</v>
      </c>
      <c r="F1598" s="122" t="s">
        <v>568</v>
      </c>
      <c r="G1598" s="122"/>
      <c r="H1598" s="122"/>
      <c r="I1598" s="117"/>
    </row>
    <row r="1599" spans="1:9" ht="15.6">
      <c r="A1599" s="121">
        <v>527661</v>
      </c>
      <c r="B1599" s="122" t="s">
        <v>2824</v>
      </c>
      <c r="C1599" s="121">
        <v>712</v>
      </c>
      <c r="D1599" s="121">
        <v>7</v>
      </c>
      <c r="E1599" s="122" t="s">
        <v>1357</v>
      </c>
      <c r="F1599" s="122" t="s">
        <v>1251</v>
      </c>
      <c r="G1599" s="122"/>
      <c r="H1599" s="122"/>
      <c r="I1599" s="117"/>
    </row>
    <row r="1600" spans="1:9" ht="15.6">
      <c r="A1600" s="121">
        <v>527670</v>
      </c>
      <c r="B1600" s="122" t="s">
        <v>2825</v>
      </c>
      <c r="C1600" s="121">
        <v>712</v>
      </c>
      <c r="D1600" s="121">
        <v>7</v>
      </c>
      <c r="E1600" s="122" t="s">
        <v>1357</v>
      </c>
      <c r="F1600" s="122" t="s">
        <v>1251</v>
      </c>
      <c r="G1600" s="122"/>
      <c r="H1600" s="122"/>
      <c r="I1600" s="117"/>
    </row>
    <row r="1601" spans="1:9" ht="15.6">
      <c r="A1601" s="121">
        <v>557790</v>
      </c>
      <c r="B1601" s="122" t="s">
        <v>2826</v>
      </c>
      <c r="C1601" s="121">
        <v>609</v>
      </c>
      <c r="D1601" s="121">
        <v>6</v>
      </c>
      <c r="E1601" s="122" t="s">
        <v>1245</v>
      </c>
      <c r="F1601" s="122" t="s">
        <v>214</v>
      </c>
      <c r="G1601" s="122"/>
      <c r="H1601" s="122"/>
      <c r="I1601" s="117"/>
    </row>
    <row r="1602" spans="1:9" ht="15.6">
      <c r="A1602" s="121">
        <v>524921</v>
      </c>
      <c r="B1602" s="122" t="s">
        <v>2827</v>
      </c>
      <c r="C1602" s="121">
        <v>708</v>
      </c>
      <c r="D1602" s="121">
        <v>7</v>
      </c>
      <c r="E1602" s="122" t="s">
        <v>1307</v>
      </c>
      <c r="F1602" s="122" t="s">
        <v>1251</v>
      </c>
      <c r="G1602" s="122"/>
      <c r="H1602" s="122"/>
      <c r="I1602" s="117"/>
    </row>
    <row r="1603" spans="1:9" ht="15.6">
      <c r="A1603" s="121">
        <v>519669</v>
      </c>
      <c r="B1603" s="122" t="s">
        <v>2828</v>
      </c>
      <c r="C1603" s="121">
        <v>701</v>
      </c>
      <c r="D1603" s="121">
        <v>7</v>
      </c>
      <c r="E1603" s="122" t="s">
        <v>1250</v>
      </c>
      <c r="F1603" s="122" t="s">
        <v>1251</v>
      </c>
      <c r="G1603" s="122"/>
      <c r="H1603" s="122"/>
      <c r="I1603" s="117"/>
    </row>
    <row r="1604" spans="1:9" ht="15.6">
      <c r="A1604" s="121">
        <v>528609</v>
      </c>
      <c r="B1604" s="122" t="s">
        <v>2829</v>
      </c>
      <c r="C1604" s="121">
        <v>811</v>
      </c>
      <c r="D1604" s="121">
        <v>8</v>
      </c>
      <c r="E1604" s="122" t="s">
        <v>1290</v>
      </c>
      <c r="F1604" s="122" t="s">
        <v>568</v>
      </c>
      <c r="G1604" s="122"/>
      <c r="H1604" s="122"/>
      <c r="I1604" s="117"/>
    </row>
    <row r="1605" spans="1:9" ht="15.6">
      <c r="A1605" s="121">
        <v>512486</v>
      </c>
      <c r="B1605" s="122" t="s">
        <v>2830</v>
      </c>
      <c r="C1605" s="121">
        <v>506</v>
      </c>
      <c r="D1605" s="121">
        <v>5</v>
      </c>
      <c r="E1605" s="122" t="s">
        <v>1351</v>
      </c>
      <c r="F1605" s="122" t="s">
        <v>171</v>
      </c>
      <c r="G1605" s="122" t="s">
        <v>1255</v>
      </c>
      <c r="H1605" s="122"/>
      <c r="I1605" s="117"/>
    </row>
    <row r="1606" spans="1:9" ht="15.6">
      <c r="A1606" s="121">
        <v>505251</v>
      </c>
      <c r="B1606" s="122" t="s">
        <v>2831</v>
      </c>
      <c r="C1606" s="121">
        <v>406</v>
      </c>
      <c r="D1606" s="121">
        <v>4</v>
      </c>
      <c r="E1606" s="122" t="s">
        <v>1270</v>
      </c>
      <c r="F1606" s="122" t="s">
        <v>1265</v>
      </c>
      <c r="G1606" s="122"/>
      <c r="H1606" s="122"/>
      <c r="I1606" s="117"/>
    </row>
    <row r="1607" spans="1:9" ht="15.6">
      <c r="A1607" s="121">
        <v>517097</v>
      </c>
      <c r="B1607" s="122" t="s">
        <v>2832</v>
      </c>
      <c r="C1607" s="121">
        <v>612</v>
      </c>
      <c r="D1607" s="121">
        <v>6</v>
      </c>
      <c r="E1607" s="122" t="s">
        <v>1468</v>
      </c>
      <c r="F1607" s="122" t="s">
        <v>214</v>
      </c>
      <c r="G1607" s="122"/>
      <c r="H1607" s="122"/>
      <c r="I1607" s="117"/>
    </row>
    <row r="1608" spans="1:9" ht="15.6">
      <c r="A1608" s="121">
        <v>515230</v>
      </c>
      <c r="B1608" s="122" t="s">
        <v>2833</v>
      </c>
      <c r="C1608" s="121">
        <v>609</v>
      </c>
      <c r="D1608" s="121">
        <v>6</v>
      </c>
      <c r="E1608" s="122" t="s">
        <v>1245</v>
      </c>
      <c r="F1608" s="122" t="s">
        <v>214</v>
      </c>
      <c r="G1608" s="122"/>
      <c r="H1608" s="122"/>
      <c r="I1608" s="117"/>
    </row>
    <row r="1609" spans="1:9" ht="15.6">
      <c r="A1609" s="121">
        <v>506303</v>
      </c>
      <c r="B1609" s="122" t="s">
        <v>2834</v>
      </c>
      <c r="C1609" s="121">
        <v>304</v>
      </c>
      <c r="D1609" s="121">
        <v>3</v>
      </c>
      <c r="E1609" s="122" t="s">
        <v>1345</v>
      </c>
      <c r="F1609" s="122" t="s">
        <v>1260</v>
      </c>
      <c r="G1609" s="122"/>
      <c r="H1609" s="122"/>
      <c r="I1609" s="117"/>
    </row>
    <row r="1610" spans="1:9" ht="15.6">
      <c r="A1610" s="121">
        <v>502588</v>
      </c>
      <c r="B1610" s="122" t="s">
        <v>2835</v>
      </c>
      <c r="C1610" s="121">
        <v>402</v>
      </c>
      <c r="D1610" s="121">
        <v>4</v>
      </c>
      <c r="E1610" s="122" t="s">
        <v>1309</v>
      </c>
      <c r="F1610" s="122" t="s">
        <v>1265</v>
      </c>
      <c r="G1610" s="122"/>
      <c r="H1610" s="122"/>
      <c r="I1610" s="117"/>
    </row>
    <row r="1611" spans="1:9" ht="15.6">
      <c r="A1611" s="121">
        <v>508136</v>
      </c>
      <c r="B1611" s="122" t="s">
        <v>2836</v>
      </c>
      <c r="C1611" s="121">
        <v>108</v>
      </c>
      <c r="D1611" s="121">
        <v>1</v>
      </c>
      <c r="E1611" s="122" t="s">
        <v>1378</v>
      </c>
      <c r="F1611" s="122" t="s">
        <v>477</v>
      </c>
      <c r="G1611" s="122"/>
      <c r="H1611" s="122"/>
      <c r="I1611" s="117"/>
    </row>
    <row r="1612" spans="1:9" ht="15.6">
      <c r="A1612" s="121">
        <v>513440</v>
      </c>
      <c r="B1612" s="122" t="s">
        <v>2837</v>
      </c>
      <c r="C1612" s="121">
        <v>302</v>
      </c>
      <c r="D1612" s="121">
        <v>3</v>
      </c>
      <c r="E1612" s="122" t="s">
        <v>1431</v>
      </c>
      <c r="F1612" s="122" t="s">
        <v>1260</v>
      </c>
      <c r="G1612" s="122"/>
      <c r="H1612" s="122"/>
      <c r="I1612" s="117"/>
    </row>
    <row r="1613" spans="1:9" ht="15.6">
      <c r="A1613" s="121">
        <v>528935</v>
      </c>
      <c r="B1613" s="122" t="s">
        <v>2838</v>
      </c>
      <c r="C1613" s="121">
        <v>713</v>
      </c>
      <c r="D1613" s="121">
        <v>7</v>
      </c>
      <c r="E1613" s="122" t="s">
        <v>1277</v>
      </c>
      <c r="F1613" s="122" t="s">
        <v>1251</v>
      </c>
      <c r="G1613" s="122"/>
      <c r="H1613" s="122"/>
      <c r="I1613" s="117"/>
    </row>
    <row r="1614" spans="1:9" ht="15.6">
      <c r="A1614" s="121">
        <v>506311</v>
      </c>
      <c r="B1614" s="122" t="s">
        <v>2839</v>
      </c>
      <c r="C1614" s="121">
        <v>304</v>
      </c>
      <c r="D1614" s="121">
        <v>3</v>
      </c>
      <c r="E1614" s="122" t="s">
        <v>1345</v>
      </c>
      <c r="F1614" s="122" t="s">
        <v>1260</v>
      </c>
      <c r="G1614" s="122"/>
      <c r="H1614" s="122"/>
      <c r="I1614" s="117"/>
    </row>
    <row r="1615" spans="1:9" ht="15.6">
      <c r="A1615" s="121">
        <v>523763</v>
      </c>
      <c r="B1615" s="122" t="s">
        <v>2840</v>
      </c>
      <c r="C1615" s="121">
        <v>706</v>
      </c>
      <c r="D1615" s="121">
        <v>7</v>
      </c>
      <c r="E1615" s="122" t="s">
        <v>1339</v>
      </c>
      <c r="F1615" s="122" t="s">
        <v>1251</v>
      </c>
      <c r="G1615" s="122"/>
      <c r="H1615" s="122"/>
      <c r="I1615" s="117"/>
    </row>
    <row r="1616" spans="1:9" ht="15.6">
      <c r="A1616" s="121">
        <v>526924</v>
      </c>
      <c r="B1616" s="122" t="s">
        <v>2841</v>
      </c>
      <c r="C1616" s="121">
        <v>710</v>
      </c>
      <c r="D1616" s="121">
        <v>7</v>
      </c>
      <c r="E1616" s="122" t="s">
        <v>1632</v>
      </c>
      <c r="F1616" s="122" t="s">
        <v>1251</v>
      </c>
      <c r="G1616" s="122"/>
      <c r="H1616" s="122"/>
      <c r="I1616" s="117"/>
    </row>
    <row r="1617" spans="1:9" ht="15.6">
      <c r="A1617" s="121">
        <v>521795</v>
      </c>
      <c r="B1617" s="122" t="s">
        <v>2842</v>
      </c>
      <c r="C1617" s="121">
        <v>806</v>
      </c>
      <c r="D1617" s="121">
        <v>8</v>
      </c>
      <c r="E1617" s="122" t="s">
        <v>1293</v>
      </c>
      <c r="F1617" s="122" t="s">
        <v>568</v>
      </c>
      <c r="G1617" s="122"/>
      <c r="H1617" s="122"/>
      <c r="I1617" s="117"/>
    </row>
    <row r="1618" spans="1:9" ht="15.6">
      <c r="A1618" s="121">
        <v>527688</v>
      </c>
      <c r="B1618" s="122" t="s">
        <v>2843</v>
      </c>
      <c r="C1618" s="121">
        <v>712</v>
      </c>
      <c r="D1618" s="121">
        <v>7</v>
      </c>
      <c r="E1618" s="122" t="s">
        <v>1357</v>
      </c>
      <c r="F1618" s="122" t="s">
        <v>1251</v>
      </c>
      <c r="G1618" s="122"/>
      <c r="H1618" s="122"/>
      <c r="I1618" s="117"/>
    </row>
    <row r="1619" spans="1:9" ht="15.6">
      <c r="A1619" s="121">
        <v>520551</v>
      </c>
      <c r="B1619" s="122" t="s">
        <v>2844</v>
      </c>
      <c r="C1619" s="121">
        <v>709</v>
      </c>
      <c r="D1619" s="121">
        <v>7</v>
      </c>
      <c r="E1619" s="122" t="s">
        <v>1353</v>
      </c>
      <c r="F1619" s="122" t="s">
        <v>1251</v>
      </c>
      <c r="G1619" s="122"/>
      <c r="H1619" s="122"/>
      <c r="I1619" s="117"/>
    </row>
    <row r="1620" spans="1:9" ht="15.6">
      <c r="A1620" s="121">
        <v>516244</v>
      </c>
      <c r="B1620" s="122" t="s">
        <v>2845</v>
      </c>
      <c r="C1620" s="121">
        <v>610</v>
      </c>
      <c r="D1620" s="121">
        <v>6</v>
      </c>
      <c r="E1620" s="122" t="s">
        <v>1316</v>
      </c>
      <c r="F1620" s="122" t="s">
        <v>214</v>
      </c>
      <c r="G1620" s="122"/>
      <c r="H1620" s="122"/>
      <c r="I1620" s="117"/>
    </row>
    <row r="1621" spans="1:9" ht="15.6">
      <c r="A1621" s="121">
        <v>556459</v>
      </c>
      <c r="B1621" s="122" t="s">
        <v>2846</v>
      </c>
      <c r="C1621" s="121">
        <v>304</v>
      </c>
      <c r="D1621" s="121">
        <v>3</v>
      </c>
      <c r="E1621" s="122" t="s">
        <v>1345</v>
      </c>
      <c r="F1621" s="122" t="s">
        <v>1260</v>
      </c>
      <c r="G1621" s="122"/>
      <c r="H1621" s="122"/>
      <c r="I1621" s="117"/>
    </row>
    <row r="1622" spans="1:9" ht="15.6">
      <c r="A1622" s="121">
        <v>500631</v>
      </c>
      <c r="B1622" s="122" t="s">
        <v>2847</v>
      </c>
      <c r="C1622" s="121">
        <v>403</v>
      </c>
      <c r="D1622" s="121">
        <v>4</v>
      </c>
      <c r="E1622" s="122" t="s">
        <v>1264</v>
      </c>
      <c r="F1622" s="122" t="s">
        <v>1265</v>
      </c>
      <c r="G1622" s="122"/>
      <c r="H1622" s="122"/>
      <c r="I1622" s="117"/>
    </row>
    <row r="1623" spans="1:9" ht="15.6">
      <c r="A1623" s="121">
        <v>503436</v>
      </c>
      <c r="B1623" s="122" t="s">
        <v>2848</v>
      </c>
      <c r="C1623" s="121">
        <v>404</v>
      </c>
      <c r="D1623" s="121">
        <v>4</v>
      </c>
      <c r="E1623" s="122" t="s">
        <v>1267</v>
      </c>
      <c r="F1623" s="122" t="s">
        <v>1265</v>
      </c>
      <c r="G1623" s="122"/>
      <c r="H1623" s="122"/>
      <c r="I1623" s="117"/>
    </row>
    <row r="1624" spans="1:9" ht="15.6">
      <c r="A1624" s="121">
        <v>521787</v>
      </c>
      <c r="B1624" s="122" t="s">
        <v>2849</v>
      </c>
      <c r="C1624" s="121">
        <v>806</v>
      </c>
      <c r="D1624" s="121">
        <v>8</v>
      </c>
      <c r="E1624" s="122" t="s">
        <v>1293</v>
      </c>
      <c r="F1624" s="122" t="s">
        <v>568</v>
      </c>
      <c r="G1624" s="122"/>
      <c r="H1624" s="122"/>
      <c r="I1624" s="117"/>
    </row>
    <row r="1625" spans="1:9" ht="15.6">
      <c r="A1625" s="121">
        <v>514268</v>
      </c>
      <c r="B1625" s="122" t="s">
        <v>2850</v>
      </c>
      <c r="C1625" s="121">
        <v>307</v>
      </c>
      <c r="D1625" s="121">
        <v>3</v>
      </c>
      <c r="E1625" s="122" t="s">
        <v>1435</v>
      </c>
      <c r="F1625" s="122" t="s">
        <v>1260</v>
      </c>
      <c r="G1625" s="122"/>
      <c r="H1625" s="122"/>
      <c r="I1625" s="117"/>
    </row>
    <row r="1626" spans="1:9" ht="15.6">
      <c r="A1626" s="121">
        <v>511676</v>
      </c>
      <c r="B1626" s="122" t="s">
        <v>2851</v>
      </c>
      <c r="C1626" s="121">
        <v>606</v>
      </c>
      <c r="D1626" s="121">
        <v>6</v>
      </c>
      <c r="E1626" s="122" t="s">
        <v>1243</v>
      </c>
      <c r="F1626" s="122" t="s">
        <v>214</v>
      </c>
      <c r="G1626" s="122"/>
      <c r="H1626" s="122"/>
      <c r="I1626" s="117"/>
    </row>
    <row r="1627" spans="1:9" ht="15.6">
      <c r="A1627" s="121">
        <v>506338</v>
      </c>
      <c r="B1627" s="122" t="s">
        <v>1345</v>
      </c>
      <c r="C1627" s="121">
        <v>304</v>
      </c>
      <c r="D1627" s="121">
        <v>3</v>
      </c>
      <c r="E1627" s="122" t="s">
        <v>1345</v>
      </c>
      <c r="F1627" s="122" t="s">
        <v>1260</v>
      </c>
      <c r="G1627" s="122"/>
      <c r="H1627" s="122"/>
      <c r="I1627" s="117"/>
    </row>
    <row r="1628" spans="1:9" ht="15.6">
      <c r="A1628" s="121">
        <v>500640</v>
      </c>
      <c r="B1628" s="122" t="s">
        <v>2852</v>
      </c>
      <c r="C1628" s="121">
        <v>403</v>
      </c>
      <c r="D1628" s="121">
        <v>4</v>
      </c>
      <c r="E1628" s="122" t="s">
        <v>1264</v>
      </c>
      <c r="F1628" s="122" t="s">
        <v>1265</v>
      </c>
      <c r="G1628" s="122"/>
      <c r="H1628" s="122"/>
      <c r="I1628" s="117"/>
    </row>
    <row r="1629" spans="1:9" ht="15.6">
      <c r="A1629" s="121">
        <v>503011</v>
      </c>
      <c r="B1629" s="122" t="s">
        <v>1267</v>
      </c>
      <c r="C1629" s="121">
        <v>404</v>
      </c>
      <c r="D1629" s="121">
        <v>4</v>
      </c>
      <c r="E1629" s="122" t="s">
        <v>1267</v>
      </c>
      <c r="F1629" s="122" t="s">
        <v>1265</v>
      </c>
      <c r="G1629" s="122"/>
      <c r="H1629" s="122"/>
      <c r="I1629" s="117"/>
    </row>
    <row r="1630" spans="1:9" ht="15.6">
      <c r="A1630" s="121">
        <v>528617</v>
      </c>
      <c r="B1630" s="122" t="s">
        <v>2853</v>
      </c>
      <c r="C1630" s="121">
        <v>811</v>
      </c>
      <c r="D1630" s="121">
        <v>8</v>
      </c>
      <c r="E1630" s="122" t="s">
        <v>1290</v>
      </c>
      <c r="F1630" s="122" t="s">
        <v>568</v>
      </c>
      <c r="G1630" s="122"/>
      <c r="H1630" s="122"/>
      <c r="I1630" s="117"/>
    </row>
    <row r="1631" spans="1:9" ht="15.6">
      <c r="A1631" s="121">
        <v>509884</v>
      </c>
      <c r="B1631" s="122" t="s">
        <v>168</v>
      </c>
      <c r="C1631" s="121">
        <v>507</v>
      </c>
      <c r="D1631" s="121">
        <v>5</v>
      </c>
      <c r="E1631" s="122" t="s">
        <v>169</v>
      </c>
      <c r="F1631" s="122" t="s">
        <v>171</v>
      </c>
      <c r="G1631" s="122" t="s">
        <v>1279</v>
      </c>
      <c r="H1631" s="122"/>
      <c r="I1631" s="117"/>
    </row>
    <row r="1632" spans="1:9" ht="15.6">
      <c r="A1632" s="121">
        <v>528625</v>
      </c>
      <c r="B1632" s="122" t="s">
        <v>2854</v>
      </c>
      <c r="C1632" s="121">
        <v>811</v>
      </c>
      <c r="D1632" s="121">
        <v>8</v>
      </c>
      <c r="E1632" s="122" t="s">
        <v>1290</v>
      </c>
      <c r="F1632" s="122" t="s">
        <v>568</v>
      </c>
      <c r="G1632" s="122"/>
      <c r="H1632" s="122"/>
      <c r="I1632" s="117"/>
    </row>
    <row r="1633" spans="1:9" ht="15.6">
      <c r="A1633" s="121">
        <v>521809</v>
      </c>
      <c r="B1633" s="122" t="s">
        <v>2855</v>
      </c>
      <c r="C1633" s="121">
        <v>806</v>
      </c>
      <c r="D1633" s="121">
        <v>8</v>
      </c>
      <c r="E1633" s="122" t="s">
        <v>1293</v>
      </c>
      <c r="F1633" s="122" t="s">
        <v>568</v>
      </c>
      <c r="G1633" s="122"/>
      <c r="H1633" s="122"/>
      <c r="I1633" s="117"/>
    </row>
    <row r="1634" spans="1:9" ht="15.6">
      <c r="A1634" s="121">
        <v>582549</v>
      </c>
      <c r="B1634" s="122" t="s">
        <v>2856</v>
      </c>
      <c r="C1634" s="121">
        <v>108</v>
      </c>
      <c r="D1634" s="121">
        <v>1</v>
      </c>
      <c r="E1634" s="122" t="s">
        <v>1378</v>
      </c>
      <c r="F1634" s="122" t="s">
        <v>477</v>
      </c>
      <c r="G1634" s="122"/>
      <c r="H1634" s="122"/>
      <c r="I1634" s="117"/>
    </row>
    <row r="1635" spans="1:9" ht="15.6">
      <c r="A1635" s="121">
        <v>502596</v>
      </c>
      <c r="B1635" s="122" t="s">
        <v>2857</v>
      </c>
      <c r="C1635" s="121">
        <v>402</v>
      </c>
      <c r="D1635" s="121">
        <v>4</v>
      </c>
      <c r="E1635" s="122" t="s">
        <v>1309</v>
      </c>
      <c r="F1635" s="122" t="s">
        <v>1265</v>
      </c>
      <c r="G1635" s="122"/>
      <c r="H1635" s="122"/>
      <c r="I1635" s="117"/>
    </row>
    <row r="1636" spans="1:9" ht="15.6">
      <c r="A1636" s="121">
        <v>501808</v>
      </c>
      <c r="B1636" s="122" t="s">
        <v>2858</v>
      </c>
      <c r="C1636" s="121">
        <v>201</v>
      </c>
      <c r="D1636" s="121">
        <v>2</v>
      </c>
      <c r="E1636" s="122" t="s">
        <v>1288</v>
      </c>
      <c r="F1636" s="122" t="s">
        <v>1248</v>
      </c>
      <c r="G1636" s="122"/>
      <c r="H1636" s="122"/>
      <c r="I1636" s="117"/>
    </row>
    <row r="1637" spans="1:9" ht="15.6">
      <c r="A1637" s="121">
        <v>502600</v>
      </c>
      <c r="B1637" s="122" t="s">
        <v>2859</v>
      </c>
      <c r="C1637" s="121">
        <v>402</v>
      </c>
      <c r="D1637" s="121">
        <v>4</v>
      </c>
      <c r="E1637" s="122" t="s">
        <v>1309</v>
      </c>
      <c r="F1637" s="122" t="s">
        <v>1265</v>
      </c>
      <c r="G1637" s="122"/>
      <c r="H1637" s="122"/>
      <c r="I1637" s="117"/>
    </row>
    <row r="1638" spans="1:9" ht="15.6">
      <c r="A1638" s="121">
        <v>516252</v>
      </c>
      <c r="B1638" s="122" t="s">
        <v>2860</v>
      </c>
      <c r="C1638" s="121">
        <v>610</v>
      </c>
      <c r="D1638" s="121">
        <v>6</v>
      </c>
      <c r="E1638" s="122" t="s">
        <v>1316</v>
      </c>
      <c r="F1638" s="122" t="s">
        <v>214</v>
      </c>
      <c r="G1638" s="122"/>
      <c r="H1638" s="122"/>
      <c r="I1638" s="117"/>
    </row>
    <row r="1639" spans="1:9" ht="15.6">
      <c r="A1639" s="121">
        <v>582361</v>
      </c>
      <c r="B1639" s="122" t="s">
        <v>2861</v>
      </c>
      <c r="C1639" s="121">
        <v>404</v>
      </c>
      <c r="D1639" s="121">
        <v>4</v>
      </c>
      <c r="E1639" s="122" t="s">
        <v>1267</v>
      </c>
      <c r="F1639" s="122" t="s">
        <v>1265</v>
      </c>
      <c r="G1639" s="122"/>
      <c r="H1639" s="122"/>
      <c r="I1639" s="117"/>
    </row>
    <row r="1640" spans="1:9" ht="15.6">
      <c r="A1640" s="121">
        <v>521817</v>
      </c>
      <c r="B1640" s="122" t="s">
        <v>2862</v>
      </c>
      <c r="C1640" s="121">
        <v>806</v>
      </c>
      <c r="D1640" s="121">
        <v>8</v>
      </c>
      <c r="E1640" s="122" t="s">
        <v>1293</v>
      </c>
      <c r="F1640" s="122" t="s">
        <v>568</v>
      </c>
      <c r="G1640" s="122"/>
      <c r="H1640" s="122"/>
      <c r="I1640" s="117"/>
    </row>
    <row r="1641" spans="1:9" ht="15.6">
      <c r="A1641" s="121">
        <v>528633</v>
      </c>
      <c r="B1641" s="122" t="s">
        <v>2863</v>
      </c>
      <c r="C1641" s="121">
        <v>807</v>
      </c>
      <c r="D1641" s="121">
        <v>8</v>
      </c>
      <c r="E1641" s="122" t="s">
        <v>1302</v>
      </c>
      <c r="F1641" s="122" t="s">
        <v>568</v>
      </c>
      <c r="G1641" s="122"/>
      <c r="H1641" s="122"/>
      <c r="I1641" s="117"/>
    </row>
    <row r="1642" spans="1:9" ht="15.6">
      <c r="A1642" s="121">
        <v>526932</v>
      </c>
      <c r="B1642" s="122" t="s">
        <v>2864</v>
      </c>
      <c r="C1642" s="121">
        <v>710</v>
      </c>
      <c r="D1642" s="121">
        <v>7</v>
      </c>
      <c r="E1642" s="122" t="s">
        <v>1632</v>
      </c>
      <c r="F1642" s="122" t="s">
        <v>1251</v>
      </c>
      <c r="G1642" s="122"/>
      <c r="H1642" s="122"/>
      <c r="I1642" s="117"/>
    </row>
    <row r="1643" spans="1:9" ht="15.6">
      <c r="A1643" s="121">
        <v>500658</v>
      </c>
      <c r="B1643" s="122" t="s">
        <v>2865</v>
      </c>
      <c r="C1643" s="121">
        <v>407</v>
      </c>
      <c r="D1643" s="121">
        <v>4</v>
      </c>
      <c r="E1643" s="122" t="s">
        <v>1355</v>
      </c>
      <c r="F1643" s="122" t="s">
        <v>1265</v>
      </c>
      <c r="G1643" s="122"/>
      <c r="H1643" s="122"/>
      <c r="I1643" s="117"/>
    </row>
    <row r="1644" spans="1:9" ht="15.6">
      <c r="A1644" s="121">
        <v>506346</v>
      </c>
      <c r="B1644" s="122" t="s">
        <v>2866</v>
      </c>
      <c r="C1644" s="121">
        <v>304</v>
      </c>
      <c r="D1644" s="121">
        <v>3</v>
      </c>
      <c r="E1644" s="122" t="s">
        <v>1345</v>
      </c>
      <c r="F1644" s="122" t="s">
        <v>1260</v>
      </c>
      <c r="G1644" s="122"/>
      <c r="H1644" s="122"/>
      <c r="I1644" s="117"/>
    </row>
    <row r="1645" spans="1:9" ht="15.6">
      <c r="A1645" s="121">
        <v>518662</v>
      </c>
      <c r="B1645" s="122" t="s">
        <v>2867</v>
      </c>
      <c r="C1645" s="121">
        <v>611</v>
      </c>
      <c r="D1645" s="121">
        <v>6</v>
      </c>
      <c r="E1645" s="122" t="s">
        <v>1281</v>
      </c>
      <c r="F1645" s="122" t="s">
        <v>214</v>
      </c>
      <c r="G1645" s="122"/>
      <c r="H1645" s="122"/>
      <c r="I1645" s="117"/>
    </row>
    <row r="1646" spans="1:9" ht="15.6">
      <c r="A1646" s="121">
        <v>543403</v>
      </c>
      <c r="B1646" s="122" t="s">
        <v>2868</v>
      </c>
      <c r="C1646" s="121">
        <v>810</v>
      </c>
      <c r="D1646" s="121">
        <v>8</v>
      </c>
      <c r="E1646" s="122" t="s">
        <v>1274</v>
      </c>
      <c r="F1646" s="122" t="s">
        <v>568</v>
      </c>
      <c r="G1646" s="122"/>
      <c r="H1646" s="122"/>
      <c r="I1646" s="117"/>
    </row>
    <row r="1647" spans="1:9" ht="15.6">
      <c r="A1647" s="121">
        <v>501816</v>
      </c>
      <c r="B1647" s="122" t="s">
        <v>2869</v>
      </c>
      <c r="C1647" s="121">
        <v>201</v>
      </c>
      <c r="D1647" s="121">
        <v>2</v>
      </c>
      <c r="E1647" s="122" t="s">
        <v>1288</v>
      </c>
      <c r="F1647" s="122" t="s">
        <v>1248</v>
      </c>
      <c r="G1647" s="122"/>
      <c r="H1647" s="122"/>
      <c r="I1647" s="117"/>
    </row>
    <row r="1648" spans="1:9" ht="15.6">
      <c r="A1648" s="121">
        <v>520560</v>
      </c>
      <c r="B1648" s="122" t="s">
        <v>2870</v>
      </c>
      <c r="C1648" s="121">
        <v>702</v>
      </c>
      <c r="D1648" s="121">
        <v>7</v>
      </c>
      <c r="E1648" s="122" t="s">
        <v>1262</v>
      </c>
      <c r="F1648" s="122" t="s">
        <v>1251</v>
      </c>
      <c r="G1648" s="122"/>
      <c r="H1648" s="122"/>
      <c r="I1648" s="117"/>
    </row>
    <row r="1649" spans="1:9" ht="15.6">
      <c r="A1649" s="121">
        <v>526053</v>
      </c>
      <c r="B1649" s="122" t="s">
        <v>2871</v>
      </c>
      <c r="C1649" s="121">
        <v>808</v>
      </c>
      <c r="D1649" s="121">
        <v>8</v>
      </c>
      <c r="E1649" s="122" t="s">
        <v>1272</v>
      </c>
      <c r="F1649" s="122" t="s">
        <v>568</v>
      </c>
      <c r="G1649" s="122"/>
      <c r="H1649" s="122"/>
      <c r="I1649" s="117"/>
    </row>
    <row r="1650" spans="1:9" ht="15.6">
      <c r="A1650" s="121">
        <v>501824</v>
      </c>
      <c r="B1650" s="122" t="s">
        <v>2872</v>
      </c>
      <c r="C1650" s="121">
        <v>201</v>
      </c>
      <c r="D1650" s="121">
        <v>2</v>
      </c>
      <c r="E1650" s="122" t="s">
        <v>1288</v>
      </c>
      <c r="F1650" s="122" t="s">
        <v>1248</v>
      </c>
      <c r="G1650" s="122"/>
      <c r="H1650" s="122"/>
      <c r="I1650" s="117"/>
    </row>
    <row r="1651" spans="1:9" ht="15.6">
      <c r="A1651" s="121">
        <v>501301</v>
      </c>
      <c r="B1651" s="122" t="s">
        <v>2873</v>
      </c>
      <c r="C1651" s="121">
        <v>401</v>
      </c>
      <c r="D1651" s="121">
        <v>4</v>
      </c>
      <c r="E1651" s="122" t="s">
        <v>1304</v>
      </c>
      <c r="F1651" s="122" t="s">
        <v>1265</v>
      </c>
      <c r="G1651" s="122"/>
      <c r="H1651" s="122"/>
      <c r="I1651" s="117"/>
    </row>
    <row r="1652" spans="1:9" ht="15.6">
      <c r="A1652" s="121">
        <v>527696</v>
      </c>
      <c r="B1652" s="122" t="s">
        <v>2874</v>
      </c>
      <c r="C1652" s="121">
        <v>712</v>
      </c>
      <c r="D1652" s="121">
        <v>7</v>
      </c>
      <c r="E1652" s="122" t="s">
        <v>1357</v>
      </c>
      <c r="F1652" s="122" t="s">
        <v>1251</v>
      </c>
      <c r="G1652" s="122"/>
      <c r="H1652" s="122"/>
      <c r="I1652" s="117"/>
    </row>
    <row r="1653" spans="1:9" ht="15.6">
      <c r="A1653" s="121">
        <v>524930</v>
      </c>
      <c r="B1653" s="122" t="s">
        <v>2875</v>
      </c>
      <c r="C1653" s="121">
        <v>707</v>
      </c>
      <c r="D1653" s="121">
        <v>7</v>
      </c>
      <c r="E1653" s="122" t="s">
        <v>1257</v>
      </c>
      <c r="F1653" s="122" t="s">
        <v>1251</v>
      </c>
      <c r="G1653" s="122"/>
      <c r="H1653" s="122"/>
      <c r="I1653" s="117"/>
    </row>
    <row r="1654" spans="1:9" ht="15.6">
      <c r="A1654" s="121">
        <v>543411</v>
      </c>
      <c r="B1654" s="122" t="s">
        <v>2876</v>
      </c>
      <c r="C1654" s="121">
        <v>810</v>
      </c>
      <c r="D1654" s="121">
        <v>8</v>
      </c>
      <c r="E1654" s="122" t="s">
        <v>1274</v>
      </c>
      <c r="F1654" s="122" t="s">
        <v>568</v>
      </c>
      <c r="G1654" s="122"/>
      <c r="H1654" s="122"/>
      <c r="I1654" s="117"/>
    </row>
    <row r="1655" spans="1:9" ht="15.6">
      <c r="A1655" s="121">
        <v>501832</v>
      </c>
      <c r="B1655" s="122" t="s">
        <v>2877</v>
      </c>
      <c r="C1655" s="121">
        <v>201</v>
      </c>
      <c r="D1655" s="121">
        <v>2</v>
      </c>
      <c r="E1655" s="122" t="s">
        <v>1288</v>
      </c>
      <c r="F1655" s="122" t="s">
        <v>1248</v>
      </c>
      <c r="G1655" s="122"/>
      <c r="H1655" s="122"/>
      <c r="I1655" s="117"/>
    </row>
    <row r="1656" spans="1:9" ht="15.6">
      <c r="A1656" s="121">
        <v>524948</v>
      </c>
      <c r="B1656" s="122" t="s">
        <v>2878</v>
      </c>
      <c r="C1656" s="121">
        <v>708</v>
      </c>
      <c r="D1656" s="121">
        <v>7</v>
      </c>
      <c r="E1656" s="122" t="s">
        <v>1307</v>
      </c>
      <c r="F1656" s="122" t="s">
        <v>1251</v>
      </c>
      <c r="G1656" s="122"/>
      <c r="H1656" s="122"/>
      <c r="I1656" s="117"/>
    </row>
    <row r="1657" spans="1:9" ht="15.6">
      <c r="A1657" s="121">
        <v>520578</v>
      </c>
      <c r="B1657" s="122" t="s">
        <v>2879</v>
      </c>
      <c r="C1657" s="121">
        <v>705</v>
      </c>
      <c r="D1657" s="121">
        <v>7</v>
      </c>
      <c r="E1657" s="122" t="s">
        <v>1472</v>
      </c>
      <c r="F1657" s="122" t="s">
        <v>1251</v>
      </c>
      <c r="G1657" s="122"/>
      <c r="H1657" s="122"/>
      <c r="I1657" s="117"/>
    </row>
    <row r="1658" spans="1:9" ht="15.6">
      <c r="A1658" s="121">
        <v>516261</v>
      </c>
      <c r="B1658" s="122" t="s">
        <v>2880</v>
      </c>
      <c r="C1658" s="121">
        <v>610</v>
      </c>
      <c r="D1658" s="121">
        <v>6</v>
      </c>
      <c r="E1658" s="122" t="s">
        <v>1316</v>
      </c>
      <c r="F1658" s="122" t="s">
        <v>214</v>
      </c>
      <c r="G1658" s="122"/>
      <c r="H1658" s="122"/>
      <c r="I1658" s="117"/>
    </row>
    <row r="1659" spans="1:9" ht="15.6">
      <c r="A1659" s="121">
        <v>519677</v>
      </c>
      <c r="B1659" s="122" t="s">
        <v>2881</v>
      </c>
      <c r="C1659" s="121">
        <v>701</v>
      </c>
      <c r="D1659" s="121">
        <v>7</v>
      </c>
      <c r="E1659" s="122" t="s">
        <v>1250</v>
      </c>
      <c r="F1659" s="122" t="s">
        <v>1251</v>
      </c>
      <c r="G1659" s="122"/>
      <c r="H1659" s="122"/>
      <c r="I1659" s="117"/>
    </row>
    <row r="1660" spans="1:9" ht="15.6">
      <c r="A1660" s="121">
        <v>543420</v>
      </c>
      <c r="B1660" s="122" t="s">
        <v>2882</v>
      </c>
      <c r="C1660" s="121">
        <v>704</v>
      </c>
      <c r="D1660" s="121">
        <v>7</v>
      </c>
      <c r="E1660" s="122" t="s">
        <v>1314</v>
      </c>
      <c r="F1660" s="122" t="s">
        <v>1251</v>
      </c>
      <c r="G1660" s="122"/>
      <c r="H1660" s="122"/>
      <c r="I1660" s="117"/>
    </row>
    <row r="1661" spans="1:9" ht="15.6">
      <c r="A1661" s="121">
        <v>527700</v>
      </c>
      <c r="B1661" s="122" t="s">
        <v>2883</v>
      </c>
      <c r="C1661" s="121">
        <v>711</v>
      </c>
      <c r="D1661" s="121">
        <v>7</v>
      </c>
      <c r="E1661" s="122" t="s">
        <v>1319</v>
      </c>
      <c r="F1661" s="122" t="s">
        <v>1251</v>
      </c>
      <c r="G1661" s="122"/>
      <c r="H1661" s="122"/>
      <c r="I1661" s="117"/>
    </row>
    <row r="1662" spans="1:9" ht="15.6">
      <c r="A1662" s="121">
        <v>543438</v>
      </c>
      <c r="B1662" s="122" t="s">
        <v>2883</v>
      </c>
      <c r="C1662" s="121">
        <v>810</v>
      </c>
      <c r="D1662" s="121">
        <v>8</v>
      </c>
      <c r="E1662" s="122" t="s">
        <v>1274</v>
      </c>
      <c r="F1662" s="122" t="s">
        <v>568</v>
      </c>
      <c r="G1662" s="122"/>
      <c r="H1662" s="122"/>
      <c r="I1662" s="117"/>
    </row>
    <row r="1663" spans="1:9" ht="15.6">
      <c r="A1663" s="121">
        <v>520586</v>
      </c>
      <c r="B1663" s="122" t="s">
        <v>2884</v>
      </c>
      <c r="C1663" s="121">
        <v>705</v>
      </c>
      <c r="D1663" s="121">
        <v>7</v>
      </c>
      <c r="E1663" s="122" t="s">
        <v>1472</v>
      </c>
      <c r="F1663" s="122" t="s">
        <v>1251</v>
      </c>
      <c r="G1663" s="122"/>
      <c r="H1663" s="122"/>
      <c r="I1663" s="117"/>
    </row>
    <row r="1664" spans="1:9" ht="15.6">
      <c r="A1664" s="121">
        <v>524956</v>
      </c>
      <c r="B1664" s="122" t="s">
        <v>2885</v>
      </c>
      <c r="C1664" s="121">
        <v>708</v>
      </c>
      <c r="D1664" s="121">
        <v>7</v>
      </c>
      <c r="E1664" s="122" t="s">
        <v>1307</v>
      </c>
      <c r="F1664" s="122" t="s">
        <v>1251</v>
      </c>
      <c r="G1664" s="122"/>
      <c r="H1664" s="122"/>
      <c r="I1664" s="117"/>
    </row>
    <row r="1665" spans="1:9" ht="15.6">
      <c r="A1665" s="121">
        <v>521825</v>
      </c>
      <c r="B1665" s="122" t="s">
        <v>2886</v>
      </c>
      <c r="C1665" s="121">
        <v>806</v>
      </c>
      <c r="D1665" s="121">
        <v>8</v>
      </c>
      <c r="E1665" s="122" t="s">
        <v>1293</v>
      </c>
      <c r="F1665" s="122" t="s">
        <v>568</v>
      </c>
      <c r="G1665" s="122"/>
      <c r="H1665" s="122"/>
      <c r="I1665" s="117"/>
    </row>
    <row r="1666" spans="1:9" ht="15.6">
      <c r="A1666" s="121">
        <v>505277</v>
      </c>
      <c r="B1666" s="122" t="s">
        <v>2887</v>
      </c>
      <c r="C1666" s="121">
        <v>301</v>
      </c>
      <c r="D1666" s="121">
        <v>3</v>
      </c>
      <c r="E1666" s="122" t="s">
        <v>1323</v>
      </c>
      <c r="F1666" s="122" t="s">
        <v>1260</v>
      </c>
      <c r="G1666" s="122"/>
      <c r="H1666" s="122"/>
      <c r="I1666" s="117"/>
    </row>
    <row r="1667" spans="1:9" ht="15.6">
      <c r="A1667" s="121">
        <v>506354</v>
      </c>
      <c r="B1667" s="122" t="s">
        <v>2888</v>
      </c>
      <c r="C1667" s="121">
        <v>309</v>
      </c>
      <c r="D1667" s="121">
        <v>3</v>
      </c>
      <c r="E1667" s="122" t="s">
        <v>1259</v>
      </c>
      <c r="F1667" s="122" t="s">
        <v>1260</v>
      </c>
      <c r="G1667" s="122"/>
      <c r="H1667" s="122"/>
      <c r="I1667" s="117"/>
    </row>
    <row r="1668" spans="1:9" ht="15.6">
      <c r="A1668" s="121">
        <v>519685</v>
      </c>
      <c r="B1668" s="122" t="s">
        <v>2889</v>
      </c>
      <c r="C1668" s="121">
        <v>701</v>
      </c>
      <c r="D1668" s="121">
        <v>7</v>
      </c>
      <c r="E1668" s="122" t="s">
        <v>1250</v>
      </c>
      <c r="F1668" s="122" t="s">
        <v>1251</v>
      </c>
      <c r="G1668" s="122"/>
      <c r="H1668" s="122"/>
      <c r="I1668" s="117"/>
    </row>
    <row r="1669" spans="1:9" ht="15.6">
      <c r="A1669" s="121">
        <v>528943</v>
      </c>
      <c r="B1669" s="122" t="s">
        <v>2890</v>
      </c>
      <c r="C1669" s="121">
        <v>713</v>
      </c>
      <c r="D1669" s="121">
        <v>7</v>
      </c>
      <c r="E1669" s="122" t="s">
        <v>1277</v>
      </c>
      <c r="F1669" s="122" t="s">
        <v>1251</v>
      </c>
      <c r="G1669" s="122"/>
      <c r="H1669" s="122"/>
      <c r="I1669" s="117"/>
    </row>
    <row r="1670" spans="1:9" ht="15.6">
      <c r="A1670" s="121">
        <v>512494</v>
      </c>
      <c r="B1670" s="122" t="s">
        <v>2891</v>
      </c>
      <c r="C1670" s="121">
        <v>509</v>
      </c>
      <c r="D1670" s="121">
        <v>5</v>
      </c>
      <c r="E1670" s="122" t="s">
        <v>1254</v>
      </c>
      <c r="F1670" s="122" t="s">
        <v>171</v>
      </c>
      <c r="G1670" s="122" t="s">
        <v>1255</v>
      </c>
      <c r="H1670" s="122"/>
      <c r="I1670" s="117"/>
    </row>
    <row r="1671" spans="1:9" ht="15.6">
      <c r="A1671" s="121">
        <v>524964</v>
      </c>
      <c r="B1671" s="122" t="s">
        <v>2892</v>
      </c>
      <c r="C1671" s="121">
        <v>707</v>
      </c>
      <c r="D1671" s="121">
        <v>7</v>
      </c>
      <c r="E1671" s="122" t="s">
        <v>1257</v>
      </c>
      <c r="F1671" s="122" t="s">
        <v>1251</v>
      </c>
      <c r="G1671" s="122"/>
      <c r="H1671" s="122"/>
      <c r="I1671" s="117"/>
    </row>
    <row r="1672" spans="1:9" ht="15.6">
      <c r="A1672" s="121">
        <v>502618</v>
      </c>
      <c r="B1672" s="122" t="s">
        <v>2893</v>
      </c>
      <c r="C1672" s="121">
        <v>402</v>
      </c>
      <c r="D1672" s="121">
        <v>4</v>
      </c>
      <c r="E1672" s="122" t="s">
        <v>1309</v>
      </c>
      <c r="F1672" s="122" t="s">
        <v>1265</v>
      </c>
      <c r="G1672" s="122"/>
      <c r="H1672" s="122"/>
      <c r="I1672" s="117"/>
    </row>
    <row r="1673" spans="1:9" ht="15.6">
      <c r="A1673" s="121">
        <v>521833</v>
      </c>
      <c r="B1673" s="122" t="s">
        <v>2894</v>
      </c>
      <c r="C1673" s="121">
        <v>806</v>
      </c>
      <c r="D1673" s="121">
        <v>8</v>
      </c>
      <c r="E1673" s="122" t="s">
        <v>1293</v>
      </c>
      <c r="F1673" s="122" t="s">
        <v>568</v>
      </c>
      <c r="G1673" s="122"/>
      <c r="H1673" s="122"/>
      <c r="I1673" s="117"/>
    </row>
    <row r="1674" spans="1:9" ht="15.6">
      <c r="A1674" s="121">
        <v>506371</v>
      </c>
      <c r="B1674" s="122" t="s">
        <v>2895</v>
      </c>
      <c r="C1674" s="121">
        <v>309</v>
      </c>
      <c r="D1674" s="121">
        <v>3</v>
      </c>
      <c r="E1674" s="122" t="s">
        <v>1259</v>
      </c>
      <c r="F1674" s="122" t="s">
        <v>1260</v>
      </c>
      <c r="G1674" s="122"/>
      <c r="H1674" s="122"/>
      <c r="I1674" s="117"/>
    </row>
    <row r="1675" spans="1:9" ht="15.6">
      <c r="A1675" s="121">
        <v>514284</v>
      </c>
      <c r="B1675" s="122" t="s">
        <v>2896</v>
      </c>
      <c r="C1675" s="121">
        <v>307</v>
      </c>
      <c r="D1675" s="121">
        <v>3</v>
      </c>
      <c r="E1675" s="122" t="s">
        <v>1435</v>
      </c>
      <c r="F1675" s="122" t="s">
        <v>1260</v>
      </c>
      <c r="G1675" s="122"/>
      <c r="H1675" s="122"/>
      <c r="I1675" s="117"/>
    </row>
    <row r="1676" spans="1:9" ht="15.6">
      <c r="A1676" s="121">
        <v>516279</v>
      </c>
      <c r="B1676" s="122" t="s">
        <v>2897</v>
      </c>
      <c r="C1676" s="121">
        <v>610</v>
      </c>
      <c r="D1676" s="121">
        <v>6</v>
      </c>
      <c r="E1676" s="122" t="s">
        <v>1316</v>
      </c>
      <c r="F1676" s="122" t="s">
        <v>214</v>
      </c>
      <c r="G1676" s="122"/>
      <c r="H1676" s="122"/>
      <c r="I1676" s="117"/>
    </row>
    <row r="1677" spans="1:9" ht="15.6">
      <c r="A1677" s="121">
        <v>516287</v>
      </c>
      <c r="B1677" s="122" t="s">
        <v>2898</v>
      </c>
      <c r="C1677" s="121">
        <v>610</v>
      </c>
      <c r="D1677" s="121">
        <v>6</v>
      </c>
      <c r="E1677" s="122" t="s">
        <v>1316</v>
      </c>
      <c r="F1677" s="122" t="s">
        <v>214</v>
      </c>
      <c r="G1677" s="122"/>
      <c r="H1677" s="122"/>
      <c r="I1677" s="117"/>
    </row>
    <row r="1678" spans="1:9" ht="15.6">
      <c r="A1678" s="121">
        <v>521841</v>
      </c>
      <c r="B1678" s="122" t="s">
        <v>2899</v>
      </c>
      <c r="C1678" s="121">
        <v>806</v>
      </c>
      <c r="D1678" s="121">
        <v>8</v>
      </c>
      <c r="E1678" s="122" t="s">
        <v>1293</v>
      </c>
      <c r="F1678" s="122" t="s">
        <v>568</v>
      </c>
      <c r="G1678" s="122"/>
      <c r="H1678" s="122"/>
      <c r="I1678" s="117"/>
    </row>
    <row r="1679" spans="1:9" ht="15.6">
      <c r="A1679" s="121">
        <v>556491</v>
      </c>
      <c r="B1679" s="122" t="s">
        <v>2900</v>
      </c>
      <c r="C1679" s="121">
        <v>207</v>
      </c>
      <c r="D1679" s="121">
        <v>2</v>
      </c>
      <c r="E1679" s="122" t="s">
        <v>1392</v>
      </c>
      <c r="F1679" s="122" t="s">
        <v>1248</v>
      </c>
      <c r="G1679" s="122"/>
      <c r="H1679" s="122"/>
      <c r="I1679" s="117"/>
    </row>
    <row r="1680" spans="1:9" ht="15.6">
      <c r="A1680" s="121">
        <v>505285</v>
      </c>
      <c r="B1680" s="122" t="s">
        <v>2901</v>
      </c>
      <c r="C1680" s="121">
        <v>406</v>
      </c>
      <c r="D1680" s="121">
        <v>4</v>
      </c>
      <c r="E1680" s="122" t="s">
        <v>1270</v>
      </c>
      <c r="F1680" s="122" t="s">
        <v>1265</v>
      </c>
      <c r="G1680" s="122"/>
      <c r="H1680" s="122"/>
      <c r="I1680" s="117"/>
    </row>
    <row r="1681" spans="1:9" ht="15.6">
      <c r="A1681" s="121">
        <v>508837</v>
      </c>
      <c r="B1681" s="122" t="s">
        <v>2902</v>
      </c>
      <c r="C1681" s="121">
        <v>601</v>
      </c>
      <c r="D1681" s="121">
        <v>6</v>
      </c>
      <c r="E1681" s="122" t="s">
        <v>1298</v>
      </c>
      <c r="F1681" s="122" t="s">
        <v>214</v>
      </c>
      <c r="G1681" s="122"/>
      <c r="H1681" s="122"/>
      <c r="I1681" s="117"/>
    </row>
    <row r="1682" spans="1:9" ht="15.6">
      <c r="A1682" s="121">
        <v>515248</v>
      </c>
      <c r="B1682" s="122" t="s">
        <v>2903</v>
      </c>
      <c r="C1682" s="121">
        <v>609</v>
      </c>
      <c r="D1682" s="121">
        <v>6</v>
      </c>
      <c r="E1682" s="122" t="s">
        <v>1245</v>
      </c>
      <c r="F1682" s="122" t="s">
        <v>214</v>
      </c>
      <c r="G1682" s="122"/>
      <c r="H1682" s="122"/>
      <c r="I1682" s="117"/>
    </row>
    <row r="1683" spans="1:9" ht="15.6">
      <c r="A1683" s="121">
        <v>509892</v>
      </c>
      <c r="B1683" s="122" t="s">
        <v>2904</v>
      </c>
      <c r="C1683" s="121">
        <v>507</v>
      </c>
      <c r="D1683" s="121">
        <v>5</v>
      </c>
      <c r="E1683" s="122" t="s">
        <v>169</v>
      </c>
      <c r="F1683" s="122" t="s">
        <v>171</v>
      </c>
      <c r="G1683" s="122" t="s">
        <v>1279</v>
      </c>
      <c r="H1683" s="122"/>
      <c r="I1683" s="117"/>
    </row>
    <row r="1684" spans="1:9" ht="15.6">
      <c r="A1684" s="121">
        <v>509906</v>
      </c>
      <c r="B1684" s="122" t="s">
        <v>2905</v>
      </c>
      <c r="C1684" s="121">
        <v>507</v>
      </c>
      <c r="D1684" s="121">
        <v>5</v>
      </c>
      <c r="E1684" s="122" t="s">
        <v>169</v>
      </c>
      <c r="F1684" s="122" t="s">
        <v>171</v>
      </c>
      <c r="G1684" s="122" t="s">
        <v>1279</v>
      </c>
      <c r="H1684" s="122"/>
      <c r="I1684" s="117"/>
    </row>
    <row r="1685" spans="1:9" ht="15.6">
      <c r="A1685" s="121">
        <v>509914</v>
      </c>
      <c r="B1685" s="122" t="s">
        <v>2906</v>
      </c>
      <c r="C1685" s="121">
        <v>507</v>
      </c>
      <c r="D1685" s="121">
        <v>5</v>
      </c>
      <c r="E1685" s="122" t="s">
        <v>169</v>
      </c>
      <c r="F1685" s="122" t="s">
        <v>171</v>
      </c>
      <c r="G1685" s="122" t="s">
        <v>1279</v>
      </c>
      <c r="H1685" s="122"/>
      <c r="I1685" s="117"/>
    </row>
    <row r="1686" spans="1:9" ht="15.6">
      <c r="A1686" s="121">
        <v>509922</v>
      </c>
      <c r="B1686" s="122" t="s">
        <v>2907</v>
      </c>
      <c r="C1686" s="121">
        <v>503</v>
      </c>
      <c r="D1686" s="121">
        <v>5</v>
      </c>
      <c r="E1686" s="122" t="s">
        <v>1542</v>
      </c>
      <c r="F1686" s="122" t="s">
        <v>171</v>
      </c>
      <c r="G1686" s="122" t="s">
        <v>1279</v>
      </c>
      <c r="H1686" s="122"/>
      <c r="I1686" s="117"/>
    </row>
    <row r="1687" spans="1:9" ht="15.6">
      <c r="A1687" s="121">
        <v>509931</v>
      </c>
      <c r="B1687" s="122" t="s">
        <v>2908</v>
      </c>
      <c r="C1687" s="121">
        <v>507</v>
      </c>
      <c r="D1687" s="121">
        <v>5</v>
      </c>
      <c r="E1687" s="122" t="s">
        <v>169</v>
      </c>
      <c r="F1687" s="122" t="s">
        <v>171</v>
      </c>
      <c r="G1687" s="122" t="s">
        <v>1279</v>
      </c>
      <c r="H1687" s="122"/>
      <c r="I1687" s="117"/>
    </row>
    <row r="1688" spans="1:9" ht="15.6">
      <c r="A1688" s="121">
        <v>509949</v>
      </c>
      <c r="B1688" s="122" t="s">
        <v>2909</v>
      </c>
      <c r="C1688" s="121">
        <v>510</v>
      </c>
      <c r="D1688" s="121">
        <v>5</v>
      </c>
      <c r="E1688" s="122" t="s">
        <v>1490</v>
      </c>
      <c r="F1688" s="122" t="s">
        <v>171</v>
      </c>
      <c r="G1688" s="122" t="s">
        <v>1279</v>
      </c>
      <c r="H1688" s="122"/>
      <c r="I1688" s="117"/>
    </row>
    <row r="1689" spans="1:9" ht="15.6">
      <c r="A1689" s="121">
        <v>509957</v>
      </c>
      <c r="B1689" s="122" t="s">
        <v>2910</v>
      </c>
      <c r="C1689" s="121">
        <v>503</v>
      </c>
      <c r="D1689" s="121">
        <v>5</v>
      </c>
      <c r="E1689" s="122" t="s">
        <v>1542</v>
      </c>
      <c r="F1689" s="122" t="s">
        <v>171</v>
      </c>
      <c r="G1689" s="122" t="s">
        <v>1279</v>
      </c>
      <c r="H1689" s="122"/>
      <c r="I1689" s="117"/>
    </row>
    <row r="1690" spans="1:9" ht="15.6">
      <c r="A1690" s="121">
        <v>543446</v>
      </c>
      <c r="B1690" s="122" t="s">
        <v>2911</v>
      </c>
      <c r="C1690" s="121">
        <v>704</v>
      </c>
      <c r="D1690" s="121">
        <v>7</v>
      </c>
      <c r="E1690" s="122" t="s">
        <v>1314</v>
      </c>
      <c r="F1690" s="122" t="s">
        <v>1251</v>
      </c>
      <c r="G1690" s="122"/>
      <c r="H1690" s="122"/>
      <c r="I1690" s="117"/>
    </row>
    <row r="1691" spans="1:9" ht="15.6">
      <c r="A1691" s="121">
        <v>522830</v>
      </c>
      <c r="B1691" s="122" t="s">
        <v>2912</v>
      </c>
      <c r="C1691" s="121">
        <v>809</v>
      </c>
      <c r="D1691" s="121">
        <v>8</v>
      </c>
      <c r="E1691" s="122" t="s">
        <v>1336</v>
      </c>
      <c r="F1691" s="122" t="s">
        <v>568</v>
      </c>
      <c r="G1691" s="122"/>
      <c r="H1691" s="122"/>
      <c r="I1691" s="117"/>
    </row>
    <row r="1692" spans="1:9" ht="15.6">
      <c r="A1692" s="121">
        <v>501859</v>
      </c>
      <c r="B1692" s="122" t="s">
        <v>2913</v>
      </c>
      <c r="C1692" s="121">
        <v>201</v>
      </c>
      <c r="D1692" s="121">
        <v>2</v>
      </c>
      <c r="E1692" s="122" t="s">
        <v>1288</v>
      </c>
      <c r="F1692" s="122" t="s">
        <v>1248</v>
      </c>
      <c r="G1692" s="122"/>
      <c r="H1692" s="122"/>
      <c r="I1692" s="117"/>
    </row>
    <row r="1693" spans="1:9" ht="15.6">
      <c r="A1693" s="121">
        <v>504599</v>
      </c>
      <c r="B1693" s="122" t="s">
        <v>2914</v>
      </c>
      <c r="C1693" s="121">
        <v>206</v>
      </c>
      <c r="D1693" s="121">
        <v>2</v>
      </c>
      <c r="E1693" s="122" t="s">
        <v>1497</v>
      </c>
      <c r="F1693" s="122" t="s">
        <v>1248</v>
      </c>
      <c r="G1693" s="122"/>
      <c r="H1693" s="122"/>
      <c r="I1693" s="117"/>
    </row>
    <row r="1694" spans="1:9" ht="15.6">
      <c r="A1694" s="121">
        <v>522848</v>
      </c>
      <c r="B1694" s="122" t="s">
        <v>2914</v>
      </c>
      <c r="C1694" s="121">
        <v>807</v>
      </c>
      <c r="D1694" s="121">
        <v>8</v>
      </c>
      <c r="E1694" s="122" t="s">
        <v>1302</v>
      </c>
      <c r="F1694" s="122" t="s">
        <v>568</v>
      </c>
      <c r="G1694" s="122"/>
      <c r="H1694" s="122"/>
      <c r="I1694" s="117"/>
    </row>
    <row r="1695" spans="1:9" ht="15.6">
      <c r="A1695" s="121">
        <v>556211</v>
      </c>
      <c r="B1695" s="122" t="s">
        <v>2915</v>
      </c>
      <c r="C1695" s="121">
        <v>406</v>
      </c>
      <c r="D1695" s="121">
        <v>4</v>
      </c>
      <c r="E1695" s="122" t="s">
        <v>1270</v>
      </c>
      <c r="F1695" s="122" t="s">
        <v>1265</v>
      </c>
      <c r="G1695" s="122"/>
      <c r="H1695" s="122"/>
      <c r="I1695" s="117"/>
    </row>
    <row r="1696" spans="1:9" ht="15.6">
      <c r="A1696" s="121">
        <v>526941</v>
      </c>
      <c r="B1696" s="122" t="s">
        <v>2916</v>
      </c>
      <c r="C1696" s="121">
        <v>710</v>
      </c>
      <c r="D1696" s="121">
        <v>7</v>
      </c>
      <c r="E1696" s="122" t="s">
        <v>1632</v>
      </c>
      <c r="F1696" s="122" t="s">
        <v>1251</v>
      </c>
      <c r="G1696" s="122"/>
      <c r="H1696" s="122"/>
      <c r="I1696" s="117"/>
    </row>
    <row r="1697" spans="1:9" ht="15.6">
      <c r="A1697" s="121">
        <v>580546</v>
      </c>
      <c r="B1697" s="122" t="s">
        <v>2917</v>
      </c>
      <c r="C1697" s="121">
        <v>612</v>
      </c>
      <c r="D1697" s="121">
        <v>6</v>
      </c>
      <c r="E1697" s="122" t="s">
        <v>1468</v>
      </c>
      <c r="F1697" s="122" t="s">
        <v>214</v>
      </c>
      <c r="G1697" s="122"/>
      <c r="H1697" s="122"/>
      <c r="I1697" s="117"/>
    </row>
    <row r="1698" spans="1:9" ht="15.6">
      <c r="A1698" s="121">
        <v>519693</v>
      </c>
      <c r="B1698" s="122" t="s">
        <v>2918</v>
      </c>
      <c r="C1698" s="121">
        <v>701</v>
      </c>
      <c r="D1698" s="121">
        <v>7</v>
      </c>
      <c r="E1698" s="122" t="s">
        <v>1250</v>
      </c>
      <c r="F1698" s="122" t="s">
        <v>1251</v>
      </c>
      <c r="G1698" s="122"/>
      <c r="H1698" s="122"/>
      <c r="I1698" s="117"/>
    </row>
    <row r="1699" spans="1:9" ht="15.6">
      <c r="A1699" s="121">
        <v>509965</v>
      </c>
      <c r="B1699" s="122" t="s">
        <v>2919</v>
      </c>
      <c r="C1699" s="121">
        <v>503</v>
      </c>
      <c r="D1699" s="121">
        <v>5</v>
      </c>
      <c r="E1699" s="122" t="s">
        <v>1542</v>
      </c>
      <c r="F1699" s="122" t="s">
        <v>171</v>
      </c>
      <c r="G1699" s="122" t="s">
        <v>1279</v>
      </c>
      <c r="H1699" s="122"/>
      <c r="I1699" s="117"/>
    </row>
    <row r="1700" spans="1:9" ht="15.6">
      <c r="A1700" s="121">
        <v>520594</v>
      </c>
      <c r="B1700" s="122" t="s">
        <v>2920</v>
      </c>
      <c r="C1700" s="121">
        <v>709</v>
      </c>
      <c r="D1700" s="121">
        <v>7</v>
      </c>
      <c r="E1700" s="122" t="s">
        <v>1353</v>
      </c>
      <c r="F1700" s="122" t="s">
        <v>1251</v>
      </c>
      <c r="G1700" s="122"/>
      <c r="H1700" s="122"/>
      <c r="I1700" s="117"/>
    </row>
    <row r="1701" spans="1:9" ht="15.6">
      <c r="A1701" s="121">
        <v>519707</v>
      </c>
      <c r="B1701" s="122" t="s">
        <v>2921</v>
      </c>
      <c r="C1701" s="121">
        <v>701</v>
      </c>
      <c r="D1701" s="121">
        <v>7</v>
      </c>
      <c r="E1701" s="122" t="s">
        <v>1250</v>
      </c>
      <c r="F1701" s="122" t="s">
        <v>1251</v>
      </c>
      <c r="G1701" s="122"/>
      <c r="H1701" s="122"/>
      <c r="I1701" s="117"/>
    </row>
    <row r="1702" spans="1:9" ht="15.6">
      <c r="A1702" s="121">
        <v>514292</v>
      </c>
      <c r="B1702" s="122" t="s">
        <v>2922</v>
      </c>
      <c r="C1702" s="121">
        <v>307</v>
      </c>
      <c r="D1702" s="121">
        <v>3</v>
      </c>
      <c r="E1702" s="122" t="s">
        <v>1435</v>
      </c>
      <c r="F1702" s="122" t="s">
        <v>1260</v>
      </c>
      <c r="G1702" s="122"/>
      <c r="H1702" s="122"/>
      <c r="I1702" s="117"/>
    </row>
    <row r="1703" spans="1:9" ht="15.6">
      <c r="A1703" s="121">
        <v>508845</v>
      </c>
      <c r="B1703" s="122" t="s">
        <v>2923</v>
      </c>
      <c r="C1703" s="121">
        <v>603</v>
      </c>
      <c r="D1703" s="121">
        <v>6</v>
      </c>
      <c r="E1703" s="122" t="s">
        <v>1285</v>
      </c>
      <c r="F1703" s="122" t="s">
        <v>214</v>
      </c>
      <c r="G1703" s="122"/>
      <c r="H1703" s="122"/>
      <c r="I1703" s="117"/>
    </row>
    <row r="1704" spans="1:9" ht="15.6">
      <c r="A1704" s="121">
        <v>518671</v>
      </c>
      <c r="B1704" s="122" t="s">
        <v>2924</v>
      </c>
      <c r="C1704" s="121">
        <v>611</v>
      </c>
      <c r="D1704" s="121">
        <v>6</v>
      </c>
      <c r="E1704" s="122" t="s">
        <v>1281</v>
      </c>
      <c r="F1704" s="122" t="s">
        <v>214</v>
      </c>
      <c r="G1704" s="122"/>
      <c r="H1704" s="122"/>
      <c r="I1704" s="117"/>
    </row>
    <row r="1705" spans="1:9" ht="15.6">
      <c r="A1705" s="121">
        <v>505307</v>
      </c>
      <c r="B1705" s="122" t="s">
        <v>2925</v>
      </c>
      <c r="C1705" s="121">
        <v>305</v>
      </c>
      <c r="D1705" s="121">
        <v>3</v>
      </c>
      <c r="E1705" s="122" t="s">
        <v>1457</v>
      </c>
      <c r="F1705" s="122" t="s">
        <v>1260</v>
      </c>
      <c r="G1705" s="122"/>
      <c r="H1705" s="122"/>
      <c r="I1705" s="117"/>
    </row>
    <row r="1706" spans="1:9" ht="15.6">
      <c r="A1706" s="121">
        <v>507385</v>
      </c>
      <c r="B1706" s="122" t="s">
        <v>2926</v>
      </c>
      <c r="C1706" s="121">
        <v>204</v>
      </c>
      <c r="D1706" s="121">
        <v>2</v>
      </c>
      <c r="E1706" s="122" t="s">
        <v>1321</v>
      </c>
      <c r="F1706" s="122" t="s">
        <v>1248</v>
      </c>
      <c r="G1706" s="122"/>
      <c r="H1706" s="122"/>
      <c r="I1706" s="117"/>
    </row>
    <row r="1707" spans="1:9" ht="15.6">
      <c r="A1707" s="121">
        <v>522856</v>
      </c>
      <c r="B1707" s="122" t="s">
        <v>2926</v>
      </c>
      <c r="C1707" s="121">
        <v>809</v>
      </c>
      <c r="D1707" s="121">
        <v>8</v>
      </c>
      <c r="E1707" s="122" t="s">
        <v>1336</v>
      </c>
      <c r="F1707" s="122" t="s">
        <v>568</v>
      </c>
      <c r="G1707" s="122"/>
      <c r="H1707" s="122"/>
      <c r="I1707" s="117"/>
    </row>
    <row r="1708" spans="1:9" ht="15.6">
      <c r="A1708" s="121">
        <v>524981</v>
      </c>
      <c r="B1708" s="122" t="s">
        <v>2927</v>
      </c>
      <c r="C1708" s="121">
        <v>708</v>
      </c>
      <c r="D1708" s="121">
        <v>7</v>
      </c>
      <c r="E1708" s="122" t="s">
        <v>1307</v>
      </c>
      <c r="F1708" s="122" t="s">
        <v>1251</v>
      </c>
      <c r="G1708" s="122"/>
      <c r="H1708" s="122"/>
      <c r="I1708" s="117"/>
    </row>
    <row r="1709" spans="1:9" ht="15.6">
      <c r="A1709" s="121">
        <v>517119</v>
      </c>
      <c r="B1709" s="122" t="s">
        <v>2928</v>
      </c>
      <c r="C1709" s="121">
        <v>612</v>
      </c>
      <c r="D1709" s="121">
        <v>6</v>
      </c>
      <c r="E1709" s="122" t="s">
        <v>1468</v>
      </c>
      <c r="F1709" s="122" t="s">
        <v>214</v>
      </c>
      <c r="G1709" s="122"/>
      <c r="H1709" s="122"/>
      <c r="I1709" s="117"/>
    </row>
    <row r="1710" spans="1:9" ht="15.6">
      <c r="A1710" s="121">
        <v>523771</v>
      </c>
      <c r="B1710" s="122" t="s">
        <v>2929</v>
      </c>
      <c r="C1710" s="121">
        <v>703</v>
      </c>
      <c r="D1710" s="121">
        <v>7</v>
      </c>
      <c r="E1710" s="122" t="s">
        <v>1252</v>
      </c>
      <c r="F1710" s="122" t="s">
        <v>1251</v>
      </c>
      <c r="G1710" s="122"/>
      <c r="H1710" s="122"/>
      <c r="I1710" s="117"/>
    </row>
    <row r="1711" spans="1:9" ht="15.6">
      <c r="A1711" s="121">
        <v>504602</v>
      </c>
      <c r="B1711" s="122" t="s">
        <v>2930</v>
      </c>
      <c r="C1711" s="121">
        <v>205</v>
      </c>
      <c r="D1711" s="121">
        <v>2</v>
      </c>
      <c r="E1711" s="122" t="s">
        <v>1395</v>
      </c>
      <c r="F1711" s="122" t="s">
        <v>1248</v>
      </c>
      <c r="G1711" s="122"/>
      <c r="H1711" s="122"/>
      <c r="I1711" s="117"/>
    </row>
    <row r="1712" spans="1:9" ht="15.6">
      <c r="A1712" s="121">
        <v>556289</v>
      </c>
      <c r="B1712" s="122" t="s">
        <v>2931</v>
      </c>
      <c r="C1712" s="121">
        <v>301</v>
      </c>
      <c r="D1712" s="121">
        <v>3</v>
      </c>
      <c r="E1712" s="122" t="s">
        <v>1323</v>
      </c>
      <c r="F1712" s="122" t="s">
        <v>1260</v>
      </c>
      <c r="G1712" s="122"/>
      <c r="H1712" s="122"/>
      <c r="I1712" s="117"/>
    </row>
    <row r="1713" spans="1:9" ht="15.6">
      <c r="A1713" s="121">
        <v>515256</v>
      </c>
      <c r="B1713" s="122" t="s">
        <v>2932</v>
      </c>
      <c r="C1713" s="121">
        <v>608</v>
      </c>
      <c r="D1713" s="121">
        <v>6</v>
      </c>
      <c r="E1713" s="122" t="s">
        <v>1759</v>
      </c>
      <c r="F1713" s="122" t="s">
        <v>214</v>
      </c>
      <c r="G1713" s="122"/>
      <c r="H1713" s="122"/>
      <c r="I1713" s="117"/>
    </row>
    <row r="1714" spans="1:9" ht="15.6">
      <c r="A1714" s="121">
        <v>547611</v>
      </c>
      <c r="B1714" s="122" t="s">
        <v>2933</v>
      </c>
      <c r="C1714" s="121">
        <v>511</v>
      </c>
      <c r="D1714" s="121">
        <v>5</v>
      </c>
      <c r="E1714" s="122" t="s">
        <v>648</v>
      </c>
      <c r="F1714" s="122" t="s">
        <v>171</v>
      </c>
      <c r="G1714" s="122" t="s">
        <v>1349</v>
      </c>
      <c r="H1714" s="122"/>
      <c r="I1714" s="117"/>
    </row>
    <row r="1715" spans="1:9" ht="15.6">
      <c r="A1715" s="121">
        <v>524999</v>
      </c>
      <c r="B1715" s="122" t="s">
        <v>2934</v>
      </c>
      <c r="C1715" s="121">
        <v>707</v>
      </c>
      <c r="D1715" s="121">
        <v>7</v>
      </c>
      <c r="E1715" s="122" t="s">
        <v>1257</v>
      </c>
      <c r="F1715" s="122" t="s">
        <v>1251</v>
      </c>
      <c r="G1715" s="122"/>
      <c r="H1715" s="122"/>
      <c r="I1715" s="117"/>
    </row>
    <row r="1716" spans="1:9" ht="15.6">
      <c r="A1716" s="121">
        <v>511684</v>
      </c>
      <c r="B1716" s="122" t="s">
        <v>2935</v>
      </c>
      <c r="C1716" s="121">
        <v>607</v>
      </c>
      <c r="D1716" s="121">
        <v>6</v>
      </c>
      <c r="E1716" s="122" t="s">
        <v>1484</v>
      </c>
      <c r="F1716" s="122" t="s">
        <v>214</v>
      </c>
      <c r="G1716" s="122"/>
      <c r="H1716" s="122"/>
      <c r="I1716" s="117"/>
    </row>
    <row r="1717" spans="1:9" ht="15.6">
      <c r="A1717" s="121">
        <v>515264</v>
      </c>
      <c r="B1717" s="122" t="s">
        <v>2936</v>
      </c>
      <c r="C1717" s="121">
        <v>609</v>
      </c>
      <c r="D1717" s="121">
        <v>6</v>
      </c>
      <c r="E1717" s="122" t="s">
        <v>1245</v>
      </c>
      <c r="F1717" s="122" t="s">
        <v>214</v>
      </c>
      <c r="G1717" s="122"/>
      <c r="H1717" s="122"/>
      <c r="I1717" s="117"/>
    </row>
    <row r="1718" spans="1:9" ht="15.6">
      <c r="A1718" s="121">
        <v>526061</v>
      </c>
      <c r="B1718" s="122" t="s">
        <v>2937</v>
      </c>
      <c r="C1718" s="121">
        <v>808</v>
      </c>
      <c r="D1718" s="121">
        <v>8</v>
      </c>
      <c r="E1718" s="122" t="s">
        <v>1272</v>
      </c>
      <c r="F1718" s="122" t="s">
        <v>568</v>
      </c>
      <c r="G1718" s="122"/>
      <c r="H1718" s="122"/>
      <c r="I1718" s="117"/>
    </row>
    <row r="1719" spans="1:9" ht="15.6">
      <c r="A1719" s="121">
        <v>501867</v>
      </c>
      <c r="B1719" s="122" t="s">
        <v>2938</v>
      </c>
      <c r="C1719" s="121">
        <v>201</v>
      </c>
      <c r="D1719" s="121">
        <v>2</v>
      </c>
      <c r="E1719" s="122" t="s">
        <v>1288</v>
      </c>
      <c r="F1719" s="122" t="s">
        <v>1248</v>
      </c>
      <c r="G1719" s="122"/>
      <c r="H1719" s="122"/>
      <c r="I1719" s="117"/>
    </row>
    <row r="1720" spans="1:9" ht="15.6">
      <c r="A1720" s="121">
        <v>515272</v>
      </c>
      <c r="B1720" s="122" t="s">
        <v>2939</v>
      </c>
      <c r="C1720" s="121">
        <v>609</v>
      </c>
      <c r="D1720" s="121">
        <v>6</v>
      </c>
      <c r="E1720" s="122" t="s">
        <v>1245</v>
      </c>
      <c r="F1720" s="122" t="s">
        <v>214</v>
      </c>
      <c r="G1720" s="122"/>
      <c r="H1720" s="122"/>
      <c r="I1720" s="117"/>
    </row>
    <row r="1721" spans="1:9" ht="15.6">
      <c r="A1721" s="121">
        <v>528951</v>
      </c>
      <c r="B1721" s="122" t="s">
        <v>2940</v>
      </c>
      <c r="C1721" s="121">
        <v>702</v>
      </c>
      <c r="D1721" s="121">
        <v>7</v>
      </c>
      <c r="E1721" s="122" t="s">
        <v>1262</v>
      </c>
      <c r="F1721" s="122" t="s">
        <v>1251</v>
      </c>
      <c r="G1721" s="122"/>
      <c r="H1721" s="122"/>
      <c r="I1721" s="117"/>
    </row>
    <row r="1722" spans="1:9" ht="15.6">
      <c r="A1722" s="121">
        <v>503452</v>
      </c>
      <c r="B1722" s="122" t="s">
        <v>2941</v>
      </c>
      <c r="C1722" s="121">
        <v>404</v>
      </c>
      <c r="D1722" s="121">
        <v>4</v>
      </c>
      <c r="E1722" s="122" t="s">
        <v>1267</v>
      </c>
      <c r="F1722" s="122" t="s">
        <v>1265</v>
      </c>
      <c r="G1722" s="122"/>
      <c r="H1722" s="122"/>
      <c r="I1722" s="117"/>
    </row>
    <row r="1723" spans="1:9" ht="15.6">
      <c r="A1723" s="121">
        <v>522864</v>
      </c>
      <c r="B1723" s="122" t="s">
        <v>2942</v>
      </c>
      <c r="C1723" s="121">
        <v>807</v>
      </c>
      <c r="D1723" s="121">
        <v>8</v>
      </c>
      <c r="E1723" s="122" t="s">
        <v>1302</v>
      </c>
      <c r="F1723" s="122" t="s">
        <v>568</v>
      </c>
      <c r="G1723" s="122"/>
      <c r="H1723" s="122"/>
      <c r="I1723" s="117"/>
    </row>
    <row r="1724" spans="1:9" ht="15.6">
      <c r="A1724" s="121">
        <v>520616</v>
      </c>
      <c r="B1724" s="122" t="s">
        <v>2943</v>
      </c>
      <c r="C1724" s="121">
        <v>705</v>
      </c>
      <c r="D1724" s="121">
        <v>7</v>
      </c>
      <c r="E1724" s="122" t="s">
        <v>1472</v>
      </c>
      <c r="F1724" s="122" t="s">
        <v>1251</v>
      </c>
      <c r="G1724" s="122"/>
      <c r="H1724" s="122"/>
      <c r="I1724" s="117"/>
    </row>
    <row r="1725" spans="1:9" ht="15.6">
      <c r="A1725" s="121">
        <v>500666</v>
      </c>
      <c r="B1725" s="122" t="s">
        <v>2944</v>
      </c>
      <c r="C1725" s="121">
        <v>403</v>
      </c>
      <c r="D1725" s="121">
        <v>4</v>
      </c>
      <c r="E1725" s="122" t="s">
        <v>1264</v>
      </c>
      <c r="F1725" s="122" t="s">
        <v>1265</v>
      </c>
      <c r="G1725" s="122"/>
      <c r="H1725" s="122"/>
      <c r="I1725" s="117"/>
    </row>
    <row r="1726" spans="1:9" ht="15.6">
      <c r="A1726" s="121">
        <v>511692</v>
      </c>
      <c r="B1726" s="122" t="s">
        <v>2945</v>
      </c>
      <c r="C1726" s="121">
        <v>606</v>
      </c>
      <c r="D1726" s="121">
        <v>6</v>
      </c>
      <c r="E1726" s="122" t="s">
        <v>1243</v>
      </c>
      <c r="F1726" s="122" t="s">
        <v>214</v>
      </c>
      <c r="G1726" s="122"/>
      <c r="H1726" s="122"/>
      <c r="I1726" s="117"/>
    </row>
    <row r="1727" spans="1:9" ht="15.6">
      <c r="A1727" s="121">
        <v>521850</v>
      </c>
      <c r="B1727" s="122" t="s">
        <v>2946</v>
      </c>
      <c r="C1727" s="121">
        <v>806</v>
      </c>
      <c r="D1727" s="121">
        <v>8</v>
      </c>
      <c r="E1727" s="122" t="s">
        <v>1293</v>
      </c>
      <c r="F1727" s="122" t="s">
        <v>568</v>
      </c>
      <c r="G1727" s="122"/>
      <c r="H1727" s="122"/>
      <c r="I1727" s="117"/>
    </row>
    <row r="1728" spans="1:9" ht="15.6">
      <c r="A1728" s="121">
        <v>520624</v>
      </c>
      <c r="B1728" s="122" t="s">
        <v>2947</v>
      </c>
      <c r="C1728" s="121">
        <v>702</v>
      </c>
      <c r="D1728" s="121">
        <v>7</v>
      </c>
      <c r="E1728" s="122" t="s">
        <v>1262</v>
      </c>
      <c r="F1728" s="122" t="s">
        <v>1251</v>
      </c>
      <c r="G1728" s="122"/>
      <c r="H1728" s="122"/>
      <c r="I1728" s="117"/>
    </row>
    <row r="1729" spans="1:9" ht="15.6">
      <c r="A1729" s="121">
        <v>513466</v>
      </c>
      <c r="B1729" s="122" t="s">
        <v>2948</v>
      </c>
      <c r="C1729" s="121">
        <v>306</v>
      </c>
      <c r="D1729" s="121">
        <v>3</v>
      </c>
      <c r="E1729" s="122" t="s">
        <v>1420</v>
      </c>
      <c r="F1729" s="122" t="s">
        <v>1260</v>
      </c>
      <c r="G1729" s="122"/>
      <c r="H1729" s="122"/>
      <c r="I1729" s="117"/>
    </row>
    <row r="1730" spans="1:9" ht="15.6">
      <c r="A1730" s="121">
        <v>528676</v>
      </c>
      <c r="B1730" s="122" t="s">
        <v>2949</v>
      </c>
      <c r="C1730" s="121">
        <v>811</v>
      </c>
      <c r="D1730" s="121">
        <v>8</v>
      </c>
      <c r="E1730" s="122" t="s">
        <v>1290</v>
      </c>
      <c r="F1730" s="122" t="s">
        <v>568</v>
      </c>
      <c r="G1730" s="122"/>
      <c r="H1730" s="122"/>
      <c r="I1730" s="117"/>
    </row>
    <row r="1731" spans="1:9" ht="15.6">
      <c r="A1731" s="121">
        <v>520632</v>
      </c>
      <c r="B1731" s="122" t="s">
        <v>2950</v>
      </c>
      <c r="C1731" s="121">
        <v>709</v>
      </c>
      <c r="D1731" s="121">
        <v>7</v>
      </c>
      <c r="E1731" s="122" t="s">
        <v>1353</v>
      </c>
      <c r="F1731" s="122" t="s">
        <v>1251</v>
      </c>
      <c r="G1731" s="122"/>
      <c r="H1731" s="122"/>
      <c r="I1731" s="117"/>
    </row>
    <row r="1732" spans="1:9" ht="15.6">
      <c r="A1732" s="121">
        <v>509973</v>
      </c>
      <c r="B1732" s="122" t="s">
        <v>2951</v>
      </c>
      <c r="C1732" s="121">
        <v>503</v>
      </c>
      <c r="D1732" s="121">
        <v>5</v>
      </c>
      <c r="E1732" s="122" t="s">
        <v>1542</v>
      </c>
      <c r="F1732" s="122" t="s">
        <v>171</v>
      </c>
      <c r="G1732" s="122" t="s">
        <v>1279</v>
      </c>
      <c r="H1732" s="122"/>
      <c r="I1732" s="117"/>
    </row>
    <row r="1733" spans="1:9" ht="15.6">
      <c r="A1733" s="121">
        <v>510904</v>
      </c>
      <c r="B1733" s="122" t="s">
        <v>2952</v>
      </c>
      <c r="C1733" s="121">
        <v>505</v>
      </c>
      <c r="D1733" s="121">
        <v>5</v>
      </c>
      <c r="E1733" s="122" t="s">
        <v>1368</v>
      </c>
      <c r="F1733" s="122" t="s">
        <v>171</v>
      </c>
      <c r="G1733" s="122" t="s">
        <v>1369</v>
      </c>
      <c r="H1733" s="122"/>
      <c r="I1733" s="117"/>
    </row>
    <row r="1734" spans="1:9" ht="15.6">
      <c r="A1734" s="121">
        <v>505315</v>
      </c>
      <c r="B1734" s="122" t="s">
        <v>1457</v>
      </c>
      <c r="C1734" s="121">
        <v>305</v>
      </c>
      <c r="D1734" s="121">
        <v>3</v>
      </c>
      <c r="E1734" s="122" t="s">
        <v>1457</v>
      </c>
      <c r="F1734" s="122" t="s">
        <v>1260</v>
      </c>
      <c r="G1734" s="122"/>
      <c r="H1734" s="122"/>
      <c r="I1734" s="117"/>
    </row>
    <row r="1735" spans="1:9" ht="15.6">
      <c r="A1735" s="121">
        <v>502626</v>
      </c>
      <c r="B1735" s="122" t="s">
        <v>2953</v>
      </c>
      <c r="C1735" s="121">
        <v>402</v>
      </c>
      <c r="D1735" s="121">
        <v>4</v>
      </c>
      <c r="E1735" s="122" t="s">
        <v>1309</v>
      </c>
      <c r="F1735" s="122" t="s">
        <v>1265</v>
      </c>
      <c r="G1735" s="122"/>
      <c r="H1735" s="122"/>
      <c r="I1735" s="117"/>
    </row>
    <row r="1736" spans="1:9" ht="15.6">
      <c r="A1736" s="121">
        <v>507415</v>
      </c>
      <c r="B1736" s="122" t="s">
        <v>2954</v>
      </c>
      <c r="C1736" s="121">
        <v>203</v>
      </c>
      <c r="D1736" s="121">
        <v>2</v>
      </c>
      <c r="E1736" s="122" t="s">
        <v>1437</v>
      </c>
      <c r="F1736" s="122" t="s">
        <v>1248</v>
      </c>
      <c r="G1736" s="122"/>
      <c r="H1736" s="122"/>
      <c r="I1736" s="117"/>
    </row>
    <row r="1737" spans="1:9" ht="15.6">
      <c r="A1737" s="121">
        <v>526070</v>
      </c>
      <c r="B1737" s="122" t="s">
        <v>2955</v>
      </c>
      <c r="C1737" s="121">
        <v>808</v>
      </c>
      <c r="D1737" s="121">
        <v>8</v>
      </c>
      <c r="E1737" s="122" t="s">
        <v>1272</v>
      </c>
      <c r="F1737" s="122" t="s">
        <v>568</v>
      </c>
      <c r="G1737" s="122"/>
      <c r="H1737" s="122"/>
      <c r="I1737" s="117"/>
    </row>
    <row r="1738" spans="1:9" ht="15.6">
      <c r="A1738" s="121">
        <v>547620</v>
      </c>
      <c r="B1738" s="122" t="s">
        <v>2956</v>
      </c>
      <c r="C1738" s="121">
        <v>511</v>
      </c>
      <c r="D1738" s="121">
        <v>5</v>
      </c>
      <c r="E1738" s="122" t="s">
        <v>648</v>
      </c>
      <c r="F1738" s="122" t="s">
        <v>171</v>
      </c>
      <c r="G1738" s="122" t="s">
        <v>1349</v>
      </c>
      <c r="H1738" s="122"/>
      <c r="I1738" s="117"/>
    </row>
    <row r="1739" spans="1:9" ht="15.6">
      <c r="A1739" s="121">
        <v>503959</v>
      </c>
      <c r="B1739" s="122" t="s">
        <v>2957</v>
      </c>
      <c r="C1739" s="121">
        <v>202</v>
      </c>
      <c r="D1739" s="121">
        <v>2</v>
      </c>
      <c r="E1739" s="122" t="s">
        <v>1247</v>
      </c>
      <c r="F1739" s="122" t="s">
        <v>1248</v>
      </c>
      <c r="G1739" s="122"/>
      <c r="H1739" s="122"/>
      <c r="I1739" s="117"/>
    </row>
    <row r="1740" spans="1:9" ht="15.6">
      <c r="A1740" s="121">
        <v>501883</v>
      </c>
      <c r="B1740" s="122" t="s">
        <v>2958</v>
      </c>
      <c r="C1740" s="121">
        <v>201</v>
      </c>
      <c r="D1740" s="121">
        <v>2</v>
      </c>
      <c r="E1740" s="122" t="s">
        <v>1288</v>
      </c>
      <c r="F1740" s="122" t="s">
        <v>1248</v>
      </c>
      <c r="G1740" s="122"/>
      <c r="H1740" s="122"/>
      <c r="I1740" s="117"/>
    </row>
    <row r="1741" spans="1:9" ht="15.6">
      <c r="A1741" s="121">
        <v>501310</v>
      </c>
      <c r="B1741" s="122" t="s">
        <v>2959</v>
      </c>
      <c r="C1741" s="121">
        <v>401</v>
      </c>
      <c r="D1741" s="121">
        <v>4</v>
      </c>
      <c r="E1741" s="122" t="s">
        <v>1304</v>
      </c>
      <c r="F1741" s="122" t="s">
        <v>1265</v>
      </c>
      <c r="G1741" s="122"/>
      <c r="H1741" s="122"/>
      <c r="I1741" s="117"/>
    </row>
    <row r="1742" spans="1:9" ht="15.6">
      <c r="A1742" s="121">
        <v>510912</v>
      </c>
      <c r="B1742" s="122" t="s">
        <v>2960</v>
      </c>
      <c r="C1742" s="121">
        <v>505</v>
      </c>
      <c r="D1742" s="121">
        <v>5</v>
      </c>
      <c r="E1742" s="122" t="s">
        <v>1368</v>
      </c>
      <c r="F1742" s="122" t="s">
        <v>171</v>
      </c>
      <c r="G1742" s="122" t="s">
        <v>1369</v>
      </c>
      <c r="H1742" s="122"/>
      <c r="I1742" s="117"/>
    </row>
    <row r="1743" spans="1:9" ht="15.6">
      <c r="A1743" s="121">
        <v>543454</v>
      </c>
      <c r="B1743" s="122" t="s">
        <v>2961</v>
      </c>
      <c r="C1743" s="121">
        <v>704</v>
      </c>
      <c r="D1743" s="121">
        <v>7</v>
      </c>
      <c r="E1743" s="122" t="s">
        <v>1314</v>
      </c>
      <c r="F1743" s="122" t="s">
        <v>1251</v>
      </c>
      <c r="G1743" s="122"/>
      <c r="H1743" s="122"/>
      <c r="I1743" s="117"/>
    </row>
    <row r="1744" spans="1:9" ht="15.6">
      <c r="A1744" s="121">
        <v>556556</v>
      </c>
      <c r="B1744" s="122" t="s">
        <v>2962</v>
      </c>
      <c r="C1744" s="121">
        <v>207</v>
      </c>
      <c r="D1744" s="121">
        <v>2</v>
      </c>
      <c r="E1744" s="122" t="s">
        <v>1392</v>
      </c>
      <c r="F1744" s="122" t="s">
        <v>1248</v>
      </c>
      <c r="G1744" s="122"/>
      <c r="H1744" s="122"/>
      <c r="I1744" s="117"/>
    </row>
    <row r="1745" spans="1:9" ht="15.6">
      <c r="A1745" s="121">
        <v>556033</v>
      </c>
      <c r="B1745" s="122" t="s">
        <v>2963</v>
      </c>
      <c r="C1745" s="121">
        <v>404</v>
      </c>
      <c r="D1745" s="121">
        <v>4</v>
      </c>
      <c r="E1745" s="122" t="s">
        <v>1267</v>
      </c>
      <c r="F1745" s="122" t="s">
        <v>1265</v>
      </c>
      <c r="G1745" s="122"/>
      <c r="H1745" s="122"/>
      <c r="I1745" s="117"/>
    </row>
    <row r="1746" spans="1:9" ht="15.6">
      <c r="A1746" s="121">
        <v>510921</v>
      </c>
      <c r="B1746" s="122" t="s">
        <v>2964</v>
      </c>
      <c r="C1746" s="121">
        <v>505</v>
      </c>
      <c r="D1746" s="121">
        <v>5</v>
      </c>
      <c r="E1746" s="122" t="s">
        <v>1368</v>
      </c>
      <c r="F1746" s="122" t="s">
        <v>171</v>
      </c>
      <c r="G1746" s="122" t="s">
        <v>1369</v>
      </c>
      <c r="H1746" s="122"/>
      <c r="I1746" s="117"/>
    </row>
    <row r="1747" spans="1:9" ht="15.6">
      <c r="A1747" s="121">
        <v>515281</v>
      </c>
      <c r="B1747" s="122" t="s">
        <v>2965</v>
      </c>
      <c r="C1747" s="121">
        <v>609</v>
      </c>
      <c r="D1747" s="121">
        <v>6</v>
      </c>
      <c r="E1747" s="122" t="s">
        <v>1245</v>
      </c>
      <c r="F1747" s="122" t="s">
        <v>214</v>
      </c>
      <c r="G1747" s="122"/>
      <c r="H1747" s="122"/>
      <c r="I1747" s="117"/>
    </row>
    <row r="1748" spans="1:9" ht="15.6">
      <c r="A1748" s="121">
        <v>528960</v>
      </c>
      <c r="B1748" s="122" t="s">
        <v>2965</v>
      </c>
      <c r="C1748" s="121">
        <v>713</v>
      </c>
      <c r="D1748" s="121">
        <v>7</v>
      </c>
      <c r="E1748" s="122" t="s">
        <v>1277</v>
      </c>
      <c r="F1748" s="122" t="s">
        <v>1251</v>
      </c>
      <c r="G1748" s="122"/>
      <c r="H1748" s="122"/>
      <c r="I1748" s="117"/>
    </row>
    <row r="1749" spans="1:9" ht="15.6">
      <c r="A1749" s="121">
        <v>522872</v>
      </c>
      <c r="B1749" s="122" t="s">
        <v>2966</v>
      </c>
      <c r="C1749" s="121">
        <v>807</v>
      </c>
      <c r="D1749" s="121">
        <v>8</v>
      </c>
      <c r="E1749" s="122" t="s">
        <v>1302</v>
      </c>
      <c r="F1749" s="122" t="s">
        <v>568</v>
      </c>
      <c r="G1749" s="122"/>
      <c r="H1749" s="122"/>
      <c r="I1749" s="117"/>
    </row>
    <row r="1750" spans="1:9" ht="15.6">
      <c r="A1750" s="121">
        <v>505323</v>
      </c>
      <c r="B1750" s="122" t="s">
        <v>2967</v>
      </c>
      <c r="C1750" s="121">
        <v>305</v>
      </c>
      <c r="D1750" s="121">
        <v>3</v>
      </c>
      <c r="E1750" s="122" t="s">
        <v>1457</v>
      </c>
      <c r="F1750" s="122" t="s">
        <v>1260</v>
      </c>
      <c r="G1750" s="122"/>
      <c r="H1750" s="122"/>
      <c r="I1750" s="117"/>
    </row>
    <row r="1751" spans="1:9" ht="15.6">
      <c r="A1751" s="121">
        <v>520641</v>
      </c>
      <c r="B1751" s="122" t="s">
        <v>2968</v>
      </c>
      <c r="C1751" s="121">
        <v>709</v>
      </c>
      <c r="D1751" s="121">
        <v>7</v>
      </c>
      <c r="E1751" s="122" t="s">
        <v>1353</v>
      </c>
      <c r="F1751" s="122" t="s">
        <v>1251</v>
      </c>
      <c r="G1751" s="122"/>
      <c r="H1751" s="122"/>
      <c r="I1751" s="117"/>
    </row>
    <row r="1752" spans="1:9" ht="15.6">
      <c r="A1752" s="121">
        <v>507431</v>
      </c>
      <c r="B1752" s="122" t="s">
        <v>2969</v>
      </c>
      <c r="C1752" s="121">
        <v>204</v>
      </c>
      <c r="D1752" s="121">
        <v>2</v>
      </c>
      <c r="E1752" s="122" t="s">
        <v>1321</v>
      </c>
      <c r="F1752" s="122" t="s">
        <v>1248</v>
      </c>
      <c r="G1752" s="122"/>
      <c r="H1752" s="122"/>
      <c r="I1752" s="117"/>
    </row>
    <row r="1753" spans="1:9" ht="15.6">
      <c r="A1753" s="121">
        <v>505331</v>
      </c>
      <c r="B1753" s="122" t="s">
        <v>2970</v>
      </c>
      <c r="C1753" s="121">
        <v>301</v>
      </c>
      <c r="D1753" s="121">
        <v>3</v>
      </c>
      <c r="E1753" s="122" t="s">
        <v>1323</v>
      </c>
      <c r="F1753" s="122" t="s">
        <v>1260</v>
      </c>
      <c r="G1753" s="122"/>
      <c r="H1753" s="122"/>
      <c r="I1753" s="117"/>
    </row>
    <row r="1754" spans="1:9" ht="15.6">
      <c r="A1754" s="121">
        <v>502634</v>
      </c>
      <c r="B1754" s="122" t="s">
        <v>2971</v>
      </c>
      <c r="C1754" s="121">
        <v>402</v>
      </c>
      <c r="D1754" s="121">
        <v>4</v>
      </c>
      <c r="E1754" s="122" t="s">
        <v>1309</v>
      </c>
      <c r="F1754" s="122" t="s">
        <v>1265</v>
      </c>
      <c r="G1754" s="122"/>
      <c r="H1754" s="122"/>
      <c r="I1754" s="117"/>
    </row>
    <row r="1755" spans="1:9" ht="15.6">
      <c r="A1755" s="121">
        <v>525006</v>
      </c>
      <c r="B1755" s="122" t="s">
        <v>2972</v>
      </c>
      <c r="C1755" s="121">
        <v>708</v>
      </c>
      <c r="D1755" s="121">
        <v>7</v>
      </c>
      <c r="E1755" s="122" t="s">
        <v>1307</v>
      </c>
      <c r="F1755" s="122" t="s">
        <v>1251</v>
      </c>
      <c r="G1755" s="122"/>
      <c r="H1755" s="122"/>
      <c r="I1755" s="117"/>
    </row>
    <row r="1756" spans="1:9" ht="15.6">
      <c r="A1756" s="121">
        <v>521868</v>
      </c>
      <c r="B1756" s="122" t="s">
        <v>2973</v>
      </c>
      <c r="C1756" s="121">
        <v>806</v>
      </c>
      <c r="D1756" s="121">
        <v>8</v>
      </c>
      <c r="E1756" s="122" t="s">
        <v>1293</v>
      </c>
      <c r="F1756" s="122" t="s">
        <v>568</v>
      </c>
      <c r="G1756" s="122"/>
      <c r="H1756" s="122"/>
      <c r="I1756" s="117"/>
    </row>
    <row r="1757" spans="1:9" ht="15.6">
      <c r="A1757" s="121">
        <v>521876</v>
      </c>
      <c r="B1757" s="122" t="s">
        <v>2974</v>
      </c>
      <c r="C1757" s="121">
        <v>806</v>
      </c>
      <c r="D1757" s="121">
        <v>8</v>
      </c>
      <c r="E1757" s="122" t="s">
        <v>1293</v>
      </c>
      <c r="F1757" s="122" t="s">
        <v>568</v>
      </c>
      <c r="G1757" s="122"/>
      <c r="H1757" s="122"/>
      <c r="I1757" s="117"/>
    </row>
    <row r="1758" spans="1:9" ht="15.6">
      <c r="A1758" s="121">
        <v>508161</v>
      </c>
      <c r="B1758" s="122" t="s">
        <v>2975</v>
      </c>
      <c r="C1758" s="121">
        <v>106</v>
      </c>
      <c r="D1758" s="121">
        <v>1</v>
      </c>
      <c r="E1758" s="122" t="s">
        <v>1448</v>
      </c>
      <c r="F1758" s="122" t="s">
        <v>477</v>
      </c>
      <c r="G1758" s="122"/>
      <c r="H1758" s="122"/>
      <c r="I1758" s="117"/>
    </row>
    <row r="1759" spans="1:9" ht="15.6">
      <c r="A1759" s="121">
        <v>528978</v>
      </c>
      <c r="B1759" s="122" t="s">
        <v>2976</v>
      </c>
      <c r="C1759" s="121">
        <v>713</v>
      </c>
      <c r="D1759" s="121">
        <v>7</v>
      </c>
      <c r="E1759" s="122" t="s">
        <v>1277</v>
      </c>
      <c r="F1759" s="122" t="s">
        <v>1251</v>
      </c>
      <c r="G1759" s="122"/>
      <c r="H1759" s="122"/>
      <c r="I1759" s="117"/>
    </row>
    <row r="1760" spans="1:9" ht="15.6">
      <c r="A1760" s="121">
        <v>522881</v>
      </c>
      <c r="B1760" s="122" t="s">
        <v>2977</v>
      </c>
      <c r="C1760" s="121">
        <v>807</v>
      </c>
      <c r="D1760" s="121">
        <v>8</v>
      </c>
      <c r="E1760" s="122" t="s">
        <v>1302</v>
      </c>
      <c r="F1760" s="122" t="s">
        <v>568</v>
      </c>
      <c r="G1760" s="122"/>
      <c r="H1760" s="122"/>
      <c r="I1760" s="117"/>
    </row>
    <row r="1761" spans="1:9" ht="15.6">
      <c r="A1761" s="121">
        <v>519715</v>
      </c>
      <c r="B1761" s="122" t="s">
        <v>2978</v>
      </c>
      <c r="C1761" s="121">
        <v>701</v>
      </c>
      <c r="D1761" s="121">
        <v>7</v>
      </c>
      <c r="E1761" s="122" t="s">
        <v>1250</v>
      </c>
      <c r="F1761" s="122" t="s">
        <v>1251</v>
      </c>
      <c r="G1761" s="122"/>
      <c r="H1761" s="122"/>
      <c r="I1761" s="117"/>
    </row>
    <row r="1762" spans="1:9" ht="15.6">
      <c r="A1762" s="121">
        <v>581348</v>
      </c>
      <c r="B1762" s="122" t="s">
        <v>2979</v>
      </c>
      <c r="C1762" s="121">
        <v>309</v>
      </c>
      <c r="D1762" s="121">
        <v>3</v>
      </c>
      <c r="E1762" s="122" t="s">
        <v>1259</v>
      </c>
      <c r="F1762" s="122" t="s">
        <v>1260</v>
      </c>
      <c r="G1762" s="122"/>
      <c r="H1762" s="122"/>
      <c r="I1762" s="117"/>
    </row>
    <row r="1763" spans="1:9" ht="15.6">
      <c r="A1763" s="121">
        <v>504611</v>
      </c>
      <c r="B1763" s="122" t="s">
        <v>2980</v>
      </c>
      <c r="C1763" s="121">
        <v>206</v>
      </c>
      <c r="D1763" s="121">
        <v>2</v>
      </c>
      <c r="E1763" s="122" t="s">
        <v>1497</v>
      </c>
      <c r="F1763" s="122" t="s">
        <v>1248</v>
      </c>
      <c r="G1763" s="122"/>
      <c r="H1763" s="122"/>
      <c r="I1763" s="117"/>
    </row>
    <row r="1764" spans="1:9" ht="15.6">
      <c r="A1764" s="121">
        <v>525014</v>
      </c>
      <c r="B1764" s="122" t="s">
        <v>2981</v>
      </c>
      <c r="C1764" s="121">
        <v>707</v>
      </c>
      <c r="D1764" s="121">
        <v>7</v>
      </c>
      <c r="E1764" s="122" t="s">
        <v>1257</v>
      </c>
      <c r="F1764" s="122" t="s">
        <v>1251</v>
      </c>
      <c r="G1764" s="122"/>
      <c r="H1764" s="122"/>
      <c r="I1764" s="117"/>
    </row>
    <row r="1765" spans="1:9" ht="15.6">
      <c r="A1765" s="121">
        <v>515299</v>
      </c>
      <c r="B1765" s="122" t="s">
        <v>2982</v>
      </c>
      <c r="C1765" s="121">
        <v>609</v>
      </c>
      <c r="D1765" s="121">
        <v>6</v>
      </c>
      <c r="E1765" s="122" t="s">
        <v>1245</v>
      </c>
      <c r="F1765" s="122" t="s">
        <v>214</v>
      </c>
      <c r="G1765" s="122"/>
      <c r="H1765" s="122"/>
      <c r="I1765" s="117"/>
    </row>
    <row r="1766" spans="1:9" ht="15.6">
      <c r="A1766" s="121">
        <v>528986</v>
      </c>
      <c r="B1766" s="122" t="s">
        <v>2982</v>
      </c>
      <c r="C1766" s="121">
        <v>713</v>
      </c>
      <c r="D1766" s="121">
        <v>7</v>
      </c>
      <c r="E1766" s="122" t="s">
        <v>1277</v>
      </c>
      <c r="F1766" s="122" t="s">
        <v>1251</v>
      </c>
      <c r="G1766" s="122"/>
      <c r="H1766" s="122"/>
      <c r="I1766" s="117"/>
    </row>
    <row r="1767" spans="1:9" ht="15.6">
      <c r="A1767" s="121">
        <v>522899</v>
      </c>
      <c r="B1767" s="122" t="s">
        <v>2982</v>
      </c>
      <c r="C1767" s="121">
        <v>809</v>
      </c>
      <c r="D1767" s="121">
        <v>8</v>
      </c>
      <c r="E1767" s="122" t="s">
        <v>1336</v>
      </c>
      <c r="F1767" s="122" t="s">
        <v>568</v>
      </c>
      <c r="G1767" s="122"/>
      <c r="H1767" s="122"/>
      <c r="I1767" s="117"/>
    </row>
    <row r="1768" spans="1:9" ht="15.6">
      <c r="A1768" s="121">
        <v>522902</v>
      </c>
      <c r="B1768" s="122" t="s">
        <v>2983</v>
      </c>
      <c r="C1768" s="121">
        <v>807</v>
      </c>
      <c r="D1768" s="121">
        <v>8</v>
      </c>
      <c r="E1768" s="122" t="s">
        <v>1302</v>
      </c>
      <c r="F1768" s="122" t="s">
        <v>568</v>
      </c>
      <c r="G1768" s="122"/>
      <c r="H1768" s="122"/>
      <c r="I1768" s="117"/>
    </row>
    <row r="1769" spans="1:9" ht="15.6">
      <c r="A1769" s="121">
        <v>526088</v>
      </c>
      <c r="B1769" s="122" t="s">
        <v>2984</v>
      </c>
      <c r="C1769" s="121">
        <v>808</v>
      </c>
      <c r="D1769" s="121">
        <v>8</v>
      </c>
      <c r="E1769" s="122" t="s">
        <v>1272</v>
      </c>
      <c r="F1769" s="122" t="s">
        <v>568</v>
      </c>
      <c r="G1769" s="122"/>
      <c r="H1769" s="122"/>
      <c r="I1769" s="117"/>
    </row>
    <row r="1770" spans="1:9" ht="15.6">
      <c r="A1770" s="121">
        <v>508179</v>
      </c>
      <c r="B1770" s="122" t="s">
        <v>1300</v>
      </c>
      <c r="C1770" s="121">
        <v>107</v>
      </c>
      <c r="D1770" s="121">
        <v>1</v>
      </c>
      <c r="E1770" s="122" t="s">
        <v>1300</v>
      </c>
      <c r="F1770" s="122" t="s">
        <v>477</v>
      </c>
      <c r="G1770" s="122"/>
      <c r="H1770" s="122"/>
      <c r="I1770" s="117"/>
    </row>
    <row r="1771" spans="1:9" ht="15.6">
      <c r="A1771" s="121">
        <v>507440</v>
      </c>
      <c r="B1771" s="122" t="s">
        <v>1321</v>
      </c>
      <c r="C1771" s="121">
        <v>204</v>
      </c>
      <c r="D1771" s="121">
        <v>2</v>
      </c>
      <c r="E1771" s="122" t="s">
        <v>1321</v>
      </c>
      <c r="F1771" s="122" t="s">
        <v>1248</v>
      </c>
      <c r="G1771" s="122"/>
      <c r="H1771" s="122"/>
      <c r="I1771" s="117"/>
    </row>
    <row r="1772" spans="1:9" ht="15.6">
      <c r="A1772" s="121">
        <v>520659</v>
      </c>
      <c r="B1772" s="122" t="s">
        <v>2985</v>
      </c>
      <c r="C1772" s="121">
        <v>709</v>
      </c>
      <c r="D1772" s="121">
        <v>7</v>
      </c>
      <c r="E1772" s="122" t="s">
        <v>1353</v>
      </c>
      <c r="F1772" s="122" t="s">
        <v>1251</v>
      </c>
      <c r="G1772" s="122"/>
      <c r="H1772" s="122"/>
      <c r="I1772" s="117"/>
    </row>
    <row r="1773" spans="1:9" ht="15.6">
      <c r="A1773" s="121">
        <v>508187</v>
      </c>
      <c r="B1773" s="122" t="s">
        <v>2986</v>
      </c>
      <c r="C1773" s="121">
        <v>107</v>
      </c>
      <c r="D1773" s="121">
        <v>1</v>
      </c>
      <c r="E1773" s="122" t="s">
        <v>1300</v>
      </c>
      <c r="F1773" s="122" t="s">
        <v>477</v>
      </c>
      <c r="G1773" s="122"/>
      <c r="H1773" s="122"/>
      <c r="I1773" s="117"/>
    </row>
    <row r="1774" spans="1:9" ht="15.6">
      <c r="A1774" s="121">
        <v>511706</v>
      </c>
      <c r="B1774" s="122" t="s">
        <v>2986</v>
      </c>
      <c r="C1774" s="121">
        <v>606</v>
      </c>
      <c r="D1774" s="121">
        <v>6</v>
      </c>
      <c r="E1774" s="122" t="s">
        <v>1243</v>
      </c>
      <c r="F1774" s="122" t="s">
        <v>214</v>
      </c>
      <c r="G1774" s="122"/>
      <c r="H1774" s="122"/>
      <c r="I1774" s="117"/>
    </row>
    <row r="1775" spans="1:9" ht="15.6">
      <c r="A1775" s="121">
        <v>517127</v>
      </c>
      <c r="B1775" s="122" t="s">
        <v>2986</v>
      </c>
      <c r="C1775" s="121">
        <v>612</v>
      </c>
      <c r="D1775" s="121">
        <v>6</v>
      </c>
      <c r="E1775" s="122" t="s">
        <v>1468</v>
      </c>
      <c r="F1775" s="122" t="s">
        <v>214</v>
      </c>
      <c r="G1775" s="122"/>
      <c r="H1775" s="122"/>
      <c r="I1775" s="117"/>
    </row>
    <row r="1776" spans="1:9" ht="15.6">
      <c r="A1776" s="121">
        <v>511714</v>
      </c>
      <c r="B1776" s="122" t="s">
        <v>2987</v>
      </c>
      <c r="C1776" s="121">
        <v>606</v>
      </c>
      <c r="D1776" s="121">
        <v>6</v>
      </c>
      <c r="E1776" s="122" t="s">
        <v>1243</v>
      </c>
      <c r="F1776" s="122" t="s">
        <v>214</v>
      </c>
      <c r="G1776" s="122"/>
      <c r="H1776" s="122"/>
      <c r="I1776" s="117"/>
    </row>
    <row r="1777" spans="1:9" ht="15.6">
      <c r="A1777" s="121">
        <v>522911</v>
      </c>
      <c r="B1777" s="122" t="s">
        <v>2988</v>
      </c>
      <c r="C1777" s="121">
        <v>809</v>
      </c>
      <c r="D1777" s="121">
        <v>8</v>
      </c>
      <c r="E1777" s="122" t="s">
        <v>1336</v>
      </c>
      <c r="F1777" s="122" t="s">
        <v>568</v>
      </c>
      <c r="G1777" s="122"/>
      <c r="H1777" s="122"/>
      <c r="I1777" s="117"/>
    </row>
    <row r="1778" spans="1:9" ht="15.6">
      <c r="A1778" s="121">
        <v>528994</v>
      </c>
      <c r="B1778" s="122" t="s">
        <v>2989</v>
      </c>
      <c r="C1778" s="121">
        <v>713</v>
      </c>
      <c r="D1778" s="121">
        <v>7</v>
      </c>
      <c r="E1778" s="122" t="s">
        <v>1277</v>
      </c>
      <c r="F1778" s="122" t="s">
        <v>1251</v>
      </c>
      <c r="G1778" s="122"/>
      <c r="H1778" s="122"/>
      <c r="I1778" s="117"/>
    </row>
    <row r="1779" spans="1:9" ht="15.6">
      <c r="A1779" s="121">
        <v>517135</v>
      </c>
      <c r="B1779" s="122" t="s">
        <v>2990</v>
      </c>
      <c r="C1779" s="121">
        <v>613</v>
      </c>
      <c r="D1779" s="121">
        <v>6</v>
      </c>
      <c r="E1779" s="122" t="s">
        <v>212</v>
      </c>
      <c r="F1779" s="122" t="s">
        <v>214</v>
      </c>
      <c r="G1779" s="122" t="s">
        <v>1332</v>
      </c>
      <c r="H1779" s="122"/>
      <c r="I1779" s="117"/>
    </row>
    <row r="1780" spans="1:9" ht="15.6">
      <c r="A1780" s="121">
        <v>502642</v>
      </c>
      <c r="B1780" s="122" t="s">
        <v>2991</v>
      </c>
      <c r="C1780" s="121">
        <v>402</v>
      </c>
      <c r="D1780" s="121">
        <v>4</v>
      </c>
      <c r="E1780" s="122" t="s">
        <v>1309</v>
      </c>
      <c r="F1780" s="122" t="s">
        <v>1265</v>
      </c>
      <c r="G1780" s="122"/>
      <c r="H1780" s="122"/>
      <c r="I1780" s="117"/>
    </row>
    <row r="1781" spans="1:9" ht="15.6">
      <c r="A1781" s="121">
        <v>502651</v>
      </c>
      <c r="B1781" s="122" t="s">
        <v>2992</v>
      </c>
      <c r="C1781" s="121">
        <v>402</v>
      </c>
      <c r="D1781" s="121">
        <v>4</v>
      </c>
      <c r="E1781" s="122" t="s">
        <v>1309</v>
      </c>
      <c r="F1781" s="122" t="s">
        <v>1265</v>
      </c>
      <c r="G1781" s="122"/>
      <c r="H1781" s="122"/>
      <c r="I1781" s="117"/>
    </row>
    <row r="1782" spans="1:9" ht="15.6">
      <c r="A1782" s="121">
        <v>504629</v>
      </c>
      <c r="B1782" s="122" t="s">
        <v>2993</v>
      </c>
      <c r="C1782" s="121">
        <v>106</v>
      </c>
      <c r="D1782" s="121">
        <v>1</v>
      </c>
      <c r="E1782" s="122" t="s">
        <v>1448</v>
      </c>
      <c r="F1782" s="122" t="s">
        <v>477</v>
      </c>
      <c r="G1782" s="122"/>
      <c r="H1782" s="122"/>
      <c r="I1782" s="117"/>
    </row>
    <row r="1783" spans="1:9" ht="15.6">
      <c r="A1783" s="121">
        <v>504637</v>
      </c>
      <c r="B1783" s="122" t="s">
        <v>2994</v>
      </c>
      <c r="C1783" s="121">
        <v>106</v>
      </c>
      <c r="D1783" s="121">
        <v>1</v>
      </c>
      <c r="E1783" s="122" t="s">
        <v>1448</v>
      </c>
      <c r="F1783" s="122" t="s">
        <v>477</v>
      </c>
      <c r="G1783" s="122"/>
      <c r="H1783" s="122"/>
      <c r="I1783" s="117"/>
    </row>
    <row r="1784" spans="1:9" ht="15.6">
      <c r="A1784" s="121">
        <v>504645</v>
      </c>
      <c r="B1784" s="122" t="s">
        <v>2995</v>
      </c>
      <c r="C1784" s="121">
        <v>205</v>
      </c>
      <c r="D1784" s="121">
        <v>2</v>
      </c>
      <c r="E1784" s="122" t="s">
        <v>1395</v>
      </c>
      <c r="F1784" s="122" t="s">
        <v>1248</v>
      </c>
      <c r="G1784" s="122"/>
      <c r="H1784" s="122"/>
      <c r="I1784" s="117"/>
    </row>
    <row r="1785" spans="1:9" ht="15.6">
      <c r="A1785" s="121">
        <v>508195</v>
      </c>
      <c r="B1785" s="122" t="s">
        <v>2996</v>
      </c>
      <c r="C1785" s="121">
        <v>106</v>
      </c>
      <c r="D1785" s="121">
        <v>1</v>
      </c>
      <c r="E1785" s="122" t="s">
        <v>1448</v>
      </c>
      <c r="F1785" s="122" t="s">
        <v>477</v>
      </c>
      <c r="G1785" s="122"/>
      <c r="H1785" s="122"/>
      <c r="I1785" s="117"/>
    </row>
    <row r="1786" spans="1:9" ht="15.6">
      <c r="A1786" s="121">
        <v>526959</v>
      </c>
      <c r="B1786" s="122" t="s">
        <v>2997</v>
      </c>
      <c r="C1786" s="121">
        <v>710</v>
      </c>
      <c r="D1786" s="121">
        <v>7</v>
      </c>
      <c r="E1786" s="122" t="s">
        <v>1632</v>
      </c>
      <c r="F1786" s="122" t="s">
        <v>1251</v>
      </c>
      <c r="G1786" s="122"/>
      <c r="H1786" s="122"/>
      <c r="I1786" s="117"/>
    </row>
    <row r="1787" spans="1:9" ht="15.6">
      <c r="A1787" s="121">
        <v>526967</v>
      </c>
      <c r="B1787" s="122" t="s">
        <v>2998</v>
      </c>
      <c r="C1787" s="121">
        <v>710</v>
      </c>
      <c r="D1787" s="121">
        <v>7</v>
      </c>
      <c r="E1787" s="122" t="s">
        <v>1632</v>
      </c>
      <c r="F1787" s="122" t="s">
        <v>1251</v>
      </c>
      <c r="G1787" s="122"/>
      <c r="H1787" s="122"/>
      <c r="I1787" s="117"/>
    </row>
    <row r="1788" spans="1:9" ht="15.6">
      <c r="A1788" s="121">
        <v>528641</v>
      </c>
      <c r="B1788" s="122" t="s">
        <v>2999</v>
      </c>
      <c r="C1788" s="121">
        <v>811</v>
      </c>
      <c r="D1788" s="121">
        <v>8</v>
      </c>
      <c r="E1788" s="122" t="s">
        <v>1290</v>
      </c>
      <c r="F1788" s="122" t="s">
        <v>568</v>
      </c>
      <c r="G1788" s="122"/>
      <c r="H1788" s="122"/>
      <c r="I1788" s="117"/>
    </row>
    <row r="1789" spans="1:9" ht="15.6">
      <c r="A1789" s="121">
        <v>511722</v>
      </c>
      <c r="B1789" s="122" t="s">
        <v>3000</v>
      </c>
      <c r="C1789" s="121">
        <v>606</v>
      </c>
      <c r="D1789" s="121">
        <v>6</v>
      </c>
      <c r="E1789" s="122" t="s">
        <v>1243</v>
      </c>
      <c r="F1789" s="122" t="s">
        <v>214</v>
      </c>
      <c r="G1789" s="122"/>
      <c r="H1789" s="122"/>
      <c r="I1789" s="117"/>
    </row>
    <row r="1790" spans="1:9" ht="15.6">
      <c r="A1790" s="121">
        <v>526096</v>
      </c>
      <c r="B1790" s="122" t="s">
        <v>3001</v>
      </c>
      <c r="C1790" s="121">
        <v>808</v>
      </c>
      <c r="D1790" s="121">
        <v>8</v>
      </c>
      <c r="E1790" s="122" t="s">
        <v>1272</v>
      </c>
      <c r="F1790" s="122" t="s">
        <v>568</v>
      </c>
      <c r="G1790" s="122"/>
      <c r="H1790" s="122"/>
      <c r="I1790" s="117"/>
    </row>
    <row r="1791" spans="1:9" ht="15.6">
      <c r="A1791" s="121">
        <v>513474</v>
      </c>
      <c r="B1791" s="122" t="s">
        <v>3002</v>
      </c>
      <c r="C1791" s="121">
        <v>306</v>
      </c>
      <c r="D1791" s="121">
        <v>3</v>
      </c>
      <c r="E1791" s="122" t="s">
        <v>1420</v>
      </c>
      <c r="F1791" s="122" t="s">
        <v>1260</v>
      </c>
      <c r="G1791" s="122"/>
      <c r="H1791" s="122"/>
      <c r="I1791" s="117"/>
    </row>
    <row r="1792" spans="1:9" ht="15.6">
      <c r="A1792" s="121">
        <v>518689</v>
      </c>
      <c r="B1792" s="122" t="s">
        <v>3003</v>
      </c>
      <c r="C1792" s="121">
        <v>611</v>
      </c>
      <c r="D1792" s="121">
        <v>6</v>
      </c>
      <c r="E1792" s="122" t="s">
        <v>1281</v>
      </c>
      <c r="F1792" s="122" t="s">
        <v>214</v>
      </c>
      <c r="G1792" s="122"/>
      <c r="H1792" s="122"/>
      <c r="I1792" s="117"/>
    </row>
    <row r="1793" spans="1:9" ht="15.6">
      <c r="A1793" s="121">
        <v>515302</v>
      </c>
      <c r="B1793" s="122" t="s">
        <v>3004</v>
      </c>
      <c r="C1793" s="121">
        <v>608</v>
      </c>
      <c r="D1793" s="121">
        <v>6</v>
      </c>
      <c r="E1793" s="122" t="s">
        <v>1759</v>
      </c>
      <c r="F1793" s="122" t="s">
        <v>214</v>
      </c>
      <c r="G1793" s="122"/>
      <c r="H1793" s="122"/>
      <c r="I1793" s="117"/>
    </row>
    <row r="1794" spans="1:9" ht="15.6">
      <c r="A1794" s="121">
        <v>521884</v>
      </c>
      <c r="B1794" s="122" t="s">
        <v>3004</v>
      </c>
      <c r="C1794" s="121">
        <v>806</v>
      </c>
      <c r="D1794" s="121">
        <v>8</v>
      </c>
      <c r="E1794" s="122" t="s">
        <v>1293</v>
      </c>
      <c r="F1794" s="122" t="s">
        <v>568</v>
      </c>
      <c r="G1794" s="122"/>
      <c r="H1794" s="122"/>
      <c r="I1794" s="117"/>
    </row>
    <row r="1795" spans="1:9" ht="15.6">
      <c r="A1795" s="121">
        <v>506401</v>
      </c>
      <c r="B1795" s="122" t="s">
        <v>3005</v>
      </c>
      <c r="C1795" s="121">
        <v>304</v>
      </c>
      <c r="D1795" s="121">
        <v>3</v>
      </c>
      <c r="E1795" s="122" t="s">
        <v>1345</v>
      </c>
      <c r="F1795" s="122" t="s">
        <v>1260</v>
      </c>
      <c r="G1795" s="122"/>
      <c r="H1795" s="122"/>
      <c r="I1795" s="117"/>
    </row>
    <row r="1796" spans="1:9" ht="15.6">
      <c r="A1796" s="121">
        <v>558222</v>
      </c>
      <c r="B1796" s="122" t="s">
        <v>3006</v>
      </c>
      <c r="C1796" s="121">
        <v>306</v>
      </c>
      <c r="D1796" s="121">
        <v>3</v>
      </c>
      <c r="E1796" s="122" t="s">
        <v>1420</v>
      </c>
      <c r="F1796" s="122" t="s">
        <v>1260</v>
      </c>
      <c r="G1796" s="122"/>
      <c r="H1796" s="122"/>
      <c r="I1796" s="117"/>
    </row>
    <row r="1797" spans="1:9" ht="15.6">
      <c r="A1797" s="121">
        <v>517160</v>
      </c>
      <c r="B1797" s="122" t="s">
        <v>3007</v>
      </c>
      <c r="C1797" s="121">
        <v>602</v>
      </c>
      <c r="D1797" s="121">
        <v>6</v>
      </c>
      <c r="E1797" s="122" t="s">
        <v>1295</v>
      </c>
      <c r="F1797" s="122" t="s">
        <v>214</v>
      </c>
      <c r="G1797" s="122"/>
      <c r="H1797" s="122"/>
      <c r="I1797" s="117"/>
    </row>
    <row r="1798" spans="1:9" ht="15.6">
      <c r="A1798" s="121">
        <v>509981</v>
      </c>
      <c r="B1798" s="122" t="s">
        <v>3008</v>
      </c>
      <c r="C1798" s="121">
        <v>510</v>
      </c>
      <c r="D1798" s="121">
        <v>5</v>
      </c>
      <c r="E1798" s="122" t="s">
        <v>1490</v>
      </c>
      <c r="F1798" s="122" t="s">
        <v>171</v>
      </c>
      <c r="G1798" s="122" t="s">
        <v>1279</v>
      </c>
      <c r="H1798" s="122"/>
      <c r="I1798" s="117"/>
    </row>
    <row r="1799" spans="1:9" ht="15.6">
      <c r="A1799" s="121">
        <v>504653</v>
      </c>
      <c r="B1799" s="122" t="s">
        <v>3009</v>
      </c>
      <c r="C1799" s="121">
        <v>205</v>
      </c>
      <c r="D1799" s="121">
        <v>2</v>
      </c>
      <c r="E1799" s="122" t="s">
        <v>1395</v>
      </c>
      <c r="F1799" s="122" t="s">
        <v>1248</v>
      </c>
      <c r="G1799" s="122"/>
      <c r="H1799" s="122"/>
      <c r="I1799" s="117"/>
    </row>
    <row r="1800" spans="1:9" ht="15.6">
      <c r="A1800" s="121">
        <v>508853</v>
      </c>
      <c r="B1800" s="122" t="s">
        <v>3010</v>
      </c>
      <c r="C1800" s="121">
        <v>603</v>
      </c>
      <c r="D1800" s="121">
        <v>6</v>
      </c>
      <c r="E1800" s="122" t="s">
        <v>1285</v>
      </c>
      <c r="F1800" s="122" t="s">
        <v>214</v>
      </c>
      <c r="G1800" s="122"/>
      <c r="H1800" s="122"/>
      <c r="I1800" s="117"/>
    </row>
    <row r="1801" spans="1:9" ht="15.6">
      <c r="A1801" s="121">
        <v>503479</v>
      </c>
      <c r="B1801" s="122" t="s">
        <v>3011</v>
      </c>
      <c r="C1801" s="121">
        <v>404</v>
      </c>
      <c r="D1801" s="121">
        <v>4</v>
      </c>
      <c r="E1801" s="122" t="s">
        <v>1267</v>
      </c>
      <c r="F1801" s="122" t="s">
        <v>1265</v>
      </c>
      <c r="G1801" s="122"/>
      <c r="H1801" s="122"/>
      <c r="I1801" s="117"/>
    </row>
    <row r="1802" spans="1:9" ht="15.6">
      <c r="A1802" s="121">
        <v>500674</v>
      </c>
      <c r="B1802" s="122" t="s">
        <v>3012</v>
      </c>
      <c r="C1802" s="121">
        <v>403</v>
      </c>
      <c r="D1802" s="121">
        <v>4</v>
      </c>
      <c r="E1802" s="122" t="s">
        <v>1264</v>
      </c>
      <c r="F1802" s="122" t="s">
        <v>1265</v>
      </c>
      <c r="G1802" s="122"/>
      <c r="H1802" s="122"/>
      <c r="I1802" s="117"/>
    </row>
    <row r="1803" spans="1:9" ht="15.6">
      <c r="A1803" s="121">
        <v>523780</v>
      </c>
      <c r="B1803" s="122" t="s">
        <v>3012</v>
      </c>
      <c r="C1803" s="121">
        <v>703</v>
      </c>
      <c r="D1803" s="121">
        <v>7</v>
      </c>
      <c r="E1803" s="122" t="s">
        <v>1252</v>
      </c>
      <c r="F1803" s="122" t="s">
        <v>1251</v>
      </c>
      <c r="G1803" s="122"/>
      <c r="H1803" s="122"/>
      <c r="I1803" s="117"/>
    </row>
    <row r="1804" spans="1:9" ht="15.6">
      <c r="A1804" s="121">
        <v>525022</v>
      </c>
      <c r="B1804" s="122" t="s">
        <v>3012</v>
      </c>
      <c r="C1804" s="121">
        <v>707</v>
      </c>
      <c r="D1804" s="121">
        <v>7</v>
      </c>
      <c r="E1804" s="122" t="s">
        <v>1257</v>
      </c>
      <c r="F1804" s="122" t="s">
        <v>1251</v>
      </c>
      <c r="G1804" s="122"/>
      <c r="H1804" s="122"/>
      <c r="I1804" s="117"/>
    </row>
    <row r="1805" spans="1:9" ht="15.6">
      <c r="A1805" s="121">
        <v>517879</v>
      </c>
      <c r="B1805" s="122" t="s">
        <v>3013</v>
      </c>
      <c r="C1805" s="121">
        <v>511</v>
      </c>
      <c r="D1805" s="121">
        <v>5</v>
      </c>
      <c r="E1805" s="122" t="s">
        <v>648</v>
      </c>
      <c r="F1805" s="122" t="s">
        <v>171</v>
      </c>
      <c r="G1805" s="122" t="s">
        <v>1349</v>
      </c>
      <c r="H1805" s="122"/>
      <c r="I1805" s="117"/>
    </row>
    <row r="1806" spans="1:9" ht="15.6">
      <c r="A1806" s="121">
        <v>517143</v>
      </c>
      <c r="B1806" s="122" t="s">
        <v>3013</v>
      </c>
      <c r="C1806" s="121">
        <v>602</v>
      </c>
      <c r="D1806" s="121">
        <v>6</v>
      </c>
      <c r="E1806" s="122" t="s">
        <v>1295</v>
      </c>
      <c r="F1806" s="122" t="s">
        <v>214</v>
      </c>
      <c r="G1806" s="122"/>
      <c r="H1806" s="122"/>
      <c r="I1806" s="117"/>
    </row>
    <row r="1807" spans="1:9" ht="15.6">
      <c r="A1807" s="121">
        <v>522929</v>
      </c>
      <c r="B1807" s="122" t="s">
        <v>3014</v>
      </c>
      <c r="C1807" s="121">
        <v>809</v>
      </c>
      <c r="D1807" s="121">
        <v>8</v>
      </c>
      <c r="E1807" s="122" t="s">
        <v>1336</v>
      </c>
      <c r="F1807" s="122" t="s">
        <v>568</v>
      </c>
      <c r="G1807" s="122"/>
      <c r="H1807" s="122"/>
      <c r="I1807" s="117"/>
    </row>
    <row r="1808" spans="1:9" ht="15.6">
      <c r="A1808" s="121">
        <v>514306</v>
      </c>
      <c r="B1808" s="122" t="s">
        <v>3015</v>
      </c>
      <c r="C1808" s="121">
        <v>307</v>
      </c>
      <c r="D1808" s="121">
        <v>3</v>
      </c>
      <c r="E1808" s="122" t="s">
        <v>1435</v>
      </c>
      <c r="F1808" s="122" t="s">
        <v>1260</v>
      </c>
      <c r="G1808" s="122"/>
      <c r="H1808" s="122"/>
      <c r="I1808" s="117"/>
    </row>
    <row r="1809" spans="1:9" ht="15.6">
      <c r="A1809" s="121">
        <v>505340</v>
      </c>
      <c r="B1809" s="122" t="s">
        <v>3015</v>
      </c>
      <c r="C1809" s="121">
        <v>406</v>
      </c>
      <c r="D1809" s="121">
        <v>4</v>
      </c>
      <c r="E1809" s="122" t="s">
        <v>1270</v>
      </c>
      <c r="F1809" s="122" t="s">
        <v>1265</v>
      </c>
      <c r="G1809" s="122"/>
      <c r="H1809" s="122"/>
      <c r="I1809" s="117"/>
    </row>
    <row r="1810" spans="1:9" ht="15.6">
      <c r="A1810" s="121">
        <v>512508</v>
      </c>
      <c r="B1810" s="122" t="s">
        <v>3015</v>
      </c>
      <c r="C1810" s="121">
        <v>506</v>
      </c>
      <c r="D1810" s="121">
        <v>5</v>
      </c>
      <c r="E1810" s="122" t="s">
        <v>1351</v>
      </c>
      <c r="F1810" s="122" t="s">
        <v>171</v>
      </c>
      <c r="G1810" s="122" t="s">
        <v>1255</v>
      </c>
      <c r="H1810" s="122"/>
      <c r="I1810" s="117"/>
    </row>
    <row r="1811" spans="1:9" ht="15.6">
      <c r="A1811" s="121">
        <v>525031</v>
      </c>
      <c r="B1811" s="122" t="s">
        <v>3016</v>
      </c>
      <c r="C1811" s="121">
        <v>707</v>
      </c>
      <c r="D1811" s="121">
        <v>7</v>
      </c>
      <c r="E1811" s="122" t="s">
        <v>1257</v>
      </c>
      <c r="F1811" s="122" t="s">
        <v>1251</v>
      </c>
      <c r="G1811" s="122"/>
      <c r="H1811" s="122"/>
      <c r="I1811" s="117"/>
    </row>
    <row r="1812" spans="1:9" ht="15.6">
      <c r="A1812" s="121">
        <v>508861</v>
      </c>
      <c r="B1812" s="122" t="s">
        <v>3017</v>
      </c>
      <c r="C1812" s="121">
        <v>601</v>
      </c>
      <c r="D1812" s="121">
        <v>6</v>
      </c>
      <c r="E1812" s="122" t="s">
        <v>1298</v>
      </c>
      <c r="F1812" s="122" t="s">
        <v>214</v>
      </c>
      <c r="G1812" s="122"/>
      <c r="H1812" s="122"/>
      <c r="I1812" s="117"/>
    </row>
    <row r="1813" spans="1:9" ht="15.6">
      <c r="A1813" s="121">
        <v>511731</v>
      </c>
      <c r="B1813" s="122" t="s">
        <v>3018</v>
      </c>
      <c r="C1813" s="121">
        <v>604</v>
      </c>
      <c r="D1813" s="121">
        <v>6</v>
      </c>
      <c r="E1813" s="122" t="s">
        <v>1658</v>
      </c>
      <c r="F1813" s="122" t="s">
        <v>214</v>
      </c>
      <c r="G1813" s="122"/>
      <c r="H1813" s="122"/>
      <c r="I1813" s="117"/>
    </row>
    <row r="1814" spans="1:9" ht="15.6">
      <c r="A1814" s="121">
        <v>506419</v>
      </c>
      <c r="B1814" s="122" t="s">
        <v>3019</v>
      </c>
      <c r="C1814" s="121">
        <v>303</v>
      </c>
      <c r="D1814" s="121">
        <v>3</v>
      </c>
      <c r="E1814" s="122" t="s">
        <v>1475</v>
      </c>
      <c r="F1814" s="122" t="s">
        <v>1260</v>
      </c>
      <c r="G1814" s="122"/>
      <c r="H1814" s="122"/>
      <c r="I1814" s="117"/>
    </row>
    <row r="1815" spans="1:9" ht="15.6">
      <c r="A1815" s="121">
        <v>505358</v>
      </c>
      <c r="B1815" s="122" t="s">
        <v>3020</v>
      </c>
      <c r="C1815" s="121">
        <v>301</v>
      </c>
      <c r="D1815" s="121">
        <v>3</v>
      </c>
      <c r="E1815" s="122" t="s">
        <v>1323</v>
      </c>
      <c r="F1815" s="122" t="s">
        <v>1260</v>
      </c>
      <c r="G1815" s="122"/>
      <c r="H1815" s="122"/>
      <c r="I1815" s="117"/>
    </row>
    <row r="1816" spans="1:9" ht="15.6">
      <c r="A1816" s="121">
        <v>502669</v>
      </c>
      <c r="B1816" s="122" t="s">
        <v>3020</v>
      </c>
      <c r="C1816" s="121">
        <v>402</v>
      </c>
      <c r="D1816" s="121">
        <v>4</v>
      </c>
      <c r="E1816" s="122" t="s">
        <v>1309</v>
      </c>
      <c r="F1816" s="122" t="s">
        <v>1265</v>
      </c>
      <c r="G1816" s="122"/>
      <c r="H1816" s="122"/>
      <c r="I1816" s="117"/>
    </row>
    <row r="1817" spans="1:9" ht="15.6">
      <c r="A1817" s="121">
        <v>506427</v>
      </c>
      <c r="B1817" s="122" t="s">
        <v>3021</v>
      </c>
      <c r="C1817" s="121">
        <v>304</v>
      </c>
      <c r="D1817" s="121">
        <v>3</v>
      </c>
      <c r="E1817" s="122" t="s">
        <v>1345</v>
      </c>
      <c r="F1817" s="122" t="s">
        <v>1260</v>
      </c>
      <c r="G1817" s="122"/>
      <c r="H1817" s="122"/>
      <c r="I1817" s="117"/>
    </row>
    <row r="1818" spans="1:9" ht="15.6">
      <c r="A1818" s="121">
        <v>526975</v>
      </c>
      <c r="B1818" s="122" t="s">
        <v>3022</v>
      </c>
      <c r="C1818" s="121">
        <v>710</v>
      </c>
      <c r="D1818" s="121">
        <v>7</v>
      </c>
      <c r="E1818" s="122" t="s">
        <v>1632</v>
      </c>
      <c r="F1818" s="122" t="s">
        <v>1251</v>
      </c>
      <c r="G1818" s="122"/>
      <c r="H1818" s="122"/>
      <c r="I1818" s="117"/>
    </row>
    <row r="1819" spans="1:9" ht="15.6">
      <c r="A1819" s="121">
        <v>511749</v>
      </c>
      <c r="B1819" s="122" t="s">
        <v>3023</v>
      </c>
      <c r="C1819" s="121">
        <v>606</v>
      </c>
      <c r="D1819" s="121">
        <v>6</v>
      </c>
      <c r="E1819" s="122" t="s">
        <v>1243</v>
      </c>
      <c r="F1819" s="122" t="s">
        <v>214</v>
      </c>
      <c r="G1819" s="122"/>
      <c r="H1819" s="122"/>
      <c r="I1819" s="117"/>
    </row>
    <row r="1820" spans="1:9" ht="15.6">
      <c r="A1820" s="121">
        <v>580864</v>
      </c>
      <c r="B1820" s="122" t="s">
        <v>3024</v>
      </c>
      <c r="C1820" s="121">
        <v>306</v>
      </c>
      <c r="D1820" s="121">
        <v>3</v>
      </c>
      <c r="E1820" s="122" t="s">
        <v>1420</v>
      </c>
      <c r="F1820" s="122" t="s">
        <v>1260</v>
      </c>
      <c r="G1820" s="122"/>
      <c r="H1820" s="122"/>
      <c r="I1820" s="117"/>
    </row>
    <row r="1821" spans="1:9" ht="15.6">
      <c r="A1821" s="121">
        <v>510947</v>
      </c>
      <c r="B1821" s="122" t="s">
        <v>3025</v>
      </c>
      <c r="C1821" s="121">
        <v>505</v>
      </c>
      <c r="D1821" s="121">
        <v>5</v>
      </c>
      <c r="E1821" s="122" t="s">
        <v>1368</v>
      </c>
      <c r="F1821" s="122" t="s">
        <v>171</v>
      </c>
      <c r="G1821" s="122" t="s">
        <v>1369</v>
      </c>
      <c r="H1821" s="122"/>
      <c r="I1821" s="117"/>
    </row>
    <row r="1822" spans="1:9" ht="15.6">
      <c r="A1822" s="121">
        <v>518697</v>
      </c>
      <c r="B1822" s="122" t="s">
        <v>3026</v>
      </c>
      <c r="C1822" s="121">
        <v>611</v>
      </c>
      <c r="D1822" s="121">
        <v>6</v>
      </c>
      <c r="E1822" s="122" t="s">
        <v>1281</v>
      </c>
      <c r="F1822" s="122" t="s">
        <v>214</v>
      </c>
      <c r="G1822" s="122"/>
      <c r="H1822" s="122"/>
      <c r="I1822" s="117"/>
    </row>
    <row r="1823" spans="1:9" ht="15.6">
      <c r="A1823" s="121">
        <v>508870</v>
      </c>
      <c r="B1823" s="122" t="s">
        <v>3027</v>
      </c>
      <c r="C1823" s="121">
        <v>603</v>
      </c>
      <c r="D1823" s="121">
        <v>6</v>
      </c>
      <c r="E1823" s="122" t="s">
        <v>1285</v>
      </c>
      <c r="F1823" s="122" t="s">
        <v>214</v>
      </c>
      <c r="G1823" s="122"/>
      <c r="H1823" s="122"/>
      <c r="I1823" s="117"/>
    </row>
    <row r="1824" spans="1:9" ht="15.6">
      <c r="A1824" s="121">
        <v>500682</v>
      </c>
      <c r="B1824" s="122" t="s">
        <v>3028</v>
      </c>
      <c r="C1824" s="121">
        <v>403</v>
      </c>
      <c r="D1824" s="121">
        <v>4</v>
      </c>
      <c r="E1824" s="122" t="s">
        <v>1264</v>
      </c>
      <c r="F1824" s="122" t="s">
        <v>1265</v>
      </c>
      <c r="G1824" s="122"/>
      <c r="H1824" s="122"/>
      <c r="I1824" s="117"/>
    </row>
    <row r="1825" spans="1:9" ht="15.6">
      <c r="A1825" s="121">
        <v>508888</v>
      </c>
      <c r="B1825" s="122" t="s">
        <v>3029</v>
      </c>
      <c r="C1825" s="121">
        <v>603</v>
      </c>
      <c r="D1825" s="121">
        <v>6</v>
      </c>
      <c r="E1825" s="122" t="s">
        <v>1285</v>
      </c>
      <c r="F1825" s="122" t="s">
        <v>214</v>
      </c>
      <c r="G1825" s="122"/>
      <c r="H1825" s="122"/>
      <c r="I1825" s="117"/>
    </row>
    <row r="1826" spans="1:9" ht="15.6">
      <c r="A1826" s="121">
        <v>508896</v>
      </c>
      <c r="B1826" s="122" t="s">
        <v>3030</v>
      </c>
      <c r="C1826" s="121">
        <v>601</v>
      </c>
      <c r="D1826" s="121">
        <v>6</v>
      </c>
      <c r="E1826" s="122" t="s">
        <v>1298</v>
      </c>
      <c r="F1826" s="122" t="s">
        <v>214</v>
      </c>
      <c r="G1826" s="122"/>
      <c r="H1826" s="122"/>
      <c r="I1826" s="117"/>
    </row>
    <row r="1827" spans="1:9" ht="15.6">
      <c r="A1827" s="121">
        <v>502677</v>
      </c>
      <c r="B1827" s="122" t="s">
        <v>3031</v>
      </c>
      <c r="C1827" s="121">
        <v>402</v>
      </c>
      <c r="D1827" s="121">
        <v>4</v>
      </c>
      <c r="E1827" s="122" t="s">
        <v>1309</v>
      </c>
      <c r="F1827" s="122" t="s">
        <v>1265</v>
      </c>
      <c r="G1827" s="122"/>
      <c r="H1827" s="122"/>
      <c r="I1827" s="117"/>
    </row>
    <row r="1828" spans="1:9" ht="15.6">
      <c r="A1828" s="121">
        <v>556742</v>
      </c>
      <c r="B1828" s="122" t="s">
        <v>3032</v>
      </c>
      <c r="C1828" s="121">
        <v>301</v>
      </c>
      <c r="D1828" s="121">
        <v>3</v>
      </c>
      <c r="E1828" s="122" t="s">
        <v>1323</v>
      </c>
      <c r="F1828" s="122" t="s">
        <v>1260</v>
      </c>
      <c r="G1828" s="122"/>
      <c r="H1828" s="122"/>
      <c r="I1828" s="117"/>
    </row>
    <row r="1829" spans="1:9" ht="15.6">
      <c r="A1829" s="121">
        <v>509990</v>
      </c>
      <c r="B1829" s="122" t="s">
        <v>3033</v>
      </c>
      <c r="C1829" s="121">
        <v>503</v>
      </c>
      <c r="D1829" s="121">
        <v>5</v>
      </c>
      <c r="E1829" s="122" t="s">
        <v>1542</v>
      </c>
      <c r="F1829" s="122" t="s">
        <v>171</v>
      </c>
      <c r="G1829" s="122" t="s">
        <v>1279</v>
      </c>
      <c r="H1829" s="122"/>
      <c r="I1829" s="117"/>
    </row>
    <row r="1830" spans="1:9" ht="15.6">
      <c r="A1830" s="121">
        <v>543462</v>
      </c>
      <c r="B1830" s="122" t="s">
        <v>3034</v>
      </c>
      <c r="C1830" s="121">
        <v>704</v>
      </c>
      <c r="D1830" s="121">
        <v>7</v>
      </c>
      <c r="E1830" s="122" t="s">
        <v>1314</v>
      </c>
      <c r="F1830" s="122" t="s">
        <v>1251</v>
      </c>
      <c r="G1830" s="122"/>
      <c r="H1830" s="122"/>
      <c r="I1830" s="117"/>
    </row>
    <row r="1831" spans="1:9" ht="15.6">
      <c r="A1831" s="121">
        <v>528668</v>
      </c>
      <c r="B1831" s="122" t="s">
        <v>3035</v>
      </c>
      <c r="C1831" s="121">
        <v>811</v>
      </c>
      <c r="D1831" s="121">
        <v>8</v>
      </c>
      <c r="E1831" s="122" t="s">
        <v>1290</v>
      </c>
      <c r="F1831" s="122" t="s">
        <v>568</v>
      </c>
      <c r="G1831" s="122"/>
      <c r="H1831" s="122"/>
      <c r="I1831" s="117"/>
    </row>
    <row r="1832" spans="1:9" ht="15.6">
      <c r="A1832" s="121">
        <v>519723</v>
      </c>
      <c r="B1832" s="122" t="s">
        <v>3036</v>
      </c>
      <c r="C1832" s="121">
        <v>701</v>
      </c>
      <c r="D1832" s="121">
        <v>7</v>
      </c>
      <c r="E1832" s="122" t="s">
        <v>1250</v>
      </c>
      <c r="F1832" s="122" t="s">
        <v>1251</v>
      </c>
      <c r="G1832" s="122"/>
      <c r="H1832" s="122"/>
      <c r="I1832" s="117"/>
    </row>
    <row r="1833" spans="1:9" ht="15.6">
      <c r="A1833" s="121">
        <v>504661</v>
      </c>
      <c r="B1833" s="122" t="s">
        <v>3037</v>
      </c>
      <c r="C1833" s="121">
        <v>303</v>
      </c>
      <c r="D1833" s="121">
        <v>3</v>
      </c>
      <c r="E1833" s="122" t="s">
        <v>1475</v>
      </c>
      <c r="F1833" s="122" t="s">
        <v>1260</v>
      </c>
      <c r="G1833" s="122"/>
      <c r="H1833" s="122"/>
      <c r="I1833" s="117"/>
    </row>
    <row r="1834" spans="1:9" ht="15.6">
      <c r="A1834" s="121">
        <v>511757</v>
      </c>
      <c r="B1834" s="122" t="s">
        <v>3038</v>
      </c>
      <c r="C1834" s="121">
        <v>606</v>
      </c>
      <c r="D1834" s="121">
        <v>6</v>
      </c>
      <c r="E1834" s="122" t="s">
        <v>1243</v>
      </c>
      <c r="F1834" s="122" t="s">
        <v>214</v>
      </c>
      <c r="G1834" s="122"/>
      <c r="H1834" s="122"/>
      <c r="I1834" s="117"/>
    </row>
    <row r="1835" spans="1:9" ht="15.6">
      <c r="A1835" s="121">
        <v>515311</v>
      </c>
      <c r="B1835" s="122" t="s">
        <v>3039</v>
      </c>
      <c r="C1835" s="121">
        <v>608</v>
      </c>
      <c r="D1835" s="121">
        <v>6</v>
      </c>
      <c r="E1835" s="122" t="s">
        <v>1759</v>
      </c>
      <c r="F1835" s="122" t="s">
        <v>214</v>
      </c>
      <c r="G1835" s="122"/>
      <c r="H1835" s="122"/>
      <c r="I1835" s="117"/>
    </row>
    <row r="1836" spans="1:9" ht="15.6">
      <c r="A1836" s="121">
        <v>500691</v>
      </c>
      <c r="B1836" s="122" t="s">
        <v>3040</v>
      </c>
      <c r="C1836" s="121">
        <v>403</v>
      </c>
      <c r="D1836" s="121">
        <v>4</v>
      </c>
      <c r="E1836" s="122" t="s">
        <v>1264</v>
      </c>
      <c r="F1836" s="122" t="s">
        <v>1265</v>
      </c>
      <c r="G1836" s="122"/>
      <c r="H1836" s="122"/>
      <c r="I1836" s="117"/>
    </row>
    <row r="1837" spans="1:9" ht="15.6">
      <c r="A1837" s="121">
        <v>525049</v>
      </c>
      <c r="B1837" s="122" t="s">
        <v>3041</v>
      </c>
      <c r="C1837" s="121">
        <v>708</v>
      </c>
      <c r="D1837" s="121">
        <v>7</v>
      </c>
      <c r="E1837" s="122" t="s">
        <v>1307</v>
      </c>
      <c r="F1837" s="122" t="s">
        <v>1251</v>
      </c>
      <c r="G1837" s="122"/>
      <c r="H1837" s="122"/>
      <c r="I1837" s="117"/>
    </row>
    <row r="1838" spans="1:9" ht="15.6">
      <c r="A1838" s="121">
        <v>508900</v>
      </c>
      <c r="B1838" s="122" t="s">
        <v>3042</v>
      </c>
      <c r="C1838" s="121">
        <v>603</v>
      </c>
      <c r="D1838" s="121">
        <v>6</v>
      </c>
      <c r="E1838" s="122" t="s">
        <v>1285</v>
      </c>
      <c r="F1838" s="122" t="s">
        <v>214</v>
      </c>
      <c r="G1838" s="122"/>
      <c r="H1838" s="122"/>
      <c r="I1838" s="117"/>
    </row>
    <row r="1839" spans="1:9" ht="15.6">
      <c r="A1839" s="121">
        <v>511765</v>
      </c>
      <c r="B1839" s="122" t="s">
        <v>1484</v>
      </c>
      <c r="C1839" s="121">
        <v>607</v>
      </c>
      <c r="D1839" s="121">
        <v>6</v>
      </c>
      <c r="E1839" s="122" t="s">
        <v>1484</v>
      </c>
      <c r="F1839" s="122" t="s">
        <v>214</v>
      </c>
      <c r="G1839" s="122"/>
      <c r="H1839" s="122"/>
      <c r="I1839" s="117"/>
    </row>
    <row r="1840" spans="1:9" ht="15.6">
      <c r="A1840" s="121">
        <v>514314</v>
      </c>
      <c r="B1840" s="122" t="s">
        <v>3043</v>
      </c>
      <c r="C1840" s="121">
        <v>307</v>
      </c>
      <c r="D1840" s="121">
        <v>3</v>
      </c>
      <c r="E1840" s="122" t="s">
        <v>1435</v>
      </c>
      <c r="F1840" s="122" t="s">
        <v>1260</v>
      </c>
      <c r="G1840" s="122"/>
      <c r="H1840" s="122"/>
      <c r="I1840" s="117"/>
    </row>
    <row r="1841" spans="1:9" ht="15.6">
      <c r="A1841" s="121">
        <v>543471</v>
      </c>
      <c r="B1841" s="122" t="s">
        <v>3044</v>
      </c>
      <c r="C1841" s="121">
        <v>704</v>
      </c>
      <c r="D1841" s="121">
        <v>7</v>
      </c>
      <c r="E1841" s="122" t="s">
        <v>1314</v>
      </c>
      <c r="F1841" s="122" t="s">
        <v>1251</v>
      </c>
      <c r="G1841" s="122"/>
      <c r="H1841" s="122"/>
      <c r="I1841" s="117"/>
    </row>
    <row r="1842" spans="1:9" ht="15.6">
      <c r="A1842" s="121">
        <v>508918</v>
      </c>
      <c r="B1842" s="122" t="s">
        <v>3045</v>
      </c>
      <c r="C1842" s="121">
        <v>601</v>
      </c>
      <c r="D1842" s="121">
        <v>6</v>
      </c>
      <c r="E1842" s="122" t="s">
        <v>1298</v>
      </c>
      <c r="F1842" s="122" t="s">
        <v>214</v>
      </c>
      <c r="G1842" s="122"/>
      <c r="H1842" s="122"/>
      <c r="I1842" s="117"/>
    </row>
    <row r="1843" spans="1:9" ht="15.6">
      <c r="A1843" s="121">
        <v>523381</v>
      </c>
      <c r="B1843" s="122" t="s">
        <v>1339</v>
      </c>
      <c r="C1843" s="121">
        <v>706</v>
      </c>
      <c r="D1843" s="121">
        <v>7</v>
      </c>
      <c r="E1843" s="122" t="s">
        <v>1339</v>
      </c>
      <c r="F1843" s="122" t="s">
        <v>1251</v>
      </c>
      <c r="G1843" s="122"/>
      <c r="H1843" s="122"/>
      <c r="I1843" s="117"/>
    </row>
    <row r="1844" spans="1:9" ht="15.6">
      <c r="A1844" s="121">
        <v>515337</v>
      </c>
      <c r="B1844" s="122" t="s">
        <v>3046</v>
      </c>
      <c r="C1844" s="121">
        <v>609</v>
      </c>
      <c r="D1844" s="121">
        <v>6</v>
      </c>
      <c r="E1844" s="122" t="s">
        <v>1245</v>
      </c>
      <c r="F1844" s="122" t="s">
        <v>214</v>
      </c>
      <c r="G1844" s="122"/>
      <c r="H1844" s="122"/>
      <c r="I1844" s="117"/>
    </row>
    <row r="1845" spans="1:9" ht="15.6">
      <c r="A1845" s="121">
        <v>521892</v>
      </c>
      <c r="B1845" s="122" t="s">
        <v>3046</v>
      </c>
      <c r="C1845" s="121">
        <v>806</v>
      </c>
      <c r="D1845" s="121">
        <v>8</v>
      </c>
      <c r="E1845" s="122" t="s">
        <v>1293</v>
      </c>
      <c r="F1845" s="122" t="s">
        <v>568</v>
      </c>
      <c r="G1845" s="122"/>
      <c r="H1845" s="122"/>
      <c r="I1845" s="117"/>
    </row>
    <row r="1846" spans="1:9" ht="15.6">
      <c r="A1846" s="121">
        <v>504670</v>
      </c>
      <c r="B1846" s="122" t="s">
        <v>3047</v>
      </c>
      <c r="C1846" s="121">
        <v>206</v>
      </c>
      <c r="D1846" s="121">
        <v>2</v>
      </c>
      <c r="E1846" s="122" t="s">
        <v>1497</v>
      </c>
      <c r="F1846" s="122" t="s">
        <v>1248</v>
      </c>
      <c r="G1846" s="122"/>
      <c r="H1846" s="122"/>
      <c r="I1846" s="117"/>
    </row>
    <row r="1847" spans="1:9" ht="15.6">
      <c r="A1847" s="121">
        <v>543489</v>
      </c>
      <c r="B1847" s="122" t="s">
        <v>3048</v>
      </c>
      <c r="C1847" s="121">
        <v>810</v>
      </c>
      <c r="D1847" s="121">
        <v>8</v>
      </c>
      <c r="E1847" s="122" t="s">
        <v>1274</v>
      </c>
      <c r="F1847" s="122" t="s">
        <v>568</v>
      </c>
      <c r="G1847" s="122"/>
      <c r="H1847" s="122"/>
      <c r="I1847" s="117"/>
    </row>
    <row r="1848" spans="1:9" ht="15.6">
      <c r="A1848" s="121">
        <v>504688</v>
      </c>
      <c r="B1848" s="122" t="s">
        <v>3049</v>
      </c>
      <c r="C1848" s="121">
        <v>303</v>
      </c>
      <c r="D1848" s="121">
        <v>3</v>
      </c>
      <c r="E1848" s="122" t="s">
        <v>1475</v>
      </c>
      <c r="F1848" s="122" t="s">
        <v>1260</v>
      </c>
      <c r="G1848" s="122"/>
      <c r="H1848" s="122"/>
      <c r="I1848" s="117"/>
    </row>
    <row r="1849" spans="1:9" ht="15.6">
      <c r="A1849" s="121">
        <v>522937</v>
      </c>
      <c r="B1849" s="122" t="s">
        <v>3050</v>
      </c>
      <c r="C1849" s="121">
        <v>809</v>
      </c>
      <c r="D1849" s="121">
        <v>8</v>
      </c>
      <c r="E1849" s="122" t="s">
        <v>1336</v>
      </c>
      <c r="F1849" s="122" t="s">
        <v>568</v>
      </c>
      <c r="G1849" s="122"/>
      <c r="H1849" s="122"/>
      <c r="I1849" s="117"/>
    </row>
    <row r="1850" spans="1:9" ht="15.6">
      <c r="A1850" s="121">
        <v>514322</v>
      </c>
      <c r="B1850" s="122" t="s">
        <v>3051</v>
      </c>
      <c r="C1850" s="121">
        <v>307</v>
      </c>
      <c r="D1850" s="121">
        <v>3</v>
      </c>
      <c r="E1850" s="122" t="s">
        <v>1435</v>
      </c>
      <c r="F1850" s="122" t="s">
        <v>1260</v>
      </c>
      <c r="G1850" s="122"/>
      <c r="H1850" s="122"/>
      <c r="I1850" s="117"/>
    </row>
    <row r="1851" spans="1:9" ht="15.6">
      <c r="A1851" s="121">
        <v>522945</v>
      </c>
      <c r="B1851" s="122" t="s">
        <v>3052</v>
      </c>
      <c r="C1851" s="121">
        <v>807</v>
      </c>
      <c r="D1851" s="121">
        <v>8</v>
      </c>
      <c r="E1851" s="122" t="s">
        <v>1302</v>
      </c>
      <c r="F1851" s="122" t="s">
        <v>568</v>
      </c>
      <c r="G1851" s="122"/>
      <c r="H1851" s="122"/>
      <c r="I1851" s="117"/>
    </row>
    <row r="1852" spans="1:9" ht="15.6">
      <c r="A1852" s="121">
        <v>557960</v>
      </c>
      <c r="B1852" s="122" t="s">
        <v>3053</v>
      </c>
      <c r="C1852" s="121">
        <v>511</v>
      </c>
      <c r="D1852" s="121">
        <v>5</v>
      </c>
      <c r="E1852" s="122" t="s">
        <v>648</v>
      </c>
      <c r="F1852" s="122" t="s">
        <v>171</v>
      </c>
      <c r="G1852" s="122" t="s">
        <v>1349</v>
      </c>
      <c r="H1852" s="122"/>
      <c r="I1852" s="117"/>
    </row>
    <row r="1853" spans="1:9" ht="15.6">
      <c r="A1853" s="121">
        <v>519731</v>
      </c>
      <c r="B1853" s="122" t="s">
        <v>3053</v>
      </c>
      <c r="C1853" s="121">
        <v>701</v>
      </c>
      <c r="D1853" s="121">
        <v>7</v>
      </c>
      <c r="E1853" s="122" t="s">
        <v>1250</v>
      </c>
      <c r="F1853" s="122" t="s">
        <v>1251</v>
      </c>
      <c r="G1853" s="122"/>
      <c r="H1853" s="122"/>
      <c r="I1853" s="117"/>
    </row>
    <row r="1854" spans="1:9" ht="15.6">
      <c r="A1854" s="121">
        <v>520667</v>
      </c>
      <c r="B1854" s="122" t="s">
        <v>3053</v>
      </c>
      <c r="C1854" s="121">
        <v>702</v>
      </c>
      <c r="D1854" s="121">
        <v>7</v>
      </c>
      <c r="E1854" s="122" t="s">
        <v>1262</v>
      </c>
      <c r="F1854" s="122" t="s">
        <v>1251</v>
      </c>
      <c r="G1854" s="122"/>
      <c r="H1854" s="122"/>
      <c r="I1854" s="117"/>
    </row>
    <row r="1855" spans="1:9" ht="15.6">
      <c r="A1855" s="121">
        <v>522953</v>
      </c>
      <c r="B1855" s="122" t="s">
        <v>3053</v>
      </c>
      <c r="C1855" s="121">
        <v>809</v>
      </c>
      <c r="D1855" s="121">
        <v>8</v>
      </c>
      <c r="E1855" s="122" t="s">
        <v>1336</v>
      </c>
      <c r="F1855" s="122" t="s">
        <v>568</v>
      </c>
      <c r="G1855" s="122"/>
      <c r="H1855" s="122"/>
      <c r="I1855" s="117"/>
    </row>
    <row r="1856" spans="1:9" ht="15.6">
      <c r="A1856" s="121">
        <v>529001</v>
      </c>
      <c r="B1856" s="122" t="s">
        <v>3054</v>
      </c>
      <c r="C1856" s="121">
        <v>713</v>
      </c>
      <c r="D1856" s="121">
        <v>7</v>
      </c>
      <c r="E1856" s="122" t="s">
        <v>1277</v>
      </c>
      <c r="F1856" s="122" t="s">
        <v>1251</v>
      </c>
      <c r="G1856" s="122"/>
      <c r="H1856" s="122"/>
      <c r="I1856" s="117"/>
    </row>
    <row r="1857" spans="1:9" ht="15.6">
      <c r="A1857" s="121">
        <v>510955</v>
      </c>
      <c r="B1857" s="122" t="s">
        <v>3055</v>
      </c>
      <c r="C1857" s="121">
        <v>508</v>
      </c>
      <c r="D1857" s="121">
        <v>5</v>
      </c>
      <c r="E1857" s="122" t="s">
        <v>1383</v>
      </c>
      <c r="F1857" s="122" t="s">
        <v>171</v>
      </c>
      <c r="G1857" s="122" t="s">
        <v>1384</v>
      </c>
      <c r="H1857" s="122"/>
      <c r="I1857" s="117"/>
    </row>
    <row r="1858" spans="1:9" ht="15.6">
      <c r="A1858" s="121">
        <v>515345</v>
      </c>
      <c r="B1858" s="122" t="s">
        <v>3055</v>
      </c>
      <c r="C1858" s="121">
        <v>609</v>
      </c>
      <c r="D1858" s="121">
        <v>6</v>
      </c>
      <c r="E1858" s="122" t="s">
        <v>1245</v>
      </c>
      <c r="F1858" s="122" t="s">
        <v>214</v>
      </c>
      <c r="G1858" s="122"/>
      <c r="H1858" s="122"/>
      <c r="I1858" s="117"/>
    </row>
    <row r="1859" spans="1:9" ht="15.6">
      <c r="A1859" s="121">
        <v>527726</v>
      </c>
      <c r="B1859" s="122" t="s">
        <v>3056</v>
      </c>
      <c r="C1859" s="121">
        <v>711</v>
      </c>
      <c r="D1859" s="121">
        <v>7</v>
      </c>
      <c r="E1859" s="122" t="s">
        <v>1319</v>
      </c>
      <c r="F1859" s="122" t="s">
        <v>1251</v>
      </c>
      <c r="G1859" s="122"/>
      <c r="H1859" s="122"/>
      <c r="I1859" s="117"/>
    </row>
    <row r="1860" spans="1:9" ht="15.6">
      <c r="A1860" s="121">
        <v>527718</v>
      </c>
      <c r="B1860" s="122" t="s">
        <v>3057</v>
      </c>
      <c r="C1860" s="121">
        <v>711</v>
      </c>
      <c r="D1860" s="121">
        <v>7</v>
      </c>
      <c r="E1860" s="122" t="s">
        <v>1319</v>
      </c>
      <c r="F1860" s="122" t="s">
        <v>1251</v>
      </c>
      <c r="G1860" s="122"/>
      <c r="H1860" s="122"/>
      <c r="I1860" s="117"/>
    </row>
    <row r="1861" spans="1:9" ht="15.6">
      <c r="A1861" s="121">
        <v>582522</v>
      </c>
      <c r="B1861" s="122" t="s">
        <v>3058</v>
      </c>
      <c r="C1861" s="121">
        <v>201</v>
      </c>
      <c r="D1861" s="121">
        <v>2</v>
      </c>
      <c r="E1861" s="122" t="s">
        <v>1288</v>
      </c>
      <c r="F1861" s="122" t="s">
        <v>1248</v>
      </c>
      <c r="G1861" s="122"/>
      <c r="H1861" s="122"/>
      <c r="I1861" s="117"/>
    </row>
    <row r="1862" spans="1:9" ht="15.6">
      <c r="A1862" s="121">
        <v>506435</v>
      </c>
      <c r="B1862" s="122" t="s">
        <v>3059</v>
      </c>
      <c r="C1862" s="121">
        <v>304</v>
      </c>
      <c r="D1862" s="121">
        <v>3</v>
      </c>
      <c r="E1862" s="122" t="s">
        <v>1345</v>
      </c>
      <c r="F1862" s="122" t="s">
        <v>1260</v>
      </c>
      <c r="G1862" s="122"/>
      <c r="H1862" s="122"/>
      <c r="I1862" s="117"/>
    </row>
    <row r="1863" spans="1:9" ht="15.6">
      <c r="A1863" s="121">
        <v>506443</v>
      </c>
      <c r="B1863" s="122" t="s">
        <v>3060</v>
      </c>
      <c r="C1863" s="121">
        <v>304</v>
      </c>
      <c r="D1863" s="121">
        <v>3</v>
      </c>
      <c r="E1863" s="122" t="s">
        <v>1345</v>
      </c>
      <c r="F1863" s="122" t="s">
        <v>1260</v>
      </c>
      <c r="G1863" s="122"/>
      <c r="H1863" s="122"/>
      <c r="I1863" s="117"/>
    </row>
    <row r="1864" spans="1:9" ht="15.6">
      <c r="A1864" s="121">
        <v>512842</v>
      </c>
      <c r="B1864" s="122" t="s">
        <v>1420</v>
      </c>
      <c r="C1864" s="121">
        <v>306</v>
      </c>
      <c r="D1864" s="121">
        <v>3</v>
      </c>
      <c r="E1864" s="122" t="s">
        <v>1420</v>
      </c>
      <c r="F1864" s="122" t="s">
        <v>1260</v>
      </c>
      <c r="G1864" s="122"/>
      <c r="H1864" s="122"/>
      <c r="I1864" s="117"/>
    </row>
    <row r="1865" spans="1:9" ht="15.6">
      <c r="A1865" s="121">
        <v>555720</v>
      </c>
      <c r="B1865" s="122" t="s">
        <v>3061</v>
      </c>
      <c r="C1865" s="121">
        <v>201</v>
      </c>
      <c r="D1865" s="121">
        <v>2</v>
      </c>
      <c r="E1865" s="122" t="s">
        <v>1288</v>
      </c>
      <c r="F1865" s="122" t="s">
        <v>1248</v>
      </c>
      <c r="G1865" s="122"/>
      <c r="H1865" s="122"/>
      <c r="I1865" s="117"/>
    </row>
    <row r="1866" spans="1:9" ht="15.6">
      <c r="A1866" s="121">
        <v>508926</v>
      </c>
      <c r="B1866" s="122" t="s">
        <v>3062</v>
      </c>
      <c r="C1866" s="121">
        <v>601</v>
      </c>
      <c r="D1866" s="121">
        <v>6</v>
      </c>
      <c r="E1866" s="122" t="s">
        <v>1298</v>
      </c>
      <c r="F1866" s="122" t="s">
        <v>214</v>
      </c>
      <c r="G1866" s="122"/>
      <c r="H1866" s="122"/>
      <c r="I1866" s="117"/>
    </row>
    <row r="1867" spans="1:9" ht="15.6">
      <c r="A1867" s="121">
        <v>503487</v>
      </c>
      <c r="B1867" s="122" t="s">
        <v>3063</v>
      </c>
      <c r="C1867" s="121">
        <v>404</v>
      </c>
      <c r="D1867" s="121">
        <v>4</v>
      </c>
      <c r="E1867" s="122" t="s">
        <v>1267</v>
      </c>
      <c r="F1867" s="122" t="s">
        <v>1265</v>
      </c>
      <c r="G1867" s="122"/>
      <c r="H1867" s="122"/>
      <c r="I1867" s="117"/>
    </row>
    <row r="1868" spans="1:9" ht="15.6">
      <c r="A1868" s="121">
        <v>522961</v>
      </c>
      <c r="B1868" s="122" t="s">
        <v>3064</v>
      </c>
      <c r="C1868" s="121">
        <v>807</v>
      </c>
      <c r="D1868" s="121">
        <v>8</v>
      </c>
      <c r="E1868" s="122" t="s">
        <v>1302</v>
      </c>
      <c r="F1868" s="122" t="s">
        <v>568</v>
      </c>
      <c r="G1868" s="122"/>
      <c r="H1868" s="122"/>
      <c r="I1868" s="117"/>
    </row>
    <row r="1869" spans="1:9" ht="15.6">
      <c r="A1869" s="121">
        <v>516295</v>
      </c>
      <c r="B1869" s="122" t="s">
        <v>3065</v>
      </c>
      <c r="C1869" s="121">
        <v>610</v>
      </c>
      <c r="D1869" s="121">
        <v>6</v>
      </c>
      <c r="E1869" s="122" t="s">
        <v>1316</v>
      </c>
      <c r="F1869" s="122" t="s">
        <v>214</v>
      </c>
      <c r="G1869" s="122"/>
      <c r="H1869" s="122"/>
      <c r="I1869" s="117"/>
    </row>
    <row r="1870" spans="1:9" ht="15.6">
      <c r="A1870" s="121">
        <v>511773</v>
      </c>
      <c r="B1870" s="122" t="s">
        <v>3066</v>
      </c>
      <c r="C1870" s="121">
        <v>606</v>
      </c>
      <c r="D1870" s="121">
        <v>6</v>
      </c>
      <c r="E1870" s="122" t="s">
        <v>1243</v>
      </c>
      <c r="F1870" s="122" t="s">
        <v>214</v>
      </c>
      <c r="G1870" s="122"/>
      <c r="H1870" s="122"/>
      <c r="I1870" s="117"/>
    </row>
    <row r="1871" spans="1:9" ht="15.6">
      <c r="A1871" s="121">
        <v>543497</v>
      </c>
      <c r="B1871" s="122" t="s">
        <v>3067</v>
      </c>
      <c r="C1871" s="121">
        <v>801</v>
      </c>
      <c r="D1871" s="121">
        <v>8</v>
      </c>
      <c r="E1871" s="122" t="s">
        <v>1826</v>
      </c>
      <c r="F1871" s="122" t="s">
        <v>568</v>
      </c>
      <c r="G1871" s="122"/>
      <c r="H1871" s="122"/>
      <c r="I1871" s="117"/>
    </row>
    <row r="1872" spans="1:9" ht="15.6">
      <c r="A1872" s="121">
        <v>505374</v>
      </c>
      <c r="B1872" s="122" t="s">
        <v>3068</v>
      </c>
      <c r="C1872" s="121">
        <v>406</v>
      </c>
      <c r="D1872" s="121">
        <v>4</v>
      </c>
      <c r="E1872" s="122" t="s">
        <v>1270</v>
      </c>
      <c r="F1872" s="122" t="s">
        <v>1265</v>
      </c>
      <c r="G1872" s="122"/>
      <c r="H1872" s="122"/>
      <c r="I1872" s="117"/>
    </row>
    <row r="1873" spans="1:9" ht="15.6">
      <c r="A1873" s="121">
        <v>507466</v>
      </c>
      <c r="B1873" s="122" t="s">
        <v>3069</v>
      </c>
      <c r="C1873" s="121">
        <v>204</v>
      </c>
      <c r="D1873" s="121">
        <v>2</v>
      </c>
      <c r="E1873" s="122" t="s">
        <v>1321</v>
      </c>
      <c r="F1873" s="122" t="s">
        <v>1248</v>
      </c>
      <c r="G1873" s="122"/>
      <c r="H1873" s="122"/>
      <c r="I1873" s="117"/>
    </row>
    <row r="1874" spans="1:9" ht="15.6">
      <c r="A1874" s="121">
        <v>514331</v>
      </c>
      <c r="B1874" s="122" t="s">
        <v>3070</v>
      </c>
      <c r="C1874" s="121">
        <v>307</v>
      </c>
      <c r="D1874" s="121">
        <v>3</v>
      </c>
      <c r="E1874" s="122" t="s">
        <v>1435</v>
      </c>
      <c r="F1874" s="122" t="s">
        <v>1260</v>
      </c>
      <c r="G1874" s="122"/>
      <c r="H1874" s="122"/>
      <c r="I1874" s="117"/>
    </row>
    <row r="1875" spans="1:9" ht="15.6">
      <c r="A1875" s="121">
        <v>516309</v>
      </c>
      <c r="B1875" s="122" t="s">
        <v>3071</v>
      </c>
      <c r="C1875" s="121">
        <v>610</v>
      </c>
      <c r="D1875" s="121">
        <v>6</v>
      </c>
      <c r="E1875" s="122" t="s">
        <v>1316</v>
      </c>
      <c r="F1875" s="122" t="s">
        <v>214</v>
      </c>
      <c r="G1875" s="122"/>
      <c r="H1875" s="122"/>
      <c r="I1875" s="117"/>
    </row>
    <row r="1876" spans="1:9" ht="15.6">
      <c r="A1876" s="121">
        <v>505382</v>
      </c>
      <c r="B1876" s="122" t="s">
        <v>3072</v>
      </c>
      <c r="C1876" s="121">
        <v>301</v>
      </c>
      <c r="D1876" s="121">
        <v>3</v>
      </c>
      <c r="E1876" s="122" t="s">
        <v>1323</v>
      </c>
      <c r="F1876" s="122" t="s">
        <v>1260</v>
      </c>
      <c r="G1876" s="122"/>
      <c r="H1876" s="122"/>
      <c r="I1876" s="117"/>
    </row>
    <row r="1877" spans="1:9" ht="15.6">
      <c r="A1877" s="121">
        <v>581658</v>
      </c>
      <c r="B1877" s="122" t="s">
        <v>3073</v>
      </c>
      <c r="C1877" s="121">
        <v>406</v>
      </c>
      <c r="D1877" s="121">
        <v>4</v>
      </c>
      <c r="E1877" s="122" t="s">
        <v>1270</v>
      </c>
      <c r="F1877" s="122" t="s">
        <v>1265</v>
      </c>
      <c r="G1877" s="122"/>
      <c r="H1877" s="122"/>
      <c r="I1877" s="117"/>
    </row>
    <row r="1878" spans="1:9" ht="15.6">
      <c r="A1878" s="121">
        <v>513563</v>
      </c>
      <c r="B1878" s="122" t="s">
        <v>3074</v>
      </c>
      <c r="C1878" s="121">
        <v>306</v>
      </c>
      <c r="D1878" s="121">
        <v>3</v>
      </c>
      <c r="E1878" s="122" t="s">
        <v>1420</v>
      </c>
      <c r="F1878" s="122" t="s">
        <v>1260</v>
      </c>
      <c r="G1878" s="122"/>
      <c r="H1878" s="122"/>
      <c r="I1878" s="117"/>
    </row>
    <row r="1879" spans="1:9" ht="15.6">
      <c r="A1879" s="121">
        <v>508934</v>
      </c>
      <c r="B1879" s="122" t="s">
        <v>3075</v>
      </c>
      <c r="C1879" s="121">
        <v>603</v>
      </c>
      <c r="D1879" s="121">
        <v>6</v>
      </c>
      <c r="E1879" s="122" t="s">
        <v>1285</v>
      </c>
      <c r="F1879" s="122" t="s">
        <v>214</v>
      </c>
      <c r="G1879" s="122"/>
      <c r="H1879" s="122"/>
      <c r="I1879" s="117"/>
    </row>
    <row r="1880" spans="1:9" ht="15.6">
      <c r="A1880" s="121">
        <v>517178</v>
      </c>
      <c r="B1880" s="122" t="s">
        <v>3076</v>
      </c>
      <c r="C1880" s="121">
        <v>602</v>
      </c>
      <c r="D1880" s="121">
        <v>6</v>
      </c>
      <c r="E1880" s="122" t="s">
        <v>1295</v>
      </c>
      <c r="F1880" s="122" t="s">
        <v>214</v>
      </c>
      <c r="G1880" s="122"/>
      <c r="H1880" s="122"/>
      <c r="I1880" s="117"/>
    </row>
    <row r="1881" spans="1:9" ht="15.6">
      <c r="A1881" s="121">
        <v>505404</v>
      </c>
      <c r="B1881" s="122" t="s">
        <v>3077</v>
      </c>
      <c r="C1881" s="121">
        <v>406</v>
      </c>
      <c r="D1881" s="121">
        <v>4</v>
      </c>
      <c r="E1881" s="122" t="s">
        <v>1270</v>
      </c>
      <c r="F1881" s="122" t="s">
        <v>1265</v>
      </c>
      <c r="G1881" s="122"/>
      <c r="H1881" s="122"/>
      <c r="I1881" s="117"/>
    </row>
    <row r="1882" spans="1:9" ht="15.6">
      <c r="A1882" s="121">
        <v>517186</v>
      </c>
      <c r="B1882" s="122" t="s">
        <v>3078</v>
      </c>
      <c r="C1882" s="121">
        <v>613</v>
      </c>
      <c r="D1882" s="121">
        <v>6</v>
      </c>
      <c r="E1882" s="122" t="s">
        <v>212</v>
      </c>
      <c r="F1882" s="122" t="s">
        <v>214</v>
      </c>
      <c r="G1882" s="122" t="s">
        <v>1332</v>
      </c>
      <c r="H1882" s="122"/>
      <c r="I1882" s="117"/>
    </row>
    <row r="1883" spans="1:9" ht="15.6">
      <c r="A1883" s="121">
        <v>524140</v>
      </c>
      <c r="B1883" s="122" t="s">
        <v>1257</v>
      </c>
      <c r="C1883" s="121">
        <v>707</v>
      </c>
      <c r="D1883" s="121">
        <v>7</v>
      </c>
      <c r="E1883" s="122" t="s">
        <v>1257</v>
      </c>
      <c r="F1883" s="122" t="s">
        <v>1251</v>
      </c>
      <c r="G1883" s="122"/>
      <c r="H1883" s="122"/>
      <c r="I1883" s="117"/>
    </row>
    <row r="1884" spans="1:9" ht="15.6">
      <c r="A1884" s="121">
        <v>516317</v>
      </c>
      <c r="B1884" s="122" t="s">
        <v>3079</v>
      </c>
      <c r="C1884" s="121">
        <v>610</v>
      </c>
      <c r="D1884" s="121">
        <v>6</v>
      </c>
      <c r="E1884" s="122" t="s">
        <v>1316</v>
      </c>
      <c r="F1884" s="122" t="s">
        <v>214</v>
      </c>
      <c r="G1884" s="122"/>
      <c r="H1884" s="122"/>
      <c r="I1884" s="117"/>
    </row>
    <row r="1885" spans="1:9" ht="15.6">
      <c r="A1885" s="121">
        <v>528684</v>
      </c>
      <c r="B1885" s="122" t="s">
        <v>3080</v>
      </c>
      <c r="C1885" s="121">
        <v>811</v>
      </c>
      <c r="D1885" s="121">
        <v>8</v>
      </c>
      <c r="E1885" s="122" t="s">
        <v>1290</v>
      </c>
      <c r="F1885" s="122" t="s">
        <v>568</v>
      </c>
      <c r="G1885" s="122"/>
      <c r="H1885" s="122"/>
      <c r="I1885" s="117"/>
    </row>
    <row r="1886" spans="1:9" ht="15.6">
      <c r="A1886" s="121">
        <v>501328</v>
      </c>
      <c r="B1886" s="122" t="s">
        <v>3081</v>
      </c>
      <c r="C1886" s="121">
        <v>401</v>
      </c>
      <c r="D1886" s="121">
        <v>4</v>
      </c>
      <c r="E1886" s="122" t="s">
        <v>1304</v>
      </c>
      <c r="F1886" s="122" t="s">
        <v>1265</v>
      </c>
      <c r="G1886" s="122"/>
      <c r="H1886" s="122"/>
      <c r="I1886" s="117"/>
    </row>
    <row r="1887" spans="1:9" ht="15.6">
      <c r="A1887" s="121">
        <v>510009</v>
      </c>
      <c r="B1887" s="122" t="s">
        <v>3082</v>
      </c>
      <c r="C1887" s="121">
        <v>503</v>
      </c>
      <c r="D1887" s="121">
        <v>5</v>
      </c>
      <c r="E1887" s="122" t="s">
        <v>1542</v>
      </c>
      <c r="F1887" s="122" t="s">
        <v>171</v>
      </c>
      <c r="G1887" s="122" t="s">
        <v>1279</v>
      </c>
      <c r="H1887" s="122"/>
      <c r="I1887" s="117"/>
    </row>
    <row r="1888" spans="1:9" ht="15.6">
      <c r="A1888" s="121">
        <v>512524</v>
      </c>
      <c r="B1888" s="122" t="s">
        <v>3083</v>
      </c>
      <c r="C1888" s="121">
        <v>506</v>
      </c>
      <c r="D1888" s="121">
        <v>5</v>
      </c>
      <c r="E1888" s="122" t="s">
        <v>1351</v>
      </c>
      <c r="F1888" s="122" t="s">
        <v>171</v>
      </c>
      <c r="G1888" s="122" t="s">
        <v>1255</v>
      </c>
      <c r="H1888" s="122"/>
      <c r="I1888" s="117"/>
    </row>
    <row r="1889" spans="1:9" ht="15.6">
      <c r="A1889" s="121">
        <v>510963</v>
      </c>
      <c r="B1889" s="122" t="s">
        <v>3084</v>
      </c>
      <c r="C1889" s="121">
        <v>505</v>
      </c>
      <c r="D1889" s="121">
        <v>5</v>
      </c>
      <c r="E1889" s="122" t="s">
        <v>1368</v>
      </c>
      <c r="F1889" s="122" t="s">
        <v>171</v>
      </c>
      <c r="G1889" s="122" t="s">
        <v>1369</v>
      </c>
      <c r="H1889" s="122"/>
      <c r="I1889" s="117"/>
    </row>
    <row r="1890" spans="1:9" ht="15.6">
      <c r="A1890" s="121">
        <v>508942</v>
      </c>
      <c r="B1890" s="122" t="s">
        <v>3085</v>
      </c>
      <c r="C1890" s="121">
        <v>601</v>
      </c>
      <c r="D1890" s="121">
        <v>6</v>
      </c>
      <c r="E1890" s="122" t="s">
        <v>1298</v>
      </c>
      <c r="F1890" s="122" t="s">
        <v>214</v>
      </c>
      <c r="G1890" s="122"/>
      <c r="H1890" s="122"/>
      <c r="I1890" s="117"/>
    </row>
    <row r="1891" spans="1:9" ht="15.6">
      <c r="A1891" s="121">
        <v>522970</v>
      </c>
      <c r="B1891" s="122" t="s">
        <v>3086</v>
      </c>
      <c r="C1891" s="121">
        <v>809</v>
      </c>
      <c r="D1891" s="121">
        <v>8</v>
      </c>
      <c r="E1891" s="122" t="s">
        <v>1336</v>
      </c>
      <c r="F1891" s="122" t="s">
        <v>568</v>
      </c>
      <c r="G1891" s="122"/>
      <c r="H1891" s="122"/>
      <c r="I1891" s="117"/>
    </row>
    <row r="1892" spans="1:9" ht="15.6">
      <c r="A1892" s="121">
        <v>504696</v>
      </c>
      <c r="B1892" s="122" t="s">
        <v>3087</v>
      </c>
      <c r="C1892" s="121">
        <v>303</v>
      </c>
      <c r="D1892" s="121">
        <v>3</v>
      </c>
      <c r="E1892" s="122" t="s">
        <v>1475</v>
      </c>
      <c r="F1892" s="122" t="s">
        <v>1260</v>
      </c>
      <c r="G1892" s="122"/>
      <c r="H1892" s="122"/>
      <c r="I1892" s="117"/>
    </row>
    <row r="1893" spans="1:9" ht="15.6">
      <c r="A1893" s="121">
        <v>504700</v>
      </c>
      <c r="B1893" s="122" t="s">
        <v>3088</v>
      </c>
      <c r="C1893" s="121">
        <v>205</v>
      </c>
      <c r="D1893" s="121">
        <v>2</v>
      </c>
      <c r="E1893" s="122" t="s">
        <v>1395</v>
      </c>
      <c r="F1893" s="122" t="s">
        <v>1248</v>
      </c>
      <c r="G1893" s="122"/>
      <c r="H1893" s="122"/>
      <c r="I1893" s="117"/>
    </row>
    <row r="1894" spans="1:9" ht="15.6">
      <c r="A1894" s="121">
        <v>504718</v>
      </c>
      <c r="B1894" s="122" t="s">
        <v>3089</v>
      </c>
      <c r="C1894" s="121">
        <v>206</v>
      </c>
      <c r="D1894" s="121">
        <v>2</v>
      </c>
      <c r="E1894" s="122" t="s">
        <v>1497</v>
      </c>
      <c r="F1894" s="122" t="s">
        <v>1248</v>
      </c>
      <c r="G1894" s="122"/>
      <c r="H1894" s="122"/>
      <c r="I1894" s="117"/>
    </row>
    <row r="1895" spans="1:9" ht="15.6">
      <c r="A1895" s="121">
        <v>504726</v>
      </c>
      <c r="B1895" s="122" t="s">
        <v>3090</v>
      </c>
      <c r="C1895" s="121">
        <v>205</v>
      </c>
      <c r="D1895" s="121">
        <v>2</v>
      </c>
      <c r="E1895" s="122" t="s">
        <v>1395</v>
      </c>
      <c r="F1895" s="122" t="s">
        <v>1248</v>
      </c>
      <c r="G1895" s="122"/>
      <c r="H1895" s="122"/>
      <c r="I1895" s="117"/>
    </row>
    <row r="1896" spans="1:9" ht="15.6">
      <c r="A1896" s="121">
        <v>513881</v>
      </c>
      <c r="B1896" s="122" t="s">
        <v>1435</v>
      </c>
      <c r="C1896" s="121">
        <v>307</v>
      </c>
      <c r="D1896" s="121">
        <v>3</v>
      </c>
      <c r="E1896" s="122" t="s">
        <v>1435</v>
      </c>
      <c r="F1896" s="122" t="s">
        <v>1260</v>
      </c>
      <c r="G1896" s="122"/>
      <c r="H1896" s="122"/>
      <c r="I1896" s="117"/>
    </row>
    <row r="1897" spans="1:9" ht="15.6">
      <c r="A1897" s="121">
        <v>526100</v>
      </c>
      <c r="B1897" s="122" t="s">
        <v>3091</v>
      </c>
      <c r="C1897" s="121">
        <v>608</v>
      </c>
      <c r="D1897" s="121">
        <v>6</v>
      </c>
      <c r="E1897" s="122" t="s">
        <v>1759</v>
      </c>
      <c r="F1897" s="122" t="s">
        <v>214</v>
      </c>
      <c r="G1897" s="122"/>
      <c r="H1897" s="122"/>
      <c r="I1897" s="117"/>
    </row>
    <row r="1898" spans="1:9" ht="15.6">
      <c r="A1898" s="121">
        <v>527734</v>
      </c>
      <c r="B1898" s="122" t="s">
        <v>3092</v>
      </c>
      <c r="C1898" s="121">
        <v>712</v>
      </c>
      <c r="D1898" s="121">
        <v>7</v>
      </c>
      <c r="E1898" s="122" t="s">
        <v>1357</v>
      </c>
      <c r="F1898" s="122" t="s">
        <v>1251</v>
      </c>
      <c r="G1898" s="122"/>
      <c r="H1898" s="122"/>
      <c r="I1898" s="117"/>
    </row>
    <row r="1899" spans="1:9" ht="15.6">
      <c r="A1899" s="121">
        <v>520675</v>
      </c>
      <c r="B1899" s="122" t="s">
        <v>3093</v>
      </c>
      <c r="C1899" s="121">
        <v>709</v>
      </c>
      <c r="D1899" s="121">
        <v>7</v>
      </c>
      <c r="E1899" s="122" t="s">
        <v>1353</v>
      </c>
      <c r="F1899" s="122" t="s">
        <v>1251</v>
      </c>
      <c r="G1899" s="122"/>
      <c r="H1899" s="122"/>
      <c r="I1899" s="117"/>
    </row>
    <row r="1900" spans="1:9" ht="15.6">
      <c r="A1900" s="121">
        <v>529010</v>
      </c>
      <c r="B1900" s="122" t="s">
        <v>3094</v>
      </c>
      <c r="C1900" s="121">
        <v>702</v>
      </c>
      <c r="D1900" s="121">
        <v>7</v>
      </c>
      <c r="E1900" s="122" t="s">
        <v>1262</v>
      </c>
      <c r="F1900" s="122" t="s">
        <v>1251</v>
      </c>
      <c r="G1900" s="122"/>
      <c r="H1900" s="122"/>
      <c r="I1900" s="117"/>
    </row>
    <row r="1901" spans="1:9" ht="15.6">
      <c r="A1901" s="121">
        <v>525057</v>
      </c>
      <c r="B1901" s="122" t="s">
        <v>3095</v>
      </c>
      <c r="C1901" s="121">
        <v>707</v>
      </c>
      <c r="D1901" s="121">
        <v>7</v>
      </c>
      <c r="E1901" s="122" t="s">
        <v>1257</v>
      </c>
      <c r="F1901" s="122" t="s">
        <v>1251</v>
      </c>
      <c r="G1901" s="122"/>
      <c r="H1901" s="122"/>
      <c r="I1901" s="117"/>
    </row>
    <row r="1902" spans="1:9" ht="15.6">
      <c r="A1902" s="121">
        <v>517194</v>
      </c>
      <c r="B1902" s="122" t="s">
        <v>3096</v>
      </c>
      <c r="C1902" s="121">
        <v>613</v>
      </c>
      <c r="D1902" s="121">
        <v>6</v>
      </c>
      <c r="E1902" s="122" t="s">
        <v>212</v>
      </c>
      <c r="F1902" s="122" t="s">
        <v>214</v>
      </c>
      <c r="G1902" s="122" t="s">
        <v>1332</v>
      </c>
      <c r="H1902" s="122"/>
      <c r="I1902" s="117"/>
    </row>
    <row r="1903" spans="1:9" ht="15.6">
      <c r="A1903" s="121">
        <v>529028</v>
      </c>
      <c r="B1903" s="122" t="s">
        <v>3097</v>
      </c>
      <c r="C1903" s="121">
        <v>713</v>
      </c>
      <c r="D1903" s="121">
        <v>7</v>
      </c>
      <c r="E1903" s="122" t="s">
        <v>1277</v>
      </c>
      <c r="F1903" s="122" t="s">
        <v>1251</v>
      </c>
      <c r="G1903" s="122"/>
      <c r="H1903" s="122"/>
      <c r="I1903" s="117"/>
    </row>
    <row r="1904" spans="1:9" ht="15.6">
      <c r="A1904" s="121">
        <v>510971</v>
      </c>
      <c r="B1904" s="122" t="s">
        <v>3098</v>
      </c>
      <c r="C1904" s="121">
        <v>505</v>
      </c>
      <c r="D1904" s="121">
        <v>5</v>
      </c>
      <c r="E1904" s="122" t="s">
        <v>1368</v>
      </c>
      <c r="F1904" s="122" t="s">
        <v>171</v>
      </c>
      <c r="G1904" s="122" t="s">
        <v>1369</v>
      </c>
      <c r="H1904" s="122"/>
      <c r="I1904" s="117"/>
    </row>
    <row r="1905" spans="1:9" ht="15.6">
      <c r="A1905" s="121">
        <v>511781</v>
      </c>
      <c r="B1905" s="122" t="s">
        <v>3099</v>
      </c>
      <c r="C1905" s="121">
        <v>606</v>
      </c>
      <c r="D1905" s="121">
        <v>6</v>
      </c>
      <c r="E1905" s="122" t="s">
        <v>1243</v>
      </c>
      <c r="F1905" s="122" t="s">
        <v>214</v>
      </c>
      <c r="G1905" s="122"/>
      <c r="H1905" s="122"/>
      <c r="I1905" s="117"/>
    </row>
    <row r="1906" spans="1:9" ht="15.6">
      <c r="A1906" s="121">
        <v>513598</v>
      </c>
      <c r="B1906" s="122" t="s">
        <v>3100</v>
      </c>
      <c r="C1906" s="121">
        <v>302</v>
      </c>
      <c r="D1906" s="121">
        <v>3</v>
      </c>
      <c r="E1906" s="122" t="s">
        <v>1431</v>
      </c>
      <c r="F1906" s="122" t="s">
        <v>1260</v>
      </c>
      <c r="G1906" s="122"/>
      <c r="H1906" s="122"/>
      <c r="I1906" s="117"/>
    </row>
    <row r="1907" spans="1:9" ht="15.6">
      <c r="A1907" s="121">
        <v>505412</v>
      </c>
      <c r="B1907" s="122" t="s">
        <v>3101</v>
      </c>
      <c r="C1907" s="121">
        <v>301</v>
      </c>
      <c r="D1907" s="121">
        <v>3</v>
      </c>
      <c r="E1907" s="122" t="s">
        <v>1323</v>
      </c>
      <c r="F1907" s="122" t="s">
        <v>1260</v>
      </c>
      <c r="G1907" s="122"/>
      <c r="H1907" s="122"/>
      <c r="I1907" s="117"/>
    </row>
    <row r="1908" spans="1:9" ht="15.6">
      <c r="A1908" s="121">
        <v>513601</v>
      </c>
      <c r="B1908" s="122" t="s">
        <v>3102</v>
      </c>
      <c r="C1908" s="121">
        <v>306</v>
      </c>
      <c r="D1908" s="121">
        <v>3</v>
      </c>
      <c r="E1908" s="122" t="s">
        <v>1420</v>
      </c>
      <c r="F1908" s="122" t="s">
        <v>1260</v>
      </c>
      <c r="G1908" s="122"/>
      <c r="H1908" s="122"/>
      <c r="I1908" s="117"/>
    </row>
    <row r="1909" spans="1:9" ht="15.6">
      <c r="A1909" s="121">
        <v>527742</v>
      </c>
      <c r="B1909" s="122" t="s">
        <v>3103</v>
      </c>
      <c r="C1909" s="121">
        <v>712</v>
      </c>
      <c r="D1909" s="121">
        <v>7</v>
      </c>
      <c r="E1909" s="122" t="s">
        <v>1357</v>
      </c>
      <c r="F1909" s="122" t="s">
        <v>1251</v>
      </c>
      <c r="G1909" s="122"/>
      <c r="H1909" s="122"/>
      <c r="I1909" s="117"/>
    </row>
    <row r="1910" spans="1:9" ht="15.6">
      <c r="A1910" s="121">
        <v>520683</v>
      </c>
      <c r="B1910" s="122" t="s">
        <v>3104</v>
      </c>
      <c r="C1910" s="121">
        <v>702</v>
      </c>
      <c r="D1910" s="121">
        <v>7</v>
      </c>
      <c r="E1910" s="122" t="s">
        <v>1262</v>
      </c>
      <c r="F1910" s="122" t="s">
        <v>1251</v>
      </c>
      <c r="G1910" s="122"/>
      <c r="H1910" s="122"/>
      <c r="I1910" s="117"/>
    </row>
    <row r="1911" spans="1:9" ht="15.6">
      <c r="A1911" s="121">
        <v>528692</v>
      </c>
      <c r="B1911" s="122" t="s">
        <v>3105</v>
      </c>
      <c r="C1911" s="121">
        <v>807</v>
      </c>
      <c r="D1911" s="121">
        <v>8</v>
      </c>
      <c r="E1911" s="122" t="s">
        <v>1302</v>
      </c>
      <c r="F1911" s="122" t="s">
        <v>568</v>
      </c>
      <c r="G1911" s="122"/>
      <c r="H1911" s="122"/>
      <c r="I1911" s="117"/>
    </row>
    <row r="1912" spans="1:9" ht="15.6">
      <c r="A1912" s="121">
        <v>510017</v>
      </c>
      <c r="B1912" s="122" t="s">
        <v>3106</v>
      </c>
      <c r="C1912" s="121">
        <v>503</v>
      </c>
      <c r="D1912" s="121">
        <v>5</v>
      </c>
      <c r="E1912" s="122" t="s">
        <v>1542</v>
      </c>
      <c r="F1912" s="122" t="s">
        <v>171</v>
      </c>
      <c r="G1912" s="122" t="s">
        <v>1279</v>
      </c>
      <c r="H1912" s="122"/>
      <c r="I1912" s="117"/>
    </row>
    <row r="1913" spans="1:9" ht="15.6">
      <c r="A1913" s="121">
        <v>513610</v>
      </c>
      <c r="B1913" s="122" t="s">
        <v>1365</v>
      </c>
      <c r="C1913" s="121">
        <v>308</v>
      </c>
      <c r="D1913" s="121">
        <v>3</v>
      </c>
      <c r="E1913" s="122" t="s">
        <v>1365</v>
      </c>
      <c r="F1913" s="122" t="s">
        <v>1260</v>
      </c>
      <c r="G1913" s="122"/>
      <c r="H1913" s="122"/>
      <c r="I1913" s="117"/>
    </row>
    <row r="1914" spans="1:9" ht="15.6">
      <c r="A1914" s="121">
        <v>502693</v>
      </c>
      <c r="B1914" s="122" t="s">
        <v>3107</v>
      </c>
      <c r="C1914" s="121">
        <v>402</v>
      </c>
      <c r="D1914" s="121">
        <v>4</v>
      </c>
      <c r="E1914" s="122" t="s">
        <v>1309</v>
      </c>
      <c r="F1914" s="122" t="s">
        <v>1265</v>
      </c>
      <c r="G1914" s="122"/>
      <c r="H1914" s="122"/>
      <c r="I1914" s="117"/>
    </row>
    <row r="1915" spans="1:9" ht="15.6">
      <c r="A1915" s="121">
        <v>522988</v>
      </c>
      <c r="B1915" s="122" t="s">
        <v>3108</v>
      </c>
      <c r="C1915" s="121">
        <v>807</v>
      </c>
      <c r="D1915" s="121">
        <v>8</v>
      </c>
      <c r="E1915" s="122" t="s">
        <v>1302</v>
      </c>
      <c r="F1915" s="122" t="s">
        <v>568</v>
      </c>
      <c r="G1915" s="122"/>
      <c r="H1915" s="122"/>
      <c r="I1915" s="117"/>
    </row>
    <row r="1916" spans="1:9" ht="15.6">
      <c r="A1916" s="121">
        <v>526983</v>
      </c>
      <c r="B1916" s="122" t="s">
        <v>3109</v>
      </c>
      <c r="C1916" s="121">
        <v>710</v>
      </c>
      <c r="D1916" s="121">
        <v>7</v>
      </c>
      <c r="E1916" s="122" t="s">
        <v>1632</v>
      </c>
      <c r="F1916" s="122" t="s">
        <v>1251</v>
      </c>
      <c r="G1916" s="122"/>
      <c r="H1916" s="122"/>
      <c r="I1916" s="117"/>
    </row>
    <row r="1917" spans="1:9" ht="15.6">
      <c r="A1917" s="121">
        <v>503967</v>
      </c>
      <c r="B1917" s="122" t="s">
        <v>3110</v>
      </c>
      <c r="C1917" s="121">
        <v>202</v>
      </c>
      <c r="D1917" s="121">
        <v>2</v>
      </c>
      <c r="E1917" s="122" t="s">
        <v>1247</v>
      </c>
      <c r="F1917" s="122" t="s">
        <v>1248</v>
      </c>
      <c r="G1917" s="122"/>
      <c r="H1917" s="122"/>
      <c r="I1917" s="117"/>
    </row>
    <row r="1918" spans="1:9" ht="15.6">
      <c r="A1918" s="121">
        <v>503975</v>
      </c>
      <c r="B1918" s="122" t="s">
        <v>3111</v>
      </c>
      <c r="C1918" s="121">
        <v>202</v>
      </c>
      <c r="D1918" s="121">
        <v>2</v>
      </c>
      <c r="E1918" s="122" t="s">
        <v>1247</v>
      </c>
      <c r="F1918" s="122" t="s">
        <v>1248</v>
      </c>
      <c r="G1918" s="122"/>
      <c r="H1918" s="122"/>
      <c r="I1918" s="117"/>
    </row>
    <row r="1919" spans="1:9" ht="15.6">
      <c r="A1919" s="121">
        <v>525065</v>
      </c>
      <c r="B1919" s="122" t="s">
        <v>3112</v>
      </c>
      <c r="C1919" s="121">
        <v>707</v>
      </c>
      <c r="D1919" s="121">
        <v>7</v>
      </c>
      <c r="E1919" s="122" t="s">
        <v>1257</v>
      </c>
      <c r="F1919" s="122" t="s">
        <v>1251</v>
      </c>
      <c r="G1919" s="122"/>
      <c r="H1919" s="122"/>
      <c r="I1919" s="117"/>
    </row>
    <row r="1920" spans="1:9" ht="15.6">
      <c r="A1920" s="121">
        <v>510025</v>
      </c>
      <c r="B1920" s="122" t="s">
        <v>3113</v>
      </c>
      <c r="C1920" s="121">
        <v>507</v>
      </c>
      <c r="D1920" s="121">
        <v>5</v>
      </c>
      <c r="E1920" s="122" t="s">
        <v>169</v>
      </c>
      <c r="F1920" s="122" t="s">
        <v>171</v>
      </c>
      <c r="G1920" s="122" t="s">
        <v>1279</v>
      </c>
      <c r="H1920" s="122"/>
      <c r="I1920" s="117"/>
    </row>
    <row r="1921" spans="1:9" ht="15.6">
      <c r="A1921" s="121">
        <v>510033</v>
      </c>
      <c r="B1921" s="122" t="s">
        <v>3114</v>
      </c>
      <c r="C1921" s="121">
        <v>507</v>
      </c>
      <c r="D1921" s="121">
        <v>5</v>
      </c>
      <c r="E1921" s="122" t="s">
        <v>169</v>
      </c>
      <c r="F1921" s="122" t="s">
        <v>171</v>
      </c>
      <c r="G1921" s="122" t="s">
        <v>1279</v>
      </c>
      <c r="H1921" s="122"/>
      <c r="I1921" s="117"/>
    </row>
    <row r="1922" spans="1:9" ht="15.6">
      <c r="A1922" s="121">
        <v>528706</v>
      </c>
      <c r="B1922" s="122" t="s">
        <v>3115</v>
      </c>
      <c r="C1922" s="121">
        <v>811</v>
      </c>
      <c r="D1922" s="121">
        <v>8</v>
      </c>
      <c r="E1922" s="122" t="s">
        <v>1290</v>
      </c>
      <c r="F1922" s="122" t="s">
        <v>568</v>
      </c>
      <c r="G1922" s="122"/>
      <c r="H1922" s="122"/>
      <c r="I1922" s="117"/>
    </row>
    <row r="1923" spans="1:9" ht="15.6">
      <c r="A1923" s="121">
        <v>525073</v>
      </c>
      <c r="B1923" s="122" t="s">
        <v>3116</v>
      </c>
      <c r="C1923" s="121">
        <v>707</v>
      </c>
      <c r="D1923" s="121">
        <v>7</v>
      </c>
      <c r="E1923" s="122" t="s">
        <v>1257</v>
      </c>
      <c r="F1923" s="122" t="s">
        <v>1251</v>
      </c>
      <c r="G1923" s="122"/>
      <c r="H1923" s="122"/>
      <c r="I1923" s="117"/>
    </row>
    <row r="1924" spans="1:9" ht="15.6">
      <c r="A1924" s="121">
        <v>503495</v>
      </c>
      <c r="B1924" s="122" t="s">
        <v>3117</v>
      </c>
      <c r="C1924" s="121">
        <v>404</v>
      </c>
      <c r="D1924" s="121">
        <v>4</v>
      </c>
      <c r="E1924" s="122" t="s">
        <v>1267</v>
      </c>
      <c r="F1924" s="122" t="s">
        <v>1265</v>
      </c>
      <c r="G1924" s="122"/>
      <c r="H1924" s="122"/>
      <c r="I1924" s="117"/>
    </row>
    <row r="1925" spans="1:9" ht="15.6">
      <c r="A1925" s="121">
        <v>504734</v>
      </c>
      <c r="B1925" s="122" t="s">
        <v>3118</v>
      </c>
      <c r="C1925" s="121">
        <v>206</v>
      </c>
      <c r="D1925" s="121">
        <v>2</v>
      </c>
      <c r="E1925" s="122" t="s">
        <v>1497</v>
      </c>
      <c r="F1925" s="122" t="s">
        <v>1248</v>
      </c>
      <c r="G1925" s="122"/>
      <c r="H1925" s="122"/>
      <c r="I1925" s="117"/>
    </row>
    <row r="1926" spans="1:9" ht="15.6">
      <c r="A1926" s="121">
        <v>515353</v>
      </c>
      <c r="B1926" s="122" t="s">
        <v>3119</v>
      </c>
      <c r="C1926" s="121">
        <v>609</v>
      </c>
      <c r="D1926" s="121">
        <v>6</v>
      </c>
      <c r="E1926" s="122" t="s">
        <v>1245</v>
      </c>
      <c r="F1926" s="122" t="s">
        <v>214</v>
      </c>
      <c r="G1926" s="122"/>
      <c r="H1926" s="122"/>
      <c r="I1926" s="117"/>
    </row>
    <row r="1927" spans="1:9" ht="15.6">
      <c r="A1927" s="121">
        <v>514349</v>
      </c>
      <c r="B1927" s="122" t="s">
        <v>3120</v>
      </c>
      <c r="C1927" s="121">
        <v>307</v>
      </c>
      <c r="D1927" s="121">
        <v>3</v>
      </c>
      <c r="E1927" s="122" t="s">
        <v>1435</v>
      </c>
      <c r="F1927" s="122" t="s">
        <v>1260</v>
      </c>
      <c r="G1927" s="122"/>
      <c r="H1927" s="122"/>
      <c r="I1927" s="117"/>
    </row>
    <row r="1928" spans="1:9" ht="15.6">
      <c r="A1928" s="121">
        <v>527751</v>
      </c>
      <c r="B1928" s="122" t="s">
        <v>3121</v>
      </c>
      <c r="C1928" s="121">
        <v>712</v>
      </c>
      <c r="D1928" s="121">
        <v>7</v>
      </c>
      <c r="E1928" s="122" t="s">
        <v>1357</v>
      </c>
      <c r="F1928" s="122" t="s">
        <v>1251</v>
      </c>
      <c r="G1928" s="122"/>
      <c r="H1928" s="122"/>
      <c r="I1928" s="117"/>
    </row>
    <row r="1929" spans="1:9" ht="15.6">
      <c r="A1929" s="121">
        <v>505421</v>
      </c>
      <c r="B1929" s="122" t="s">
        <v>3122</v>
      </c>
      <c r="C1929" s="121">
        <v>406</v>
      </c>
      <c r="D1929" s="121">
        <v>4</v>
      </c>
      <c r="E1929" s="122" t="s">
        <v>1270</v>
      </c>
      <c r="F1929" s="122" t="s">
        <v>1265</v>
      </c>
      <c r="G1929" s="122"/>
      <c r="H1929" s="122"/>
      <c r="I1929" s="117"/>
    </row>
    <row r="1930" spans="1:9" ht="15.6">
      <c r="A1930" s="121">
        <v>504742</v>
      </c>
      <c r="B1930" s="122" t="s">
        <v>3123</v>
      </c>
      <c r="C1930" s="121">
        <v>206</v>
      </c>
      <c r="D1930" s="121">
        <v>2</v>
      </c>
      <c r="E1930" s="122" t="s">
        <v>1497</v>
      </c>
      <c r="F1930" s="122" t="s">
        <v>1248</v>
      </c>
      <c r="G1930" s="122"/>
      <c r="H1930" s="122"/>
      <c r="I1930" s="117"/>
    </row>
    <row r="1931" spans="1:9" ht="15.6">
      <c r="A1931" s="121">
        <v>556653</v>
      </c>
      <c r="B1931" s="122" t="s">
        <v>3123</v>
      </c>
      <c r="C1931" s="121">
        <v>207</v>
      </c>
      <c r="D1931" s="121">
        <v>2</v>
      </c>
      <c r="E1931" s="122" t="s">
        <v>1392</v>
      </c>
      <c r="F1931" s="122" t="s">
        <v>1248</v>
      </c>
      <c r="G1931" s="122"/>
      <c r="H1931" s="122"/>
      <c r="I1931" s="117"/>
    </row>
    <row r="1932" spans="1:9" ht="15.6">
      <c r="A1932" s="121">
        <v>501336</v>
      </c>
      <c r="B1932" s="122" t="s">
        <v>3124</v>
      </c>
      <c r="C1932" s="121">
        <v>401</v>
      </c>
      <c r="D1932" s="121">
        <v>4</v>
      </c>
      <c r="E1932" s="122" t="s">
        <v>1304</v>
      </c>
      <c r="F1932" s="122" t="s">
        <v>1265</v>
      </c>
      <c r="G1932" s="122"/>
      <c r="H1932" s="122"/>
      <c r="I1932" s="117"/>
    </row>
    <row r="1933" spans="1:9" ht="15.6">
      <c r="A1933" s="121">
        <v>520691</v>
      </c>
      <c r="B1933" s="122" t="s">
        <v>3125</v>
      </c>
      <c r="C1933" s="121">
        <v>705</v>
      </c>
      <c r="D1933" s="121">
        <v>7</v>
      </c>
      <c r="E1933" s="122" t="s">
        <v>1472</v>
      </c>
      <c r="F1933" s="122" t="s">
        <v>1251</v>
      </c>
      <c r="G1933" s="122"/>
      <c r="H1933" s="122"/>
      <c r="I1933" s="117"/>
    </row>
    <row r="1934" spans="1:9" ht="15.6">
      <c r="A1934" s="121">
        <v>529036</v>
      </c>
      <c r="B1934" s="122" t="s">
        <v>3126</v>
      </c>
      <c r="C1934" s="121">
        <v>713</v>
      </c>
      <c r="D1934" s="121">
        <v>7</v>
      </c>
      <c r="E1934" s="122" t="s">
        <v>1277</v>
      </c>
      <c r="F1934" s="122" t="s">
        <v>1251</v>
      </c>
      <c r="G1934" s="122"/>
      <c r="H1934" s="122"/>
      <c r="I1934" s="117"/>
    </row>
    <row r="1935" spans="1:9" ht="15.6">
      <c r="A1935" s="121">
        <v>511790</v>
      </c>
      <c r="B1935" s="122" t="s">
        <v>3127</v>
      </c>
      <c r="C1935" s="121">
        <v>606</v>
      </c>
      <c r="D1935" s="121">
        <v>6</v>
      </c>
      <c r="E1935" s="122" t="s">
        <v>1243</v>
      </c>
      <c r="F1935" s="122" t="s">
        <v>214</v>
      </c>
      <c r="G1935" s="122"/>
      <c r="H1935" s="122"/>
      <c r="I1935" s="117"/>
    </row>
    <row r="1936" spans="1:9" ht="15.6">
      <c r="A1936" s="121">
        <v>529044</v>
      </c>
      <c r="B1936" s="122" t="s">
        <v>3128</v>
      </c>
      <c r="C1936" s="121">
        <v>713</v>
      </c>
      <c r="D1936" s="121">
        <v>7</v>
      </c>
      <c r="E1936" s="122" t="s">
        <v>1277</v>
      </c>
      <c r="F1936" s="122" t="s">
        <v>1251</v>
      </c>
      <c r="G1936" s="122"/>
      <c r="H1936" s="122"/>
      <c r="I1936" s="117"/>
    </row>
    <row r="1937" spans="1:23" ht="15.6">
      <c r="A1937" s="121">
        <v>505439</v>
      </c>
      <c r="B1937" s="122" t="s">
        <v>3129</v>
      </c>
      <c r="C1937" s="121">
        <v>406</v>
      </c>
      <c r="D1937" s="121">
        <v>4</v>
      </c>
      <c r="E1937" s="122" t="s">
        <v>1270</v>
      </c>
      <c r="F1937" s="122" t="s">
        <v>1265</v>
      </c>
      <c r="G1937" s="122"/>
      <c r="H1937" s="122"/>
      <c r="I1937" s="117"/>
    </row>
    <row r="1938" spans="1:23" ht="15.6">
      <c r="A1938" s="121">
        <v>517917</v>
      </c>
      <c r="B1938" s="122" t="s">
        <v>3130</v>
      </c>
      <c r="C1938" s="121">
        <v>511</v>
      </c>
      <c r="D1938" s="121">
        <v>5</v>
      </c>
      <c r="E1938" s="122" t="s">
        <v>648</v>
      </c>
      <c r="F1938" s="122" t="s">
        <v>171</v>
      </c>
      <c r="G1938" s="122" t="s">
        <v>1349</v>
      </c>
      <c r="H1938" s="122" t="s">
        <v>3130</v>
      </c>
      <c r="I1938" s="123">
        <v>798</v>
      </c>
      <c r="J1938" s="124">
        <v>853</v>
      </c>
      <c r="K1938" s="125" t="s">
        <v>1537</v>
      </c>
      <c r="L1938" s="124">
        <v>811</v>
      </c>
      <c r="M1938" s="124">
        <v>828</v>
      </c>
      <c r="N1938" s="124">
        <v>847</v>
      </c>
      <c r="O1938" s="124">
        <v>755</v>
      </c>
      <c r="P1938" s="124">
        <v>801</v>
      </c>
      <c r="Q1938" s="124">
        <v>806</v>
      </c>
      <c r="R1938" s="124">
        <v>752</v>
      </c>
      <c r="S1938" s="124">
        <v>731</v>
      </c>
      <c r="T1938" s="124">
        <v>786</v>
      </c>
      <c r="U1938" s="124">
        <v>781</v>
      </c>
      <c r="V1938" s="124">
        <v>748</v>
      </c>
      <c r="W1938" s="126"/>
    </row>
    <row r="1939" spans="1:23" ht="15.6">
      <c r="A1939" s="121">
        <v>517925</v>
      </c>
      <c r="B1939" s="122" t="s">
        <v>3131</v>
      </c>
      <c r="C1939" s="121">
        <v>511</v>
      </c>
      <c r="D1939" s="121">
        <v>5</v>
      </c>
      <c r="E1939" s="122" t="s">
        <v>648</v>
      </c>
      <c r="F1939" s="122" t="s">
        <v>171</v>
      </c>
      <c r="G1939" s="122" t="s">
        <v>1349</v>
      </c>
      <c r="H1939" s="122" t="s">
        <v>3130</v>
      </c>
      <c r="I1939" s="123">
        <v>798</v>
      </c>
      <c r="J1939" s="124">
        <v>853</v>
      </c>
      <c r="K1939" s="125" t="s">
        <v>1537</v>
      </c>
      <c r="L1939" s="124">
        <v>811</v>
      </c>
      <c r="M1939" s="124">
        <v>828</v>
      </c>
      <c r="N1939" s="124">
        <v>847</v>
      </c>
      <c r="O1939" s="124">
        <v>755</v>
      </c>
      <c r="P1939" s="124">
        <v>801</v>
      </c>
      <c r="Q1939" s="124">
        <v>806</v>
      </c>
      <c r="R1939" s="124">
        <v>752</v>
      </c>
      <c r="S1939" s="124">
        <v>731</v>
      </c>
      <c r="T1939" s="124">
        <v>786</v>
      </c>
      <c r="U1939" s="124">
        <v>781</v>
      </c>
      <c r="V1939" s="124">
        <v>748</v>
      </c>
      <c r="W1939" s="126"/>
    </row>
    <row r="1940" spans="1:23" ht="15.6">
      <c r="A1940" s="121">
        <v>517933</v>
      </c>
      <c r="B1940" s="122" t="s">
        <v>3132</v>
      </c>
      <c r="C1940" s="121">
        <v>511</v>
      </c>
      <c r="D1940" s="121">
        <v>5</v>
      </c>
      <c r="E1940" s="122" t="s">
        <v>648</v>
      </c>
      <c r="F1940" s="122" t="s">
        <v>171</v>
      </c>
      <c r="G1940" s="122" t="s">
        <v>1349</v>
      </c>
      <c r="H1940" s="122" t="s">
        <v>3130</v>
      </c>
      <c r="I1940" s="123">
        <v>798</v>
      </c>
      <c r="J1940" s="124">
        <v>853</v>
      </c>
      <c r="K1940" s="125" t="s">
        <v>1537</v>
      </c>
      <c r="L1940" s="124">
        <v>811</v>
      </c>
      <c r="M1940" s="124">
        <v>828</v>
      </c>
      <c r="N1940" s="124">
        <v>847</v>
      </c>
      <c r="O1940" s="124">
        <v>755</v>
      </c>
      <c r="P1940" s="124">
        <v>801</v>
      </c>
      <c r="Q1940" s="124">
        <v>806</v>
      </c>
      <c r="R1940" s="124">
        <v>752</v>
      </c>
      <c r="S1940" s="124">
        <v>731</v>
      </c>
      <c r="T1940" s="124">
        <v>786</v>
      </c>
      <c r="U1940" s="124">
        <v>781</v>
      </c>
      <c r="V1940" s="124">
        <v>748</v>
      </c>
      <c r="W1940" s="126"/>
    </row>
    <row r="1941" spans="1:23" ht="15.6">
      <c r="A1941" s="121">
        <v>526118</v>
      </c>
      <c r="B1941" s="122" t="s">
        <v>3133</v>
      </c>
      <c r="C1941" s="121">
        <v>608</v>
      </c>
      <c r="D1941" s="121">
        <v>6</v>
      </c>
      <c r="E1941" s="122" t="s">
        <v>1759</v>
      </c>
      <c r="F1941" s="122" t="s">
        <v>214</v>
      </c>
      <c r="G1941" s="122"/>
      <c r="H1941" s="122"/>
      <c r="I1941" s="117"/>
    </row>
    <row r="1942" spans="1:23" ht="15.6">
      <c r="A1942" s="121">
        <v>521906</v>
      </c>
      <c r="B1942" s="122" t="s">
        <v>3133</v>
      </c>
      <c r="C1942" s="121">
        <v>806</v>
      </c>
      <c r="D1942" s="121">
        <v>8</v>
      </c>
      <c r="E1942" s="122" t="s">
        <v>1293</v>
      </c>
      <c r="F1942" s="122" t="s">
        <v>568</v>
      </c>
      <c r="G1942" s="122"/>
      <c r="H1942" s="122"/>
      <c r="I1942" s="117"/>
    </row>
    <row r="1943" spans="1:23" ht="15.6">
      <c r="A1943" s="121">
        <v>527769</v>
      </c>
      <c r="B1943" s="122" t="s">
        <v>3134</v>
      </c>
      <c r="C1943" s="121">
        <v>712</v>
      </c>
      <c r="D1943" s="121">
        <v>7</v>
      </c>
      <c r="E1943" s="122" t="s">
        <v>1357</v>
      </c>
      <c r="F1943" s="122" t="s">
        <v>1251</v>
      </c>
      <c r="G1943" s="122"/>
      <c r="H1943" s="122"/>
      <c r="I1943" s="117"/>
    </row>
    <row r="1944" spans="1:23" ht="15.6">
      <c r="A1944" s="121">
        <v>522996</v>
      </c>
      <c r="B1944" s="122" t="s">
        <v>3135</v>
      </c>
      <c r="C1944" s="121">
        <v>807</v>
      </c>
      <c r="D1944" s="121">
        <v>8</v>
      </c>
      <c r="E1944" s="122" t="s">
        <v>1302</v>
      </c>
      <c r="F1944" s="122" t="s">
        <v>568</v>
      </c>
      <c r="G1944" s="122"/>
      <c r="H1944" s="122"/>
      <c r="I1944" s="117"/>
    </row>
    <row r="1945" spans="1:23" ht="15.6">
      <c r="A1945" s="121">
        <v>507482</v>
      </c>
      <c r="B1945" s="122" t="s">
        <v>3136</v>
      </c>
      <c r="C1945" s="121">
        <v>204</v>
      </c>
      <c r="D1945" s="121">
        <v>2</v>
      </c>
      <c r="E1945" s="122" t="s">
        <v>1321</v>
      </c>
      <c r="F1945" s="122" t="s">
        <v>1248</v>
      </c>
      <c r="G1945" s="122"/>
      <c r="H1945" s="122"/>
      <c r="I1945" s="117"/>
    </row>
    <row r="1946" spans="1:23" ht="15.6">
      <c r="A1946" s="121">
        <v>526126</v>
      </c>
      <c r="B1946" s="122" t="s">
        <v>3137</v>
      </c>
      <c r="C1946" s="121">
        <v>808</v>
      </c>
      <c r="D1946" s="121">
        <v>8</v>
      </c>
      <c r="E1946" s="122" t="s">
        <v>1272</v>
      </c>
      <c r="F1946" s="122" t="s">
        <v>568</v>
      </c>
      <c r="G1946" s="122"/>
      <c r="H1946" s="122"/>
      <c r="I1946" s="117"/>
    </row>
    <row r="1947" spans="1:23" ht="15.6">
      <c r="A1947" s="121">
        <v>512541</v>
      </c>
      <c r="B1947" s="122" t="s">
        <v>3138</v>
      </c>
      <c r="C1947" s="121">
        <v>506</v>
      </c>
      <c r="D1947" s="121">
        <v>5</v>
      </c>
      <c r="E1947" s="122" t="s">
        <v>1351</v>
      </c>
      <c r="F1947" s="122" t="s">
        <v>171</v>
      </c>
      <c r="G1947" s="122" t="s">
        <v>1255</v>
      </c>
      <c r="H1947" s="122"/>
      <c r="I1947" s="117"/>
    </row>
    <row r="1948" spans="1:23" ht="15.6">
      <c r="A1948" s="121">
        <v>512559</v>
      </c>
      <c r="B1948" s="122" t="s">
        <v>3139</v>
      </c>
      <c r="C1948" s="121">
        <v>509</v>
      </c>
      <c r="D1948" s="121">
        <v>5</v>
      </c>
      <c r="E1948" s="122" t="s">
        <v>1254</v>
      </c>
      <c r="F1948" s="122" t="s">
        <v>171</v>
      </c>
      <c r="G1948" s="122" t="s">
        <v>1255</v>
      </c>
      <c r="H1948" s="122"/>
      <c r="I1948" s="117"/>
    </row>
    <row r="1949" spans="1:23" ht="15.6">
      <c r="A1949" s="121">
        <v>523798</v>
      </c>
      <c r="B1949" s="122" t="s">
        <v>3140</v>
      </c>
      <c r="C1949" s="121">
        <v>703</v>
      </c>
      <c r="D1949" s="121">
        <v>7</v>
      </c>
      <c r="E1949" s="122" t="s">
        <v>1252</v>
      </c>
      <c r="F1949" s="122" t="s">
        <v>1251</v>
      </c>
      <c r="G1949" s="122"/>
      <c r="H1949" s="122"/>
      <c r="I1949" s="117"/>
    </row>
    <row r="1950" spans="1:23" ht="15.6">
      <c r="A1950" s="121">
        <v>557854</v>
      </c>
      <c r="B1950" s="122" t="s">
        <v>3141</v>
      </c>
      <c r="C1950" s="121">
        <v>609</v>
      </c>
      <c r="D1950" s="121">
        <v>6</v>
      </c>
      <c r="E1950" s="122" t="s">
        <v>1245</v>
      </c>
      <c r="F1950" s="122" t="s">
        <v>214</v>
      </c>
      <c r="G1950" s="122"/>
      <c r="H1950" s="122"/>
      <c r="I1950" s="117"/>
    </row>
    <row r="1951" spans="1:23" ht="15.6">
      <c r="A1951" s="121">
        <v>521914</v>
      </c>
      <c r="B1951" s="122" t="s">
        <v>3142</v>
      </c>
      <c r="C1951" s="121">
        <v>806</v>
      </c>
      <c r="D1951" s="121">
        <v>8</v>
      </c>
      <c r="E1951" s="122" t="s">
        <v>1293</v>
      </c>
      <c r="F1951" s="122" t="s">
        <v>568</v>
      </c>
      <c r="G1951" s="122"/>
      <c r="H1951" s="122"/>
      <c r="I1951" s="117"/>
    </row>
    <row r="1952" spans="1:23" ht="15.6">
      <c r="A1952" s="121">
        <v>511803</v>
      </c>
      <c r="B1952" s="122" t="s">
        <v>3143</v>
      </c>
      <c r="C1952" s="121">
        <v>606</v>
      </c>
      <c r="D1952" s="121">
        <v>6</v>
      </c>
      <c r="E1952" s="122" t="s">
        <v>1243</v>
      </c>
      <c r="F1952" s="122" t="s">
        <v>214</v>
      </c>
      <c r="G1952" s="122"/>
      <c r="H1952" s="122"/>
      <c r="I1952" s="117"/>
    </row>
    <row r="1953" spans="1:9" ht="15.6">
      <c r="A1953" s="121">
        <v>519936</v>
      </c>
      <c r="B1953" s="122" t="s">
        <v>3144</v>
      </c>
      <c r="C1953" s="121">
        <v>701</v>
      </c>
      <c r="D1953" s="121">
        <v>7</v>
      </c>
      <c r="E1953" s="122" t="s">
        <v>1250</v>
      </c>
      <c r="F1953" s="122" t="s">
        <v>1251</v>
      </c>
      <c r="G1953" s="122"/>
      <c r="H1953" s="122"/>
      <c r="I1953" s="117"/>
    </row>
    <row r="1954" spans="1:9" ht="15.6">
      <c r="A1954" s="121">
        <v>503509</v>
      </c>
      <c r="B1954" s="122" t="s">
        <v>3145</v>
      </c>
      <c r="C1954" s="121">
        <v>404</v>
      </c>
      <c r="D1954" s="121">
        <v>4</v>
      </c>
      <c r="E1954" s="122" t="s">
        <v>1267</v>
      </c>
      <c r="F1954" s="122" t="s">
        <v>1265</v>
      </c>
      <c r="G1954" s="122"/>
      <c r="H1954" s="122"/>
      <c r="I1954" s="117"/>
    </row>
    <row r="1955" spans="1:9" ht="15.6">
      <c r="A1955" s="121">
        <v>515361</v>
      </c>
      <c r="B1955" s="122" t="s">
        <v>3146</v>
      </c>
      <c r="C1955" s="121">
        <v>608</v>
      </c>
      <c r="D1955" s="121">
        <v>6</v>
      </c>
      <c r="E1955" s="122" t="s">
        <v>1759</v>
      </c>
      <c r="F1955" s="122" t="s">
        <v>214</v>
      </c>
      <c r="G1955" s="122"/>
      <c r="H1955" s="122"/>
      <c r="I1955" s="117"/>
    </row>
    <row r="1956" spans="1:9" ht="15.6">
      <c r="A1956" s="121">
        <v>511811</v>
      </c>
      <c r="B1956" s="122" t="s">
        <v>3147</v>
      </c>
      <c r="C1956" s="121">
        <v>606</v>
      </c>
      <c r="D1956" s="121">
        <v>6</v>
      </c>
      <c r="E1956" s="122" t="s">
        <v>1243</v>
      </c>
      <c r="F1956" s="122" t="s">
        <v>214</v>
      </c>
      <c r="G1956" s="122"/>
      <c r="H1956" s="122"/>
      <c r="I1956" s="117"/>
    </row>
    <row r="1957" spans="1:9" ht="15.6">
      <c r="A1957" s="121">
        <v>515370</v>
      </c>
      <c r="B1957" s="122" t="s">
        <v>3148</v>
      </c>
      <c r="C1957" s="121">
        <v>608</v>
      </c>
      <c r="D1957" s="121">
        <v>6</v>
      </c>
      <c r="E1957" s="122" t="s">
        <v>1759</v>
      </c>
      <c r="F1957" s="122" t="s">
        <v>214</v>
      </c>
      <c r="G1957" s="122"/>
      <c r="H1957" s="122"/>
      <c r="I1957" s="117"/>
    </row>
    <row r="1958" spans="1:9" ht="15.6">
      <c r="A1958" s="121">
        <v>518620</v>
      </c>
      <c r="B1958" s="122" t="s">
        <v>3149</v>
      </c>
      <c r="C1958" s="121">
        <v>203</v>
      </c>
      <c r="D1958" s="121">
        <v>2</v>
      </c>
      <c r="E1958" s="122" t="s">
        <v>1437</v>
      </c>
      <c r="F1958" s="122" t="s">
        <v>1248</v>
      </c>
      <c r="G1958" s="122"/>
      <c r="H1958" s="122"/>
      <c r="I1958" s="117"/>
    </row>
    <row r="1959" spans="1:9" ht="15.6">
      <c r="A1959" s="121">
        <v>512567</v>
      </c>
      <c r="B1959" s="122" t="s">
        <v>3150</v>
      </c>
      <c r="C1959" s="121">
        <v>506</v>
      </c>
      <c r="D1959" s="121">
        <v>5</v>
      </c>
      <c r="E1959" s="122" t="s">
        <v>1351</v>
      </c>
      <c r="F1959" s="122" t="s">
        <v>171</v>
      </c>
      <c r="G1959" s="122" t="s">
        <v>1255</v>
      </c>
      <c r="H1959" s="122"/>
      <c r="I1959" s="117"/>
    </row>
    <row r="1960" spans="1:9" ht="15.6">
      <c r="A1960" s="121">
        <v>515388</v>
      </c>
      <c r="B1960" s="122" t="s">
        <v>3151</v>
      </c>
      <c r="C1960" s="121">
        <v>609</v>
      </c>
      <c r="D1960" s="121">
        <v>6</v>
      </c>
      <c r="E1960" s="122" t="s">
        <v>1245</v>
      </c>
      <c r="F1960" s="122" t="s">
        <v>214</v>
      </c>
      <c r="G1960" s="122"/>
      <c r="H1960" s="122"/>
      <c r="I1960" s="117"/>
    </row>
    <row r="1961" spans="1:9" ht="15.6">
      <c r="A1961" s="121">
        <v>515396</v>
      </c>
      <c r="B1961" s="122" t="s">
        <v>3152</v>
      </c>
      <c r="C1961" s="121">
        <v>609</v>
      </c>
      <c r="D1961" s="121">
        <v>6</v>
      </c>
      <c r="E1961" s="122" t="s">
        <v>1245</v>
      </c>
      <c r="F1961" s="122" t="s">
        <v>214</v>
      </c>
      <c r="G1961" s="122"/>
      <c r="H1961" s="122"/>
      <c r="I1961" s="117"/>
    </row>
    <row r="1962" spans="1:9" ht="15.6">
      <c r="A1962" s="121">
        <v>515400</v>
      </c>
      <c r="B1962" s="122" t="s">
        <v>3153</v>
      </c>
      <c r="C1962" s="121">
        <v>608</v>
      </c>
      <c r="D1962" s="121">
        <v>6</v>
      </c>
      <c r="E1962" s="122" t="s">
        <v>1759</v>
      </c>
      <c r="F1962" s="122" t="s">
        <v>214</v>
      </c>
      <c r="G1962" s="122"/>
      <c r="H1962" s="122"/>
      <c r="I1962" s="117"/>
    </row>
    <row r="1963" spans="1:9" ht="15.6">
      <c r="A1963" s="121">
        <v>507491</v>
      </c>
      <c r="B1963" s="122" t="s">
        <v>3154</v>
      </c>
      <c r="C1963" s="121">
        <v>204</v>
      </c>
      <c r="D1963" s="121">
        <v>2</v>
      </c>
      <c r="E1963" s="122" t="s">
        <v>1321</v>
      </c>
      <c r="F1963" s="122" t="s">
        <v>1248</v>
      </c>
      <c r="G1963" s="122"/>
      <c r="H1963" s="122"/>
      <c r="I1963" s="117"/>
    </row>
    <row r="1964" spans="1:9" ht="15.6">
      <c r="A1964" s="121">
        <v>525081</v>
      </c>
      <c r="B1964" s="122" t="s">
        <v>3155</v>
      </c>
      <c r="C1964" s="121">
        <v>708</v>
      </c>
      <c r="D1964" s="121">
        <v>7</v>
      </c>
      <c r="E1964" s="122" t="s">
        <v>1307</v>
      </c>
      <c r="F1964" s="122" t="s">
        <v>1251</v>
      </c>
      <c r="G1964" s="122"/>
      <c r="H1964" s="122"/>
      <c r="I1964" s="117"/>
    </row>
    <row r="1965" spans="1:9" ht="15.6">
      <c r="A1965" s="121">
        <v>514357</v>
      </c>
      <c r="B1965" s="122" t="s">
        <v>3156</v>
      </c>
      <c r="C1965" s="121">
        <v>307</v>
      </c>
      <c r="D1965" s="121">
        <v>3</v>
      </c>
      <c r="E1965" s="122" t="s">
        <v>1435</v>
      </c>
      <c r="F1965" s="122" t="s">
        <v>1260</v>
      </c>
      <c r="G1965" s="122"/>
      <c r="H1965" s="122"/>
      <c r="I1965" s="117"/>
    </row>
    <row r="1966" spans="1:9" ht="15.6">
      <c r="A1966" s="121">
        <v>508951</v>
      </c>
      <c r="B1966" s="122" t="s">
        <v>3157</v>
      </c>
      <c r="C1966" s="121">
        <v>603</v>
      </c>
      <c r="D1966" s="121">
        <v>6</v>
      </c>
      <c r="E1966" s="122" t="s">
        <v>1285</v>
      </c>
      <c r="F1966" s="122" t="s">
        <v>214</v>
      </c>
      <c r="G1966" s="122"/>
      <c r="H1966" s="122"/>
      <c r="I1966" s="117"/>
    </row>
    <row r="1967" spans="1:9" ht="15.6">
      <c r="A1967" s="121">
        <v>525090</v>
      </c>
      <c r="B1967" s="122" t="s">
        <v>3158</v>
      </c>
      <c r="C1967" s="121">
        <v>708</v>
      </c>
      <c r="D1967" s="121">
        <v>7</v>
      </c>
      <c r="E1967" s="122" t="s">
        <v>1307</v>
      </c>
      <c r="F1967" s="122" t="s">
        <v>1251</v>
      </c>
      <c r="G1967" s="122"/>
      <c r="H1967" s="122"/>
      <c r="I1967" s="117"/>
    </row>
    <row r="1968" spans="1:9" ht="15.6">
      <c r="A1968" s="121">
        <v>503983</v>
      </c>
      <c r="B1968" s="122" t="s">
        <v>3159</v>
      </c>
      <c r="C1968" s="121">
        <v>108</v>
      </c>
      <c r="D1968" s="121">
        <v>1</v>
      </c>
      <c r="E1968" s="122" t="s">
        <v>1378</v>
      </c>
      <c r="F1968" s="122" t="s">
        <v>477</v>
      </c>
      <c r="G1968" s="122"/>
      <c r="H1968" s="122"/>
      <c r="I1968" s="117"/>
    </row>
    <row r="1969" spans="1:9" ht="15.6">
      <c r="A1969" s="121">
        <v>519740</v>
      </c>
      <c r="B1969" s="122" t="s">
        <v>3160</v>
      </c>
      <c r="C1969" s="121">
        <v>701</v>
      </c>
      <c r="D1969" s="121">
        <v>7</v>
      </c>
      <c r="E1969" s="122" t="s">
        <v>1250</v>
      </c>
      <c r="F1969" s="122" t="s">
        <v>1251</v>
      </c>
      <c r="G1969" s="122"/>
      <c r="H1969" s="122"/>
      <c r="I1969" s="117"/>
    </row>
    <row r="1970" spans="1:9" ht="15.6">
      <c r="A1970" s="121">
        <v>526134</v>
      </c>
      <c r="B1970" s="122" t="s">
        <v>3161</v>
      </c>
      <c r="C1970" s="121">
        <v>808</v>
      </c>
      <c r="D1970" s="121">
        <v>8</v>
      </c>
      <c r="E1970" s="122" t="s">
        <v>1272</v>
      </c>
      <c r="F1970" s="122" t="s">
        <v>568</v>
      </c>
      <c r="G1970" s="122"/>
      <c r="H1970" s="122"/>
      <c r="I1970" s="117"/>
    </row>
    <row r="1971" spans="1:9" ht="15.6">
      <c r="A1971" s="121">
        <v>523801</v>
      </c>
      <c r="B1971" s="122" t="s">
        <v>3162</v>
      </c>
      <c r="C1971" s="121">
        <v>703</v>
      </c>
      <c r="D1971" s="121">
        <v>7</v>
      </c>
      <c r="E1971" s="122" t="s">
        <v>1252</v>
      </c>
      <c r="F1971" s="122" t="s">
        <v>1251</v>
      </c>
      <c r="G1971" s="122"/>
      <c r="H1971" s="122"/>
      <c r="I1971" s="117"/>
    </row>
    <row r="1972" spans="1:9" ht="15.6">
      <c r="A1972" s="121">
        <v>529052</v>
      </c>
      <c r="B1972" s="122" t="s">
        <v>3163</v>
      </c>
      <c r="C1972" s="121">
        <v>713</v>
      </c>
      <c r="D1972" s="121">
        <v>7</v>
      </c>
      <c r="E1972" s="122" t="s">
        <v>1277</v>
      </c>
      <c r="F1972" s="122" t="s">
        <v>1251</v>
      </c>
      <c r="G1972" s="122"/>
      <c r="H1972" s="122"/>
      <c r="I1972" s="117"/>
    </row>
    <row r="1973" spans="1:9" ht="15.6">
      <c r="A1973" s="121">
        <v>523003</v>
      </c>
      <c r="B1973" s="122" t="s">
        <v>3164</v>
      </c>
      <c r="C1973" s="121">
        <v>809</v>
      </c>
      <c r="D1973" s="121">
        <v>8</v>
      </c>
      <c r="E1973" s="122" t="s">
        <v>1336</v>
      </c>
      <c r="F1973" s="122" t="s">
        <v>568</v>
      </c>
      <c r="G1973" s="122"/>
      <c r="H1973" s="122"/>
      <c r="I1973" s="117"/>
    </row>
    <row r="1974" spans="1:9" ht="15.6">
      <c r="A1974" s="121">
        <v>525103</v>
      </c>
      <c r="B1974" s="122" t="s">
        <v>3165</v>
      </c>
      <c r="C1974" s="121">
        <v>708</v>
      </c>
      <c r="D1974" s="121">
        <v>7</v>
      </c>
      <c r="E1974" s="122" t="s">
        <v>1307</v>
      </c>
      <c r="F1974" s="122" t="s">
        <v>1251</v>
      </c>
      <c r="G1974" s="122"/>
      <c r="H1974" s="122"/>
      <c r="I1974" s="117"/>
    </row>
    <row r="1975" spans="1:9" ht="15.6">
      <c r="A1975" s="121">
        <v>520705</v>
      </c>
      <c r="B1975" s="122" t="s">
        <v>3166</v>
      </c>
      <c r="C1975" s="121">
        <v>705</v>
      </c>
      <c r="D1975" s="121">
        <v>7</v>
      </c>
      <c r="E1975" s="122" t="s">
        <v>1472</v>
      </c>
      <c r="F1975" s="122" t="s">
        <v>1251</v>
      </c>
      <c r="G1975" s="122"/>
      <c r="H1975" s="122"/>
      <c r="I1975" s="117"/>
    </row>
    <row r="1976" spans="1:9" ht="15.6">
      <c r="A1976" s="121">
        <v>517216</v>
      </c>
      <c r="B1976" s="122" t="s">
        <v>3167</v>
      </c>
      <c r="C1976" s="121">
        <v>613</v>
      </c>
      <c r="D1976" s="121">
        <v>6</v>
      </c>
      <c r="E1976" s="122" t="s">
        <v>212</v>
      </c>
      <c r="F1976" s="122" t="s">
        <v>214</v>
      </c>
      <c r="G1976" s="122" t="s">
        <v>1332</v>
      </c>
      <c r="H1976" s="122"/>
      <c r="I1976" s="117"/>
    </row>
    <row r="1977" spans="1:9" ht="15.6">
      <c r="A1977" s="121">
        <v>521922</v>
      </c>
      <c r="B1977" s="122" t="s">
        <v>3168</v>
      </c>
      <c r="C1977" s="121">
        <v>806</v>
      </c>
      <c r="D1977" s="121">
        <v>8</v>
      </c>
      <c r="E1977" s="122" t="s">
        <v>1293</v>
      </c>
      <c r="F1977" s="122" t="s">
        <v>568</v>
      </c>
      <c r="G1977" s="122"/>
      <c r="H1977" s="122"/>
      <c r="I1977" s="117"/>
    </row>
    <row r="1978" spans="1:9" ht="15.6">
      <c r="A1978" s="121">
        <v>519758</v>
      </c>
      <c r="B1978" s="122" t="s">
        <v>3169</v>
      </c>
      <c r="C1978" s="121">
        <v>701</v>
      </c>
      <c r="D1978" s="121">
        <v>7</v>
      </c>
      <c r="E1978" s="122" t="s">
        <v>1250</v>
      </c>
      <c r="F1978" s="122" t="s">
        <v>1251</v>
      </c>
      <c r="G1978" s="122"/>
      <c r="H1978" s="122"/>
      <c r="I1978" s="117"/>
    </row>
    <row r="1979" spans="1:9" ht="15.6">
      <c r="A1979" s="121">
        <v>526142</v>
      </c>
      <c r="B1979" s="122" t="s">
        <v>1759</v>
      </c>
      <c r="C1979" s="121">
        <v>608</v>
      </c>
      <c r="D1979" s="121">
        <v>6</v>
      </c>
      <c r="E1979" s="122" t="s">
        <v>1759</v>
      </c>
      <c r="F1979" s="122" t="s">
        <v>214</v>
      </c>
      <c r="G1979" s="122"/>
      <c r="H1979" s="122"/>
      <c r="I1979" s="117"/>
    </row>
    <row r="1980" spans="1:9" ht="15.6">
      <c r="A1980" s="121">
        <v>526151</v>
      </c>
      <c r="B1980" s="122" t="s">
        <v>3170</v>
      </c>
      <c r="C1980" s="121">
        <v>608</v>
      </c>
      <c r="D1980" s="121">
        <v>6</v>
      </c>
      <c r="E1980" s="122" t="s">
        <v>1759</v>
      </c>
      <c r="F1980" s="122" t="s">
        <v>214</v>
      </c>
      <c r="G1980" s="122"/>
      <c r="H1980" s="122"/>
      <c r="I1980" s="117"/>
    </row>
    <row r="1981" spans="1:9" ht="15.6">
      <c r="A1981" s="121">
        <v>508969</v>
      </c>
      <c r="B1981" s="122" t="s">
        <v>3171</v>
      </c>
      <c r="C1981" s="121">
        <v>601</v>
      </c>
      <c r="D1981" s="121">
        <v>6</v>
      </c>
      <c r="E1981" s="122" t="s">
        <v>1298</v>
      </c>
      <c r="F1981" s="122" t="s">
        <v>214</v>
      </c>
      <c r="G1981" s="122"/>
      <c r="H1981" s="122"/>
      <c r="I1981" s="117"/>
    </row>
    <row r="1982" spans="1:9" ht="15.6">
      <c r="A1982" s="121">
        <v>557765</v>
      </c>
      <c r="B1982" s="122" t="s">
        <v>3171</v>
      </c>
      <c r="C1982" s="121">
        <v>609</v>
      </c>
      <c r="D1982" s="121">
        <v>6</v>
      </c>
      <c r="E1982" s="122" t="s">
        <v>1245</v>
      </c>
      <c r="F1982" s="122" t="s">
        <v>214</v>
      </c>
      <c r="G1982" s="122"/>
      <c r="H1982" s="122"/>
      <c r="I1982" s="117"/>
    </row>
    <row r="1983" spans="1:9" ht="15.6">
      <c r="A1983" s="121">
        <v>543501</v>
      </c>
      <c r="B1983" s="122" t="s">
        <v>3172</v>
      </c>
      <c r="C1983" s="121">
        <v>801</v>
      </c>
      <c r="D1983" s="121">
        <v>8</v>
      </c>
      <c r="E1983" s="122" t="s">
        <v>1826</v>
      </c>
      <c r="F1983" s="122" t="s">
        <v>568</v>
      </c>
      <c r="G1983" s="122"/>
      <c r="H1983" s="122"/>
      <c r="I1983" s="117"/>
    </row>
    <row r="1984" spans="1:9" ht="15.6">
      <c r="A1984" s="121">
        <v>519766</v>
      </c>
      <c r="B1984" s="122" t="s">
        <v>3173</v>
      </c>
      <c r="C1984" s="121">
        <v>701</v>
      </c>
      <c r="D1984" s="121">
        <v>7</v>
      </c>
      <c r="E1984" s="122" t="s">
        <v>1250</v>
      </c>
      <c r="F1984" s="122" t="s">
        <v>1251</v>
      </c>
      <c r="G1984" s="122"/>
      <c r="H1984" s="122"/>
      <c r="I1984" s="117"/>
    </row>
    <row r="1985" spans="1:9" ht="15.6">
      <c r="A1985" s="121">
        <v>515426</v>
      </c>
      <c r="B1985" s="122" t="s">
        <v>3174</v>
      </c>
      <c r="C1985" s="121">
        <v>609</v>
      </c>
      <c r="D1985" s="121">
        <v>6</v>
      </c>
      <c r="E1985" s="122" t="s">
        <v>1245</v>
      </c>
      <c r="F1985" s="122" t="s">
        <v>214</v>
      </c>
      <c r="G1985" s="122"/>
      <c r="H1985" s="122"/>
      <c r="I1985" s="117"/>
    </row>
    <row r="1986" spans="1:9" ht="15.6">
      <c r="A1986" s="121">
        <v>515442</v>
      </c>
      <c r="B1986" s="122" t="s">
        <v>3175</v>
      </c>
      <c r="C1986" s="121">
        <v>609</v>
      </c>
      <c r="D1986" s="121">
        <v>6</v>
      </c>
      <c r="E1986" s="122" t="s">
        <v>1245</v>
      </c>
      <c r="F1986" s="122" t="s">
        <v>214</v>
      </c>
      <c r="G1986" s="122"/>
      <c r="H1986" s="122"/>
      <c r="I1986" s="117"/>
    </row>
    <row r="1987" spans="1:9" ht="15.6">
      <c r="A1987" s="121">
        <v>514462</v>
      </c>
      <c r="B1987" s="122" t="s">
        <v>1245</v>
      </c>
      <c r="C1987" s="121">
        <v>609</v>
      </c>
      <c r="D1987" s="121">
        <v>6</v>
      </c>
      <c r="E1987" s="122" t="s">
        <v>1245</v>
      </c>
      <c r="F1987" s="122" t="s">
        <v>214</v>
      </c>
      <c r="G1987" s="122"/>
      <c r="H1987" s="122"/>
      <c r="I1987" s="117"/>
    </row>
    <row r="1988" spans="1:9" ht="15.6">
      <c r="A1988" s="121">
        <v>515451</v>
      </c>
      <c r="B1988" s="122" t="s">
        <v>3176</v>
      </c>
      <c r="C1988" s="121">
        <v>609</v>
      </c>
      <c r="D1988" s="121">
        <v>6</v>
      </c>
      <c r="E1988" s="122" t="s">
        <v>1245</v>
      </c>
      <c r="F1988" s="122" t="s">
        <v>214</v>
      </c>
      <c r="G1988" s="122"/>
      <c r="H1988" s="122"/>
      <c r="I1988" s="117"/>
    </row>
    <row r="1989" spans="1:9" ht="15.6">
      <c r="A1989" s="121">
        <v>515469</v>
      </c>
      <c r="B1989" s="122" t="s">
        <v>3177</v>
      </c>
      <c r="C1989" s="121">
        <v>609</v>
      </c>
      <c r="D1989" s="121">
        <v>6</v>
      </c>
      <c r="E1989" s="122" t="s">
        <v>1245</v>
      </c>
      <c r="F1989" s="122" t="s">
        <v>214</v>
      </c>
      <c r="G1989" s="122"/>
      <c r="H1989" s="122"/>
      <c r="I1989" s="117"/>
    </row>
    <row r="1990" spans="1:9" ht="15.6">
      <c r="A1990" s="121">
        <v>557811</v>
      </c>
      <c r="B1990" s="122" t="s">
        <v>3178</v>
      </c>
      <c r="C1990" s="121">
        <v>609</v>
      </c>
      <c r="D1990" s="121">
        <v>6</v>
      </c>
      <c r="E1990" s="122" t="s">
        <v>1245</v>
      </c>
      <c r="F1990" s="122" t="s">
        <v>214</v>
      </c>
      <c r="G1990" s="122"/>
      <c r="H1990" s="122"/>
      <c r="I1990" s="117"/>
    </row>
    <row r="1991" spans="1:9" ht="15.6">
      <c r="A1991" s="121">
        <v>500704</v>
      </c>
      <c r="B1991" s="122" t="s">
        <v>3179</v>
      </c>
      <c r="C1991" s="121">
        <v>403</v>
      </c>
      <c r="D1991" s="121">
        <v>4</v>
      </c>
      <c r="E1991" s="122" t="s">
        <v>1264</v>
      </c>
      <c r="F1991" s="122" t="s">
        <v>1265</v>
      </c>
      <c r="G1991" s="122"/>
      <c r="H1991" s="122"/>
      <c r="I1991" s="117"/>
    </row>
    <row r="1992" spans="1:9" ht="15.6">
      <c r="A1992" s="121">
        <v>556122</v>
      </c>
      <c r="B1992" s="122" t="s">
        <v>3180</v>
      </c>
      <c r="C1992" s="121">
        <v>205</v>
      </c>
      <c r="D1992" s="121">
        <v>2</v>
      </c>
      <c r="E1992" s="122" t="s">
        <v>1395</v>
      </c>
      <c r="F1992" s="122" t="s">
        <v>1248</v>
      </c>
      <c r="G1992" s="122"/>
      <c r="H1992" s="122"/>
      <c r="I1992" s="117"/>
    </row>
    <row r="1993" spans="1:9" ht="15.6">
      <c r="A1993" s="121">
        <v>501891</v>
      </c>
      <c r="B1993" s="122" t="s">
        <v>3181</v>
      </c>
      <c r="C1993" s="121">
        <v>201</v>
      </c>
      <c r="D1993" s="121">
        <v>2</v>
      </c>
      <c r="E1993" s="122" t="s">
        <v>1288</v>
      </c>
      <c r="F1993" s="122" t="s">
        <v>1248</v>
      </c>
      <c r="G1993" s="122"/>
      <c r="H1993" s="122"/>
      <c r="I1993" s="117"/>
    </row>
    <row r="1994" spans="1:9" ht="15.6">
      <c r="A1994" s="121">
        <v>504769</v>
      </c>
      <c r="B1994" s="122" t="s">
        <v>3182</v>
      </c>
      <c r="C1994" s="121">
        <v>106</v>
      </c>
      <c r="D1994" s="121">
        <v>1</v>
      </c>
      <c r="E1994" s="122" t="s">
        <v>1448</v>
      </c>
      <c r="F1994" s="122" t="s">
        <v>477</v>
      </c>
      <c r="G1994" s="122"/>
      <c r="H1994" s="122"/>
      <c r="I1994" s="117"/>
    </row>
    <row r="1995" spans="1:9" ht="15.6">
      <c r="A1995" s="121">
        <v>529061</v>
      </c>
      <c r="B1995" s="122" t="s">
        <v>3182</v>
      </c>
      <c r="C1995" s="121">
        <v>702</v>
      </c>
      <c r="D1995" s="121">
        <v>7</v>
      </c>
      <c r="E1995" s="122" t="s">
        <v>1262</v>
      </c>
      <c r="F1995" s="122" t="s">
        <v>1251</v>
      </c>
      <c r="G1995" s="122"/>
      <c r="H1995" s="122"/>
      <c r="I1995" s="117"/>
    </row>
    <row r="1996" spans="1:9" ht="15.6">
      <c r="A1996" s="121">
        <v>526177</v>
      </c>
      <c r="B1996" s="122" t="s">
        <v>3183</v>
      </c>
      <c r="C1996" s="121">
        <v>808</v>
      </c>
      <c r="D1996" s="121">
        <v>8</v>
      </c>
      <c r="E1996" s="122" t="s">
        <v>1272</v>
      </c>
      <c r="F1996" s="122" t="s">
        <v>568</v>
      </c>
      <c r="G1996" s="122"/>
      <c r="H1996" s="122"/>
      <c r="I1996" s="117"/>
    </row>
    <row r="1997" spans="1:9" ht="15.6">
      <c r="A1997" s="121">
        <v>525111</v>
      </c>
      <c r="B1997" s="122" t="s">
        <v>3184</v>
      </c>
      <c r="C1997" s="121">
        <v>707</v>
      </c>
      <c r="D1997" s="121">
        <v>7</v>
      </c>
      <c r="E1997" s="122" t="s">
        <v>1257</v>
      </c>
      <c r="F1997" s="122" t="s">
        <v>1251</v>
      </c>
      <c r="G1997" s="122"/>
      <c r="H1997" s="122"/>
      <c r="I1997" s="117"/>
    </row>
    <row r="1998" spans="1:9" ht="15.6">
      <c r="A1998" s="121">
        <v>519774</v>
      </c>
      <c r="B1998" s="122" t="s">
        <v>3185</v>
      </c>
      <c r="C1998" s="121">
        <v>701</v>
      </c>
      <c r="D1998" s="121">
        <v>7</v>
      </c>
      <c r="E1998" s="122" t="s">
        <v>1250</v>
      </c>
      <c r="F1998" s="122" t="s">
        <v>1251</v>
      </c>
      <c r="G1998" s="122"/>
      <c r="H1998" s="122"/>
      <c r="I1998" s="117"/>
    </row>
    <row r="1999" spans="1:9" ht="15.6">
      <c r="A1999" s="121">
        <v>520250</v>
      </c>
      <c r="B1999" s="122" t="s">
        <v>3186</v>
      </c>
      <c r="C1999" s="121">
        <v>702</v>
      </c>
      <c r="D1999" s="121">
        <v>7</v>
      </c>
      <c r="E1999" s="122" t="s">
        <v>1262</v>
      </c>
      <c r="F1999" s="122" t="s">
        <v>1251</v>
      </c>
      <c r="G1999" s="122"/>
      <c r="H1999" s="122"/>
      <c r="I1999" s="117"/>
    </row>
    <row r="2000" spans="1:9" ht="15.6">
      <c r="A2000" s="121">
        <v>559610</v>
      </c>
      <c r="B2000" s="122" t="s">
        <v>3187</v>
      </c>
      <c r="C2000" s="121">
        <v>705</v>
      </c>
      <c r="D2000" s="121">
        <v>7</v>
      </c>
      <c r="E2000" s="122" t="s">
        <v>1472</v>
      </c>
      <c r="F2000" s="122" t="s">
        <v>1251</v>
      </c>
      <c r="G2000" s="122"/>
      <c r="H2000" s="122"/>
      <c r="I2000" s="117"/>
    </row>
    <row r="2001" spans="1:23" ht="15.6">
      <c r="A2001" s="121">
        <v>517941</v>
      </c>
      <c r="B2001" s="122" t="s">
        <v>3188</v>
      </c>
      <c r="C2001" s="121">
        <v>511</v>
      </c>
      <c r="D2001" s="121">
        <v>5</v>
      </c>
      <c r="E2001" s="122" t="s">
        <v>648</v>
      </c>
      <c r="F2001" s="122" t="s">
        <v>171</v>
      </c>
      <c r="G2001" s="122" t="s">
        <v>1349</v>
      </c>
      <c r="H2001" s="122"/>
      <c r="I2001" s="123">
        <v>779</v>
      </c>
      <c r="J2001" s="124">
        <v>819</v>
      </c>
      <c r="K2001" s="125" t="s">
        <v>1537</v>
      </c>
      <c r="L2001" s="124">
        <v>758</v>
      </c>
      <c r="M2001" s="124">
        <v>766</v>
      </c>
      <c r="N2001" s="124">
        <v>771</v>
      </c>
      <c r="O2001" s="124">
        <v>699</v>
      </c>
      <c r="P2001" s="124">
        <v>763</v>
      </c>
      <c r="Q2001" s="124">
        <v>788</v>
      </c>
      <c r="R2001" s="124">
        <v>759</v>
      </c>
      <c r="S2001" s="124">
        <v>749</v>
      </c>
      <c r="T2001" s="124">
        <v>774</v>
      </c>
      <c r="U2001" s="124">
        <v>751</v>
      </c>
      <c r="V2001" s="124">
        <v>715</v>
      </c>
      <c r="W2001" s="124"/>
    </row>
    <row r="2002" spans="1:23" ht="15.6">
      <c r="A2002" s="121">
        <v>520713</v>
      </c>
      <c r="B2002" s="122" t="s">
        <v>3189</v>
      </c>
      <c r="C2002" s="121">
        <v>705</v>
      </c>
      <c r="D2002" s="121">
        <v>7</v>
      </c>
      <c r="E2002" s="122" t="s">
        <v>1472</v>
      </c>
      <c r="F2002" s="122" t="s">
        <v>1251</v>
      </c>
      <c r="G2002" s="122"/>
      <c r="H2002" s="122"/>
      <c r="I2002" s="117"/>
    </row>
    <row r="2003" spans="1:23" ht="15.6">
      <c r="A2003" s="121">
        <v>526185</v>
      </c>
      <c r="B2003" s="122" t="s">
        <v>3190</v>
      </c>
      <c r="C2003" s="121">
        <v>808</v>
      </c>
      <c r="D2003" s="121">
        <v>8</v>
      </c>
      <c r="E2003" s="122" t="s">
        <v>1272</v>
      </c>
      <c r="F2003" s="122" t="s">
        <v>568</v>
      </c>
      <c r="G2003" s="122"/>
      <c r="H2003" s="122"/>
      <c r="I2003" s="117"/>
    </row>
    <row r="2004" spans="1:23" ht="15.6">
      <c r="A2004" s="121">
        <v>504777</v>
      </c>
      <c r="B2004" s="122" t="s">
        <v>3191</v>
      </c>
      <c r="C2004" s="121">
        <v>205</v>
      </c>
      <c r="D2004" s="121">
        <v>2</v>
      </c>
      <c r="E2004" s="122" t="s">
        <v>1395</v>
      </c>
      <c r="F2004" s="122" t="s">
        <v>1248</v>
      </c>
      <c r="G2004" s="122"/>
      <c r="H2004" s="122"/>
      <c r="I2004" s="117"/>
    </row>
    <row r="2005" spans="1:23" ht="15.6">
      <c r="A2005" s="121">
        <v>508209</v>
      </c>
      <c r="B2005" s="122" t="s">
        <v>3192</v>
      </c>
      <c r="C2005" s="121">
        <v>108</v>
      </c>
      <c r="D2005" s="121">
        <v>1</v>
      </c>
      <c r="E2005" s="122" t="s">
        <v>1378</v>
      </c>
      <c r="F2005" s="122" t="s">
        <v>477</v>
      </c>
      <c r="G2005" s="122"/>
      <c r="H2005" s="122"/>
      <c r="I2005" s="117"/>
    </row>
    <row r="2006" spans="1:23" ht="15.6">
      <c r="A2006" s="121">
        <v>511820</v>
      </c>
      <c r="B2006" s="122" t="s">
        <v>3193</v>
      </c>
      <c r="C2006" s="121">
        <v>607</v>
      </c>
      <c r="D2006" s="121">
        <v>6</v>
      </c>
      <c r="E2006" s="122" t="s">
        <v>1484</v>
      </c>
      <c r="F2006" s="122" t="s">
        <v>214</v>
      </c>
      <c r="G2006" s="122"/>
      <c r="H2006" s="122"/>
      <c r="I2006" s="117"/>
    </row>
    <row r="2007" spans="1:23" ht="15.6">
      <c r="A2007" s="121">
        <v>515485</v>
      </c>
      <c r="B2007" s="122" t="s">
        <v>3194</v>
      </c>
      <c r="C2007" s="121">
        <v>609</v>
      </c>
      <c r="D2007" s="121">
        <v>6</v>
      </c>
      <c r="E2007" s="122" t="s">
        <v>1245</v>
      </c>
      <c r="F2007" s="122" t="s">
        <v>214</v>
      </c>
      <c r="G2007" s="122"/>
      <c r="H2007" s="122"/>
      <c r="I2007" s="117"/>
    </row>
    <row r="2008" spans="1:23" ht="15.6">
      <c r="A2008" s="121">
        <v>520721</v>
      </c>
      <c r="B2008" s="122" t="s">
        <v>3194</v>
      </c>
      <c r="C2008" s="121">
        <v>702</v>
      </c>
      <c r="D2008" s="121">
        <v>7</v>
      </c>
      <c r="E2008" s="122" t="s">
        <v>1262</v>
      </c>
      <c r="F2008" s="122" t="s">
        <v>1251</v>
      </c>
      <c r="G2008" s="122"/>
      <c r="H2008" s="122"/>
      <c r="I2008" s="117"/>
    </row>
    <row r="2009" spans="1:23" ht="15.6">
      <c r="A2009" s="121">
        <v>527777</v>
      </c>
      <c r="B2009" s="122" t="s">
        <v>3194</v>
      </c>
      <c r="C2009" s="121">
        <v>712</v>
      </c>
      <c r="D2009" s="121">
        <v>7</v>
      </c>
      <c r="E2009" s="122" t="s">
        <v>1357</v>
      </c>
      <c r="F2009" s="122" t="s">
        <v>1251</v>
      </c>
      <c r="G2009" s="122"/>
      <c r="H2009" s="122"/>
      <c r="I2009" s="117"/>
    </row>
    <row r="2010" spans="1:23" ht="15.6">
      <c r="A2010" s="121">
        <v>521931</v>
      </c>
      <c r="B2010" s="122" t="s">
        <v>3195</v>
      </c>
      <c r="C2010" s="121">
        <v>806</v>
      </c>
      <c r="D2010" s="121">
        <v>8</v>
      </c>
      <c r="E2010" s="122" t="s">
        <v>1293</v>
      </c>
      <c r="F2010" s="122" t="s">
        <v>568</v>
      </c>
      <c r="G2010" s="122"/>
      <c r="H2010" s="122"/>
      <c r="I2010" s="117"/>
    </row>
    <row r="2011" spans="1:23" ht="15.6">
      <c r="A2011" s="121">
        <v>526193</v>
      </c>
      <c r="B2011" s="122" t="s">
        <v>3196</v>
      </c>
      <c r="C2011" s="121">
        <v>808</v>
      </c>
      <c r="D2011" s="121">
        <v>8</v>
      </c>
      <c r="E2011" s="122" t="s">
        <v>1272</v>
      </c>
      <c r="F2011" s="122" t="s">
        <v>568</v>
      </c>
      <c r="G2011" s="122"/>
      <c r="H2011" s="122"/>
      <c r="I2011" s="117"/>
    </row>
    <row r="2012" spans="1:23" ht="15.6">
      <c r="A2012" s="121">
        <v>527785</v>
      </c>
      <c r="B2012" s="122" t="s">
        <v>3197</v>
      </c>
      <c r="C2012" s="121">
        <v>712</v>
      </c>
      <c r="D2012" s="121">
        <v>7</v>
      </c>
      <c r="E2012" s="122" t="s">
        <v>1357</v>
      </c>
      <c r="F2012" s="122" t="s">
        <v>1251</v>
      </c>
      <c r="G2012" s="122"/>
      <c r="H2012" s="122"/>
      <c r="I2012" s="117"/>
    </row>
    <row r="2013" spans="1:23" ht="15.6">
      <c r="A2013" s="121">
        <v>525120</v>
      </c>
      <c r="B2013" s="122" t="s">
        <v>3198</v>
      </c>
      <c r="C2013" s="121">
        <v>708</v>
      </c>
      <c r="D2013" s="121">
        <v>7</v>
      </c>
      <c r="E2013" s="122" t="s">
        <v>1307</v>
      </c>
      <c r="F2013" s="122" t="s">
        <v>1251</v>
      </c>
      <c r="G2013" s="122"/>
      <c r="H2013" s="122"/>
      <c r="I2013" s="117"/>
    </row>
    <row r="2014" spans="1:23" ht="15.6">
      <c r="A2014" s="121">
        <v>525529</v>
      </c>
      <c r="B2014" s="122" t="s">
        <v>1272</v>
      </c>
      <c r="C2014" s="121">
        <v>808</v>
      </c>
      <c r="D2014" s="121">
        <v>8</v>
      </c>
      <c r="E2014" s="122" t="s">
        <v>1272</v>
      </c>
      <c r="F2014" s="122" t="s">
        <v>568</v>
      </c>
      <c r="G2014" s="122"/>
      <c r="H2014" s="122"/>
      <c r="I2014" s="117"/>
    </row>
    <row r="2015" spans="1:23" ht="15.6">
      <c r="A2015" s="121">
        <v>526207</v>
      </c>
      <c r="B2015" s="122" t="s">
        <v>3199</v>
      </c>
      <c r="C2015" s="121">
        <v>808</v>
      </c>
      <c r="D2015" s="121">
        <v>8</v>
      </c>
      <c r="E2015" s="122" t="s">
        <v>1272</v>
      </c>
      <c r="F2015" s="122" t="s">
        <v>568</v>
      </c>
      <c r="G2015" s="122"/>
      <c r="H2015" s="122"/>
      <c r="I2015" s="117"/>
    </row>
    <row r="2016" spans="1:23" ht="15.6">
      <c r="A2016" s="121">
        <v>503517</v>
      </c>
      <c r="B2016" s="122" t="s">
        <v>3200</v>
      </c>
      <c r="C2016" s="121">
        <v>404</v>
      </c>
      <c r="D2016" s="121">
        <v>4</v>
      </c>
      <c r="E2016" s="122" t="s">
        <v>1267</v>
      </c>
      <c r="F2016" s="122" t="s">
        <v>1265</v>
      </c>
      <c r="G2016" s="122"/>
      <c r="H2016" s="122"/>
      <c r="I2016" s="117"/>
    </row>
    <row r="2017" spans="1:9" ht="15.6">
      <c r="A2017" s="121">
        <v>529079</v>
      </c>
      <c r="B2017" s="122" t="s">
        <v>3201</v>
      </c>
      <c r="C2017" s="121">
        <v>713</v>
      </c>
      <c r="D2017" s="121">
        <v>7</v>
      </c>
      <c r="E2017" s="122" t="s">
        <v>1277</v>
      </c>
      <c r="F2017" s="122" t="s">
        <v>1251</v>
      </c>
      <c r="G2017" s="122"/>
      <c r="H2017" s="122"/>
      <c r="I2017" s="117"/>
    </row>
    <row r="2018" spans="1:9" ht="15.6">
      <c r="A2018" s="121">
        <v>526215</v>
      </c>
      <c r="B2018" s="122" t="s">
        <v>3202</v>
      </c>
      <c r="C2018" s="121">
        <v>808</v>
      </c>
      <c r="D2018" s="121">
        <v>8</v>
      </c>
      <c r="E2018" s="122" t="s">
        <v>1272</v>
      </c>
      <c r="F2018" s="122" t="s">
        <v>568</v>
      </c>
      <c r="G2018" s="122"/>
      <c r="H2018" s="122"/>
      <c r="I2018" s="117"/>
    </row>
    <row r="2019" spans="1:9" ht="15.6">
      <c r="A2019" s="121">
        <v>543519</v>
      </c>
      <c r="B2019" s="122" t="s">
        <v>3203</v>
      </c>
      <c r="C2019" s="121">
        <v>810</v>
      </c>
      <c r="D2019" s="121">
        <v>8</v>
      </c>
      <c r="E2019" s="122" t="s">
        <v>1274</v>
      </c>
      <c r="F2019" s="122" t="s">
        <v>568</v>
      </c>
      <c r="G2019" s="122"/>
      <c r="H2019" s="122"/>
      <c r="I2019" s="117"/>
    </row>
    <row r="2020" spans="1:9" ht="15.6">
      <c r="A2020" s="121">
        <v>514365</v>
      </c>
      <c r="B2020" s="122" t="s">
        <v>3204</v>
      </c>
      <c r="C2020" s="121">
        <v>307</v>
      </c>
      <c r="D2020" s="121">
        <v>3</v>
      </c>
      <c r="E2020" s="122" t="s">
        <v>1435</v>
      </c>
      <c r="F2020" s="122" t="s">
        <v>1260</v>
      </c>
      <c r="G2020" s="122"/>
      <c r="H2020" s="122"/>
      <c r="I2020" s="117"/>
    </row>
    <row r="2021" spans="1:9" ht="15.6">
      <c r="A2021" s="121">
        <v>504793</v>
      </c>
      <c r="B2021" s="122" t="s">
        <v>3205</v>
      </c>
      <c r="C2021" s="121">
        <v>303</v>
      </c>
      <c r="D2021" s="121">
        <v>3</v>
      </c>
      <c r="E2021" s="122" t="s">
        <v>1475</v>
      </c>
      <c r="F2021" s="122" t="s">
        <v>1260</v>
      </c>
      <c r="G2021" s="122"/>
      <c r="H2021" s="122"/>
      <c r="I2021" s="117"/>
    </row>
    <row r="2022" spans="1:9" ht="15.6">
      <c r="A2022" s="121">
        <v>521949</v>
      </c>
      <c r="B2022" s="122" t="s">
        <v>3205</v>
      </c>
      <c r="C2022" s="121">
        <v>806</v>
      </c>
      <c r="D2022" s="121">
        <v>8</v>
      </c>
      <c r="E2022" s="122" t="s">
        <v>1293</v>
      </c>
      <c r="F2022" s="122" t="s">
        <v>568</v>
      </c>
      <c r="G2022" s="122"/>
      <c r="H2022" s="122"/>
      <c r="I2022" s="117"/>
    </row>
    <row r="2023" spans="1:9" ht="15.6">
      <c r="A2023" s="121">
        <v>512575</v>
      </c>
      <c r="B2023" s="122" t="s">
        <v>3206</v>
      </c>
      <c r="C2023" s="121">
        <v>509</v>
      </c>
      <c r="D2023" s="121">
        <v>5</v>
      </c>
      <c r="E2023" s="122" t="s">
        <v>1254</v>
      </c>
      <c r="F2023" s="122" t="s">
        <v>171</v>
      </c>
      <c r="G2023" s="122" t="s">
        <v>1255</v>
      </c>
      <c r="H2023" s="122"/>
      <c r="I2023" s="117"/>
    </row>
    <row r="2024" spans="1:9" ht="15.6">
      <c r="A2024" s="121">
        <v>517232</v>
      </c>
      <c r="B2024" s="122" t="s">
        <v>3207</v>
      </c>
      <c r="C2024" s="121">
        <v>612</v>
      </c>
      <c r="D2024" s="121">
        <v>6</v>
      </c>
      <c r="E2024" s="122" t="s">
        <v>1468</v>
      </c>
      <c r="F2024" s="122" t="s">
        <v>214</v>
      </c>
      <c r="G2024" s="122"/>
      <c r="H2024" s="122"/>
      <c r="I2024" s="117"/>
    </row>
    <row r="2025" spans="1:9" ht="15.6">
      <c r="A2025" s="121">
        <v>500712</v>
      </c>
      <c r="B2025" s="122" t="s">
        <v>3208</v>
      </c>
      <c r="C2025" s="121">
        <v>403</v>
      </c>
      <c r="D2025" s="121">
        <v>4</v>
      </c>
      <c r="E2025" s="122" t="s">
        <v>1264</v>
      </c>
      <c r="F2025" s="122" t="s">
        <v>1265</v>
      </c>
      <c r="G2025" s="122"/>
      <c r="H2025" s="122"/>
      <c r="I2025" s="117"/>
    </row>
    <row r="2026" spans="1:9" ht="15.6">
      <c r="A2026" s="121">
        <v>515493</v>
      </c>
      <c r="B2026" s="122" t="s">
        <v>3209</v>
      </c>
      <c r="C2026" s="121">
        <v>609</v>
      </c>
      <c r="D2026" s="121">
        <v>6</v>
      </c>
      <c r="E2026" s="122" t="s">
        <v>1245</v>
      </c>
      <c r="F2026" s="122" t="s">
        <v>214</v>
      </c>
      <c r="G2026" s="122"/>
      <c r="H2026" s="122"/>
      <c r="I2026" s="117"/>
    </row>
    <row r="2027" spans="1:9" ht="15.6">
      <c r="A2027" s="121">
        <v>520730</v>
      </c>
      <c r="B2027" s="122" t="s">
        <v>3210</v>
      </c>
      <c r="C2027" s="121">
        <v>709</v>
      </c>
      <c r="D2027" s="121">
        <v>7</v>
      </c>
      <c r="E2027" s="122" t="s">
        <v>1353</v>
      </c>
      <c r="F2027" s="122" t="s">
        <v>1251</v>
      </c>
      <c r="G2027" s="122"/>
      <c r="H2027" s="122"/>
      <c r="I2027" s="117"/>
    </row>
    <row r="2028" spans="1:9" ht="15.6">
      <c r="A2028" s="121">
        <v>528714</v>
      </c>
      <c r="B2028" s="122" t="s">
        <v>3211</v>
      </c>
      <c r="C2028" s="121">
        <v>807</v>
      </c>
      <c r="D2028" s="121">
        <v>8</v>
      </c>
      <c r="E2028" s="122" t="s">
        <v>1302</v>
      </c>
      <c r="F2028" s="122" t="s">
        <v>568</v>
      </c>
      <c r="G2028" s="122"/>
      <c r="H2028" s="122"/>
      <c r="I2028" s="117"/>
    </row>
    <row r="2029" spans="1:9" ht="15.6">
      <c r="A2029" s="121">
        <v>523011</v>
      </c>
      <c r="B2029" s="122" t="s">
        <v>3212</v>
      </c>
      <c r="C2029" s="121">
        <v>809</v>
      </c>
      <c r="D2029" s="121">
        <v>8</v>
      </c>
      <c r="E2029" s="122" t="s">
        <v>1336</v>
      </c>
      <c r="F2029" s="122" t="s">
        <v>568</v>
      </c>
      <c r="G2029" s="122"/>
      <c r="H2029" s="122"/>
      <c r="I2029" s="117"/>
    </row>
    <row r="2030" spans="1:9" ht="15.6">
      <c r="A2030" s="121">
        <v>529087</v>
      </c>
      <c r="B2030" s="122" t="s">
        <v>3213</v>
      </c>
      <c r="C2030" s="121">
        <v>702</v>
      </c>
      <c r="D2030" s="121">
        <v>7</v>
      </c>
      <c r="E2030" s="122" t="s">
        <v>1262</v>
      </c>
      <c r="F2030" s="122" t="s">
        <v>1251</v>
      </c>
      <c r="G2030" s="122"/>
      <c r="H2030" s="122"/>
      <c r="I2030" s="117"/>
    </row>
    <row r="2031" spans="1:9" ht="15.6">
      <c r="A2031" s="121">
        <v>525138</v>
      </c>
      <c r="B2031" s="122" t="s">
        <v>3214</v>
      </c>
      <c r="C2031" s="121">
        <v>707</v>
      </c>
      <c r="D2031" s="121">
        <v>7</v>
      </c>
      <c r="E2031" s="122" t="s">
        <v>1257</v>
      </c>
      <c r="F2031" s="122" t="s">
        <v>1251</v>
      </c>
      <c r="G2031" s="122"/>
      <c r="H2031" s="122"/>
      <c r="I2031" s="117"/>
    </row>
    <row r="2032" spans="1:9" ht="15.6">
      <c r="A2032" s="121">
        <v>529095</v>
      </c>
      <c r="B2032" s="122" t="s">
        <v>3215</v>
      </c>
      <c r="C2032" s="121">
        <v>702</v>
      </c>
      <c r="D2032" s="121">
        <v>7</v>
      </c>
      <c r="E2032" s="122" t="s">
        <v>1262</v>
      </c>
      <c r="F2032" s="122" t="s">
        <v>1251</v>
      </c>
      <c r="G2032" s="122"/>
      <c r="H2032" s="122"/>
      <c r="I2032" s="117"/>
    </row>
    <row r="2033" spans="1:9" ht="15.6">
      <c r="A2033" s="121">
        <v>529109</v>
      </c>
      <c r="B2033" s="122" t="s">
        <v>3216</v>
      </c>
      <c r="C2033" s="121">
        <v>713</v>
      </c>
      <c r="D2033" s="121">
        <v>7</v>
      </c>
      <c r="E2033" s="122" t="s">
        <v>1277</v>
      </c>
      <c r="F2033" s="122" t="s">
        <v>1251</v>
      </c>
      <c r="G2033" s="122"/>
      <c r="H2033" s="122"/>
      <c r="I2033" s="117"/>
    </row>
    <row r="2034" spans="1:9" ht="15.6">
      <c r="A2034" s="121">
        <v>526991</v>
      </c>
      <c r="B2034" s="122" t="s">
        <v>3217</v>
      </c>
      <c r="C2034" s="121">
        <v>710</v>
      </c>
      <c r="D2034" s="121">
        <v>7</v>
      </c>
      <c r="E2034" s="122" t="s">
        <v>1632</v>
      </c>
      <c r="F2034" s="122" t="s">
        <v>1251</v>
      </c>
      <c r="G2034" s="122"/>
      <c r="H2034" s="122"/>
      <c r="I2034" s="117"/>
    </row>
    <row r="2035" spans="1:9" ht="15.6">
      <c r="A2035" s="121">
        <v>520748</v>
      </c>
      <c r="B2035" s="122" t="s">
        <v>3218</v>
      </c>
      <c r="C2035" s="121">
        <v>709</v>
      </c>
      <c r="D2035" s="121">
        <v>7</v>
      </c>
      <c r="E2035" s="122" t="s">
        <v>1353</v>
      </c>
      <c r="F2035" s="122" t="s">
        <v>1251</v>
      </c>
      <c r="G2035" s="122"/>
      <c r="H2035" s="122"/>
      <c r="I2035" s="117"/>
    </row>
    <row r="2036" spans="1:9" ht="15.6">
      <c r="A2036" s="121">
        <v>521957</v>
      </c>
      <c r="B2036" s="122" t="s">
        <v>3219</v>
      </c>
      <c r="C2036" s="121">
        <v>806</v>
      </c>
      <c r="D2036" s="121">
        <v>8</v>
      </c>
      <c r="E2036" s="122" t="s">
        <v>1293</v>
      </c>
      <c r="F2036" s="122" t="s">
        <v>568</v>
      </c>
      <c r="G2036" s="122"/>
      <c r="H2036" s="122"/>
      <c r="I2036" s="117"/>
    </row>
    <row r="2037" spans="1:9" ht="15.6">
      <c r="A2037" s="121">
        <v>505447</v>
      </c>
      <c r="B2037" s="122" t="s">
        <v>3220</v>
      </c>
      <c r="C2037" s="121">
        <v>301</v>
      </c>
      <c r="D2037" s="121">
        <v>3</v>
      </c>
      <c r="E2037" s="122" t="s">
        <v>1323</v>
      </c>
      <c r="F2037" s="122" t="s">
        <v>1260</v>
      </c>
      <c r="G2037" s="122"/>
      <c r="H2037" s="122"/>
      <c r="I2037" s="117"/>
    </row>
    <row r="2038" spans="1:9" ht="15.6">
      <c r="A2038" s="121">
        <v>523020</v>
      </c>
      <c r="B2038" s="122" t="s">
        <v>3220</v>
      </c>
      <c r="C2038" s="121">
        <v>809</v>
      </c>
      <c r="D2038" s="121">
        <v>8</v>
      </c>
      <c r="E2038" s="122" t="s">
        <v>1336</v>
      </c>
      <c r="F2038" s="122" t="s">
        <v>568</v>
      </c>
      <c r="G2038" s="122"/>
      <c r="H2038" s="122"/>
      <c r="I2038" s="117"/>
    </row>
    <row r="2039" spans="1:9" ht="15.6">
      <c r="A2039" s="121">
        <v>523038</v>
      </c>
      <c r="B2039" s="122" t="s">
        <v>3221</v>
      </c>
      <c r="C2039" s="121">
        <v>809</v>
      </c>
      <c r="D2039" s="121">
        <v>8</v>
      </c>
      <c r="E2039" s="122" t="s">
        <v>1336</v>
      </c>
      <c r="F2039" s="122" t="s">
        <v>568</v>
      </c>
      <c r="G2039" s="122"/>
      <c r="H2039" s="122"/>
      <c r="I2039" s="117"/>
    </row>
    <row r="2040" spans="1:9" ht="15.6">
      <c r="A2040" s="121">
        <v>520764</v>
      </c>
      <c r="B2040" s="122" t="s">
        <v>3222</v>
      </c>
      <c r="C2040" s="121">
        <v>709</v>
      </c>
      <c r="D2040" s="121">
        <v>7</v>
      </c>
      <c r="E2040" s="122" t="s">
        <v>1353</v>
      </c>
      <c r="F2040" s="122" t="s">
        <v>1251</v>
      </c>
      <c r="G2040" s="122"/>
      <c r="H2040" s="122"/>
      <c r="I2040" s="117"/>
    </row>
    <row r="2041" spans="1:9" ht="15.6">
      <c r="A2041" s="121">
        <v>511838</v>
      </c>
      <c r="B2041" s="122" t="s">
        <v>3223</v>
      </c>
      <c r="C2041" s="121">
        <v>606</v>
      </c>
      <c r="D2041" s="121">
        <v>6</v>
      </c>
      <c r="E2041" s="122" t="s">
        <v>1243</v>
      </c>
      <c r="F2041" s="122" t="s">
        <v>214</v>
      </c>
      <c r="G2041" s="122"/>
      <c r="H2041" s="122"/>
      <c r="I2041" s="117"/>
    </row>
    <row r="2042" spans="1:9" ht="15.6">
      <c r="A2042" s="121">
        <v>507512</v>
      </c>
      <c r="B2042" s="122" t="s">
        <v>3224</v>
      </c>
      <c r="C2042" s="121">
        <v>207</v>
      </c>
      <c r="D2042" s="121">
        <v>2</v>
      </c>
      <c r="E2042" s="122" t="s">
        <v>1392</v>
      </c>
      <c r="F2042" s="122" t="s">
        <v>1248</v>
      </c>
      <c r="G2042" s="122"/>
      <c r="H2042" s="122"/>
      <c r="I2042" s="117"/>
    </row>
    <row r="2043" spans="1:9" ht="15.6">
      <c r="A2043" s="121">
        <v>510998</v>
      </c>
      <c r="B2043" s="122" t="s">
        <v>1383</v>
      </c>
      <c r="C2043" s="121">
        <v>508</v>
      </c>
      <c r="D2043" s="121">
        <v>5</v>
      </c>
      <c r="E2043" s="122" t="s">
        <v>1383</v>
      </c>
      <c r="F2043" s="122" t="s">
        <v>171</v>
      </c>
      <c r="G2043" s="122" t="s">
        <v>1384</v>
      </c>
      <c r="H2043" s="122"/>
      <c r="I2043" s="117"/>
    </row>
    <row r="2044" spans="1:9" ht="15.6">
      <c r="A2044" s="121">
        <v>505455</v>
      </c>
      <c r="B2044" s="122" t="s">
        <v>3225</v>
      </c>
      <c r="C2044" s="121">
        <v>301</v>
      </c>
      <c r="D2044" s="121">
        <v>3</v>
      </c>
      <c r="E2044" s="122" t="s">
        <v>1323</v>
      </c>
      <c r="F2044" s="122" t="s">
        <v>1260</v>
      </c>
      <c r="G2044" s="122"/>
      <c r="H2044" s="122"/>
      <c r="I2044" s="117"/>
    </row>
    <row r="2045" spans="1:9" ht="15.6">
      <c r="A2045" s="121">
        <v>556131</v>
      </c>
      <c r="B2045" s="122" t="s">
        <v>3226</v>
      </c>
      <c r="C2045" s="121">
        <v>205</v>
      </c>
      <c r="D2045" s="121">
        <v>2</v>
      </c>
      <c r="E2045" s="122" t="s">
        <v>1395</v>
      </c>
      <c r="F2045" s="122" t="s">
        <v>1248</v>
      </c>
      <c r="G2045" s="122"/>
      <c r="H2045" s="122"/>
      <c r="I2045" s="117"/>
    </row>
    <row r="2046" spans="1:9" ht="15.6">
      <c r="A2046" s="121">
        <v>502707</v>
      </c>
      <c r="B2046" s="122" t="s">
        <v>3227</v>
      </c>
      <c r="C2046" s="121">
        <v>402</v>
      </c>
      <c r="D2046" s="121">
        <v>4</v>
      </c>
      <c r="E2046" s="122" t="s">
        <v>1309</v>
      </c>
      <c r="F2046" s="122" t="s">
        <v>1265</v>
      </c>
      <c r="G2046" s="122"/>
      <c r="H2046" s="122"/>
      <c r="I2046" s="117"/>
    </row>
    <row r="2047" spans="1:9" ht="15.6">
      <c r="A2047" s="121">
        <v>515507</v>
      </c>
      <c r="B2047" s="122" t="s">
        <v>3227</v>
      </c>
      <c r="C2047" s="121">
        <v>608</v>
      </c>
      <c r="D2047" s="121">
        <v>6</v>
      </c>
      <c r="E2047" s="122" t="s">
        <v>1759</v>
      </c>
      <c r="F2047" s="122" t="s">
        <v>214</v>
      </c>
      <c r="G2047" s="122"/>
      <c r="H2047" s="122"/>
      <c r="I2047" s="117"/>
    </row>
    <row r="2048" spans="1:9" ht="15.6">
      <c r="A2048" s="121">
        <v>518701</v>
      </c>
      <c r="B2048" s="122" t="s">
        <v>3228</v>
      </c>
      <c r="C2048" s="121">
        <v>605</v>
      </c>
      <c r="D2048" s="121">
        <v>6</v>
      </c>
      <c r="E2048" s="122" t="s">
        <v>1544</v>
      </c>
      <c r="F2048" s="122" t="s">
        <v>214</v>
      </c>
      <c r="G2048" s="122"/>
      <c r="H2048" s="122"/>
      <c r="I2048" s="117"/>
    </row>
    <row r="2049" spans="1:9" ht="15.6">
      <c r="A2049" s="121">
        <v>525146</v>
      </c>
      <c r="B2049" s="122" t="s">
        <v>1307</v>
      </c>
      <c r="C2049" s="121">
        <v>708</v>
      </c>
      <c r="D2049" s="121">
        <v>7</v>
      </c>
      <c r="E2049" s="122" t="s">
        <v>1307</v>
      </c>
      <c r="F2049" s="122" t="s">
        <v>1251</v>
      </c>
      <c r="G2049" s="122"/>
      <c r="H2049" s="122"/>
      <c r="I2049" s="117"/>
    </row>
    <row r="2050" spans="1:9" ht="15.6">
      <c r="A2050" s="121">
        <v>529125</v>
      </c>
      <c r="B2050" s="122" t="s">
        <v>3229</v>
      </c>
      <c r="C2050" s="121">
        <v>713</v>
      </c>
      <c r="D2050" s="121">
        <v>7</v>
      </c>
      <c r="E2050" s="122" t="s">
        <v>1277</v>
      </c>
      <c r="F2050" s="122" t="s">
        <v>1251</v>
      </c>
      <c r="G2050" s="122"/>
      <c r="H2050" s="122"/>
      <c r="I2050" s="117"/>
    </row>
    <row r="2051" spans="1:9" ht="15.6">
      <c r="A2051" s="121">
        <v>557595</v>
      </c>
      <c r="B2051" s="122" t="s">
        <v>3230</v>
      </c>
      <c r="C2051" s="121">
        <v>306</v>
      </c>
      <c r="D2051" s="121">
        <v>3</v>
      </c>
      <c r="E2051" s="122" t="s">
        <v>1420</v>
      </c>
      <c r="F2051" s="122" t="s">
        <v>1260</v>
      </c>
      <c r="G2051" s="122"/>
      <c r="H2051" s="122"/>
      <c r="I2051" s="117"/>
    </row>
    <row r="2052" spans="1:9" ht="15.6">
      <c r="A2052" s="121">
        <v>521965</v>
      </c>
      <c r="B2052" s="122" t="s">
        <v>3231</v>
      </c>
      <c r="C2052" s="121">
        <v>806</v>
      </c>
      <c r="D2052" s="121">
        <v>8</v>
      </c>
      <c r="E2052" s="122" t="s">
        <v>1293</v>
      </c>
      <c r="F2052" s="122" t="s">
        <v>568</v>
      </c>
      <c r="G2052" s="122"/>
      <c r="H2052" s="122"/>
      <c r="I2052" s="117"/>
    </row>
    <row r="2053" spans="1:9" ht="15.6">
      <c r="A2053" s="121">
        <v>503525</v>
      </c>
      <c r="B2053" s="122" t="s">
        <v>3232</v>
      </c>
      <c r="C2053" s="121">
        <v>404</v>
      </c>
      <c r="D2053" s="121">
        <v>4</v>
      </c>
      <c r="E2053" s="122" t="s">
        <v>1267</v>
      </c>
      <c r="F2053" s="122" t="s">
        <v>1265</v>
      </c>
      <c r="G2053" s="122"/>
      <c r="H2053" s="122"/>
      <c r="I2053" s="117"/>
    </row>
    <row r="2054" spans="1:9" ht="15.6">
      <c r="A2054" s="121">
        <v>502715</v>
      </c>
      <c r="B2054" s="122" t="s">
        <v>3233</v>
      </c>
      <c r="C2054" s="121">
        <v>402</v>
      </c>
      <c r="D2054" s="121">
        <v>4</v>
      </c>
      <c r="E2054" s="122" t="s">
        <v>1309</v>
      </c>
      <c r="F2054" s="122" t="s">
        <v>1265</v>
      </c>
      <c r="G2054" s="122"/>
      <c r="H2054" s="122"/>
      <c r="I2054" s="117"/>
    </row>
    <row r="2055" spans="1:9" ht="15.6">
      <c r="A2055" s="121">
        <v>501875</v>
      </c>
      <c r="B2055" s="122" t="s">
        <v>3234</v>
      </c>
      <c r="C2055" s="121">
        <v>201</v>
      </c>
      <c r="D2055" s="121">
        <v>2</v>
      </c>
      <c r="E2055" s="122" t="s">
        <v>1288</v>
      </c>
      <c r="F2055" s="122" t="s">
        <v>1248</v>
      </c>
      <c r="G2055" s="122"/>
      <c r="H2055" s="122"/>
      <c r="I2055" s="117"/>
    </row>
    <row r="2056" spans="1:9" ht="15.6">
      <c r="A2056" s="121">
        <v>557820</v>
      </c>
      <c r="B2056" s="122" t="s">
        <v>3235</v>
      </c>
      <c r="C2056" s="121">
        <v>608</v>
      </c>
      <c r="D2056" s="121">
        <v>6</v>
      </c>
      <c r="E2056" s="122" t="s">
        <v>1759</v>
      </c>
      <c r="F2056" s="122" t="s">
        <v>214</v>
      </c>
      <c r="G2056" s="122"/>
      <c r="H2056" s="122"/>
      <c r="I2056" s="117"/>
    </row>
    <row r="2057" spans="1:9" ht="15.6">
      <c r="A2057" s="121">
        <v>518727</v>
      </c>
      <c r="B2057" s="122" t="s">
        <v>3235</v>
      </c>
      <c r="C2057" s="121">
        <v>611</v>
      </c>
      <c r="D2057" s="121">
        <v>6</v>
      </c>
      <c r="E2057" s="122" t="s">
        <v>1281</v>
      </c>
      <c r="F2057" s="122" t="s">
        <v>214</v>
      </c>
      <c r="G2057" s="122"/>
      <c r="H2057" s="122"/>
      <c r="I2057" s="117"/>
    </row>
    <row r="2058" spans="1:9" ht="15.6">
      <c r="A2058" s="121">
        <v>507521</v>
      </c>
      <c r="B2058" s="122" t="s">
        <v>3236</v>
      </c>
      <c r="C2058" s="121">
        <v>203</v>
      </c>
      <c r="D2058" s="121">
        <v>2</v>
      </c>
      <c r="E2058" s="122" t="s">
        <v>1437</v>
      </c>
      <c r="F2058" s="122" t="s">
        <v>1248</v>
      </c>
      <c r="G2058" s="122"/>
      <c r="H2058" s="122"/>
      <c r="I2058" s="117"/>
    </row>
    <row r="2059" spans="1:9" ht="15.6">
      <c r="A2059" s="121">
        <v>502723</v>
      </c>
      <c r="B2059" s="122" t="s">
        <v>3237</v>
      </c>
      <c r="C2059" s="121">
        <v>402</v>
      </c>
      <c r="D2059" s="121">
        <v>4</v>
      </c>
      <c r="E2059" s="122" t="s">
        <v>1309</v>
      </c>
      <c r="F2059" s="122" t="s">
        <v>1265</v>
      </c>
      <c r="G2059" s="122"/>
      <c r="H2059" s="122"/>
      <c r="I2059" s="117"/>
    </row>
    <row r="2060" spans="1:9" ht="15.6">
      <c r="A2060" s="121">
        <v>508977</v>
      </c>
      <c r="B2060" s="122" t="s">
        <v>3238</v>
      </c>
      <c r="C2060" s="121">
        <v>601</v>
      </c>
      <c r="D2060" s="121">
        <v>6</v>
      </c>
      <c r="E2060" s="122" t="s">
        <v>1298</v>
      </c>
      <c r="F2060" s="122" t="s">
        <v>214</v>
      </c>
      <c r="G2060" s="122"/>
      <c r="H2060" s="122"/>
      <c r="I2060" s="117"/>
    </row>
    <row r="2061" spans="1:9" ht="15.6">
      <c r="A2061" s="121">
        <v>514373</v>
      </c>
      <c r="B2061" s="122" t="s">
        <v>3239</v>
      </c>
      <c r="C2061" s="121">
        <v>307</v>
      </c>
      <c r="D2061" s="121">
        <v>3</v>
      </c>
      <c r="E2061" s="122" t="s">
        <v>1435</v>
      </c>
      <c r="F2061" s="122" t="s">
        <v>1260</v>
      </c>
      <c r="G2061" s="122"/>
      <c r="H2061" s="122"/>
      <c r="I2061" s="117"/>
    </row>
    <row r="2062" spans="1:9" ht="15.6">
      <c r="A2062" s="121">
        <v>518735</v>
      </c>
      <c r="B2062" s="122" t="s">
        <v>3240</v>
      </c>
      <c r="C2062" s="121">
        <v>605</v>
      </c>
      <c r="D2062" s="121">
        <v>6</v>
      </c>
      <c r="E2062" s="122" t="s">
        <v>1544</v>
      </c>
      <c r="F2062" s="122" t="s">
        <v>214</v>
      </c>
      <c r="G2062" s="122"/>
      <c r="H2062" s="122"/>
      <c r="I2062" s="117"/>
    </row>
    <row r="2063" spans="1:9" ht="15.6">
      <c r="A2063" s="121">
        <v>514381</v>
      </c>
      <c r="B2063" s="122" t="s">
        <v>3241</v>
      </c>
      <c r="C2063" s="121">
        <v>307</v>
      </c>
      <c r="D2063" s="121">
        <v>3</v>
      </c>
      <c r="E2063" s="122" t="s">
        <v>1435</v>
      </c>
      <c r="F2063" s="122" t="s">
        <v>1260</v>
      </c>
      <c r="G2063" s="122"/>
      <c r="H2063" s="122"/>
      <c r="I2063" s="117"/>
    </row>
    <row r="2064" spans="1:9" ht="15.6">
      <c r="A2064" s="121">
        <v>516333</v>
      </c>
      <c r="B2064" s="122" t="s">
        <v>3242</v>
      </c>
      <c r="C2064" s="121">
        <v>610</v>
      </c>
      <c r="D2064" s="121">
        <v>6</v>
      </c>
      <c r="E2064" s="122" t="s">
        <v>1316</v>
      </c>
      <c r="F2064" s="122" t="s">
        <v>214</v>
      </c>
      <c r="G2064" s="122"/>
      <c r="H2064" s="122"/>
      <c r="I2064" s="117"/>
    </row>
    <row r="2065" spans="1:9" ht="15.6">
      <c r="A2065" s="121">
        <v>528722</v>
      </c>
      <c r="B2065" s="122" t="s">
        <v>3243</v>
      </c>
      <c r="C2065" s="121">
        <v>811</v>
      </c>
      <c r="D2065" s="121">
        <v>8</v>
      </c>
      <c r="E2065" s="122" t="s">
        <v>1290</v>
      </c>
      <c r="F2065" s="122" t="s">
        <v>568</v>
      </c>
      <c r="G2065" s="122"/>
      <c r="H2065" s="122"/>
      <c r="I2065" s="117"/>
    </row>
    <row r="2066" spans="1:9" ht="15.6">
      <c r="A2066" s="121">
        <v>529133</v>
      </c>
      <c r="B2066" s="122" t="s">
        <v>3244</v>
      </c>
      <c r="C2066" s="121">
        <v>713</v>
      </c>
      <c r="D2066" s="121">
        <v>7</v>
      </c>
      <c r="E2066" s="122" t="s">
        <v>1277</v>
      </c>
      <c r="F2066" s="122" t="s">
        <v>1251</v>
      </c>
      <c r="G2066" s="122"/>
      <c r="H2066" s="122"/>
      <c r="I2066" s="117"/>
    </row>
    <row r="2067" spans="1:9" ht="15.6">
      <c r="A2067" s="121">
        <v>510041</v>
      </c>
      <c r="B2067" s="122" t="s">
        <v>3245</v>
      </c>
      <c r="C2067" s="121">
        <v>503</v>
      </c>
      <c r="D2067" s="121">
        <v>5</v>
      </c>
      <c r="E2067" s="122" t="s">
        <v>1542</v>
      </c>
      <c r="F2067" s="122" t="s">
        <v>171</v>
      </c>
      <c r="G2067" s="122" t="s">
        <v>1279</v>
      </c>
      <c r="H2067" s="122"/>
      <c r="I2067" s="117"/>
    </row>
    <row r="2068" spans="1:9" ht="15.6">
      <c r="A2068" s="121">
        <v>525154</v>
      </c>
      <c r="B2068" s="122" t="s">
        <v>3246</v>
      </c>
      <c r="C2068" s="121">
        <v>707</v>
      </c>
      <c r="D2068" s="121">
        <v>7</v>
      </c>
      <c r="E2068" s="122" t="s">
        <v>1257</v>
      </c>
      <c r="F2068" s="122" t="s">
        <v>1251</v>
      </c>
      <c r="G2068" s="122"/>
      <c r="H2068" s="122"/>
      <c r="I2068" s="117"/>
    </row>
    <row r="2069" spans="1:9" ht="15.6">
      <c r="A2069" s="121">
        <v>529141</v>
      </c>
      <c r="B2069" s="122" t="s">
        <v>3247</v>
      </c>
      <c r="C2069" s="121">
        <v>713</v>
      </c>
      <c r="D2069" s="121">
        <v>7</v>
      </c>
      <c r="E2069" s="122" t="s">
        <v>1277</v>
      </c>
      <c r="F2069" s="122" t="s">
        <v>1251</v>
      </c>
      <c r="G2069" s="122"/>
      <c r="H2069" s="122"/>
      <c r="I2069" s="117"/>
    </row>
    <row r="2070" spans="1:9" ht="15.6">
      <c r="A2070" s="121">
        <v>557412</v>
      </c>
      <c r="B2070" s="122" t="s">
        <v>3248</v>
      </c>
      <c r="C2070" s="121">
        <v>302</v>
      </c>
      <c r="D2070" s="121">
        <v>3</v>
      </c>
      <c r="E2070" s="122" t="s">
        <v>1431</v>
      </c>
      <c r="F2070" s="122" t="s">
        <v>1260</v>
      </c>
      <c r="G2070" s="122"/>
      <c r="H2070" s="122"/>
      <c r="I2070" s="117"/>
    </row>
    <row r="2071" spans="1:9" ht="15.6">
      <c r="A2071" s="121">
        <v>523046</v>
      </c>
      <c r="B2071" s="122" t="s">
        <v>3249</v>
      </c>
      <c r="C2071" s="121">
        <v>809</v>
      </c>
      <c r="D2071" s="121">
        <v>8</v>
      </c>
      <c r="E2071" s="122" t="s">
        <v>1336</v>
      </c>
      <c r="F2071" s="122" t="s">
        <v>568</v>
      </c>
      <c r="G2071" s="122"/>
      <c r="H2071" s="122"/>
      <c r="I2071" s="117"/>
    </row>
    <row r="2072" spans="1:9" ht="15.6">
      <c r="A2072" s="121">
        <v>556114</v>
      </c>
      <c r="B2072" s="122" t="s">
        <v>3250</v>
      </c>
      <c r="C2072" s="121">
        <v>205</v>
      </c>
      <c r="D2072" s="121">
        <v>2</v>
      </c>
      <c r="E2072" s="122" t="s">
        <v>1395</v>
      </c>
      <c r="F2072" s="122" t="s">
        <v>1248</v>
      </c>
      <c r="G2072" s="122"/>
      <c r="H2072" s="122"/>
      <c r="I2072" s="117"/>
    </row>
    <row r="2073" spans="1:9" ht="15.6">
      <c r="A2073" s="121">
        <v>516341</v>
      </c>
      <c r="B2073" s="122" t="s">
        <v>3251</v>
      </c>
      <c r="C2073" s="121">
        <v>610</v>
      </c>
      <c r="D2073" s="121">
        <v>6</v>
      </c>
      <c r="E2073" s="122" t="s">
        <v>1316</v>
      </c>
      <c r="F2073" s="122" t="s">
        <v>214</v>
      </c>
      <c r="G2073" s="122"/>
      <c r="H2073" s="122"/>
      <c r="I2073" s="117"/>
    </row>
    <row r="2074" spans="1:9" ht="15.6">
      <c r="A2074" s="121">
        <v>508985</v>
      </c>
      <c r="B2074" s="122" t="s">
        <v>3252</v>
      </c>
      <c r="C2074" s="121">
        <v>601</v>
      </c>
      <c r="D2074" s="121">
        <v>6</v>
      </c>
      <c r="E2074" s="122" t="s">
        <v>1298</v>
      </c>
      <c r="F2074" s="122" t="s">
        <v>214</v>
      </c>
      <c r="G2074" s="122"/>
      <c r="H2074" s="122"/>
      <c r="I2074" s="117"/>
    </row>
    <row r="2075" spans="1:9" ht="15.6">
      <c r="A2075" s="121">
        <v>518743</v>
      </c>
      <c r="B2075" s="122" t="s">
        <v>3252</v>
      </c>
      <c r="C2075" s="121">
        <v>605</v>
      </c>
      <c r="D2075" s="121">
        <v>6</v>
      </c>
      <c r="E2075" s="122" t="s">
        <v>1544</v>
      </c>
      <c r="F2075" s="122" t="s">
        <v>214</v>
      </c>
      <c r="G2075" s="122"/>
      <c r="H2075" s="122"/>
      <c r="I2075" s="117"/>
    </row>
    <row r="2076" spans="1:9" ht="15.6">
      <c r="A2076" s="121">
        <v>515515</v>
      </c>
      <c r="B2076" s="122" t="s">
        <v>3252</v>
      </c>
      <c r="C2076" s="121">
        <v>607</v>
      </c>
      <c r="D2076" s="121">
        <v>6</v>
      </c>
      <c r="E2076" s="122" t="s">
        <v>1484</v>
      </c>
      <c r="F2076" s="122" t="s">
        <v>214</v>
      </c>
      <c r="G2076" s="122"/>
      <c r="H2076" s="122"/>
      <c r="I2076" s="117"/>
    </row>
    <row r="2077" spans="1:9" ht="15.6">
      <c r="A2077" s="121">
        <v>506478</v>
      </c>
      <c r="B2077" s="122" t="s">
        <v>3253</v>
      </c>
      <c r="C2077" s="121">
        <v>309</v>
      </c>
      <c r="D2077" s="121">
        <v>3</v>
      </c>
      <c r="E2077" s="122" t="s">
        <v>1259</v>
      </c>
      <c r="F2077" s="122" t="s">
        <v>1260</v>
      </c>
      <c r="G2077" s="122"/>
      <c r="H2077" s="122"/>
      <c r="I2077" s="117"/>
    </row>
    <row r="2078" spans="1:9" ht="15.6">
      <c r="A2078" s="121">
        <v>503991</v>
      </c>
      <c r="B2078" s="122" t="s">
        <v>3254</v>
      </c>
      <c r="C2078" s="121">
        <v>405</v>
      </c>
      <c r="D2078" s="121">
        <v>4</v>
      </c>
      <c r="E2078" s="122" t="s">
        <v>1665</v>
      </c>
      <c r="F2078" s="122" t="s">
        <v>1265</v>
      </c>
      <c r="G2078" s="122"/>
      <c r="H2078" s="122"/>
      <c r="I2078" s="117"/>
    </row>
    <row r="2079" spans="1:9" ht="15.6">
      <c r="A2079" s="121">
        <v>503533</v>
      </c>
      <c r="B2079" s="122" t="s">
        <v>3255</v>
      </c>
      <c r="C2079" s="121">
        <v>404</v>
      </c>
      <c r="D2079" s="121">
        <v>4</v>
      </c>
      <c r="E2079" s="122" t="s">
        <v>1267</v>
      </c>
      <c r="F2079" s="122" t="s">
        <v>1265</v>
      </c>
      <c r="G2079" s="122"/>
      <c r="H2079" s="122"/>
      <c r="I2079" s="117"/>
    </row>
    <row r="2080" spans="1:9" ht="15.6">
      <c r="A2080" s="121">
        <v>521973</v>
      </c>
      <c r="B2080" s="122" t="s">
        <v>3256</v>
      </c>
      <c r="C2080" s="121">
        <v>806</v>
      </c>
      <c r="D2080" s="121">
        <v>8</v>
      </c>
      <c r="E2080" s="122" t="s">
        <v>1293</v>
      </c>
      <c r="F2080" s="122" t="s">
        <v>568</v>
      </c>
      <c r="G2080" s="122"/>
      <c r="H2080" s="122"/>
      <c r="I2080" s="117"/>
    </row>
    <row r="2081" spans="1:9" ht="15.6">
      <c r="A2081" s="121">
        <v>508217</v>
      </c>
      <c r="B2081" s="122" t="s">
        <v>1378</v>
      </c>
      <c r="C2081" s="121">
        <v>108</v>
      </c>
      <c r="D2081" s="121">
        <v>1</v>
      </c>
      <c r="E2081" s="122" t="s">
        <v>1378</v>
      </c>
      <c r="F2081" s="122" t="s">
        <v>477</v>
      </c>
      <c r="G2081" s="122"/>
      <c r="H2081" s="122"/>
      <c r="I2081" s="117"/>
    </row>
    <row r="2082" spans="1:9" ht="15.6">
      <c r="A2082" s="121">
        <v>525162</v>
      </c>
      <c r="B2082" s="122" t="s">
        <v>3257</v>
      </c>
      <c r="C2082" s="121">
        <v>707</v>
      </c>
      <c r="D2082" s="121">
        <v>7</v>
      </c>
      <c r="E2082" s="122" t="s">
        <v>1257</v>
      </c>
      <c r="F2082" s="122" t="s">
        <v>1251</v>
      </c>
      <c r="G2082" s="122"/>
      <c r="H2082" s="122"/>
      <c r="I2082" s="117"/>
    </row>
    <row r="2083" spans="1:9" ht="15.6">
      <c r="A2083" s="121">
        <v>504203</v>
      </c>
      <c r="B2083" s="122" t="s">
        <v>1395</v>
      </c>
      <c r="C2083" s="121">
        <v>205</v>
      </c>
      <c r="D2083" s="121">
        <v>2</v>
      </c>
      <c r="E2083" s="122" t="s">
        <v>1395</v>
      </c>
      <c r="F2083" s="122" t="s">
        <v>1248</v>
      </c>
      <c r="G2083" s="122"/>
      <c r="H2083" s="122"/>
      <c r="I2083" s="117"/>
    </row>
    <row r="2084" spans="1:9" ht="15.6">
      <c r="A2084" s="121">
        <v>516368</v>
      </c>
      <c r="B2084" s="122" t="s">
        <v>3258</v>
      </c>
      <c r="C2084" s="121">
        <v>610</v>
      </c>
      <c r="D2084" s="121">
        <v>6</v>
      </c>
      <c r="E2084" s="122" t="s">
        <v>1316</v>
      </c>
      <c r="F2084" s="122" t="s">
        <v>214</v>
      </c>
      <c r="G2084" s="122"/>
      <c r="H2084" s="122"/>
      <c r="I2084" s="117"/>
    </row>
    <row r="2085" spans="1:9" ht="15.6">
      <c r="A2085" s="121">
        <v>523054</v>
      </c>
      <c r="B2085" s="122" t="s">
        <v>3258</v>
      </c>
      <c r="C2085" s="121">
        <v>807</v>
      </c>
      <c r="D2085" s="121">
        <v>8</v>
      </c>
      <c r="E2085" s="122" t="s">
        <v>1302</v>
      </c>
      <c r="F2085" s="122" t="s">
        <v>568</v>
      </c>
      <c r="G2085" s="122"/>
      <c r="H2085" s="122"/>
      <c r="I2085" s="117"/>
    </row>
    <row r="2086" spans="1:9" ht="15.6">
      <c r="A2086" s="121">
        <v>518751</v>
      </c>
      <c r="B2086" s="122" t="s">
        <v>3259</v>
      </c>
      <c r="C2086" s="121">
        <v>605</v>
      </c>
      <c r="D2086" s="121">
        <v>6</v>
      </c>
      <c r="E2086" s="122" t="s">
        <v>1544</v>
      </c>
      <c r="F2086" s="122" t="s">
        <v>214</v>
      </c>
      <c r="G2086" s="122"/>
      <c r="H2086" s="122"/>
      <c r="I2086" s="117"/>
    </row>
    <row r="2087" spans="1:9" ht="15.6">
      <c r="A2087" s="121">
        <v>504009</v>
      </c>
      <c r="B2087" s="122" t="s">
        <v>3260</v>
      </c>
      <c r="C2087" s="121">
        <v>202</v>
      </c>
      <c r="D2087" s="121">
        <v>2</v>
      </c>
      <c r="E2087" s="122" t="s">
        <v>1247</v>
      </c>
      <c r="F2087" s="122" t="s">
        <v>1248</v>
      </c>
      <c r="G2087" s="122"/>
      <c r="H2087" s="122"/>
      <c r="I2087" s="117"/>
    </row>
    <row r="2088" spans="1:9" ht="15.6">
      <c r="A2088" s="121">
        <v>518760</v>
      </c>
      <c r="B2088" s="122" t="s">
        <v>3261</v>
      </c>
      <c r="C2088" s="121">
        <v>611</v>
      </c>
      <c r="D2088" s="121">
        <v>6</v>
      </c>
      <c r="E2088" s="122" t="s">
        <v>1281</v>
      </c>
      <c r="F2088" s="122" t="s">
        <v>214</v>
      </c>
      <c r="G2088" s="122"/>
      <c r="H2088" s="122"/>
      <c r="I2088" s="117"/>
    </row>
    <row r="2089" spans="1:9" ht="15.6">
      <c r="A2089" s="121">
        <v>510050</v>
      </c>
      <c r="B2089" s="122" t="s">
        <v>3262</v>
      </c>
      <c r="C2089" s="121">
        <v>507</v>
      </c>
      <c r="D2089" s="121">
        <v>5</v>
      </c>
      <c r="E2089" s="122" t="s">
        <v>169</v>
      </c>
      <c r="F2089" s="122" t="s">
        <v>171</v>
      </c>
      <c r="G2089" s="122" t="s">
        <v>1279</v>
      </c>
      <c r="H2089" s="122"/>
      <c r="I2089" s="117"/>
    </row>
    <row r="2090" spans="1:9" ht="15.6">
      <c r="A2090" s="121">
        <v>508993</v>
      </c>
      <c r="B2090" s="122" t="s">
        <v>3263</v>
      </c>
      <c r="C2090" s="121">
        <v>603</v>
      </c>
      <c r="D2090" s="121">
        <v>6</v>
      </c>
      <c r="E2090" s="122" t="s">
        <v>1285</v>
      </c>
      <c r="F2090" s="122" t="s">
        <v>214</v>
      </c>
      <c r="G2090" s="122"/>
      <c r="H2090" s="122"/>
      <c r="I2090" s="117"/>
    </row>
    <row r="2091" spans="1:9" ht="15.6">
      <c r="A2091" s="121">
        <v>502731</v>
      </c>
      <c r="B2091" s="122" t="s">
        <v>3264</v>
      </c>
      <c r="C2091" s="121">
        <v>402</v>
      </c>
      <c r="D2091" s="121">
        <v>4</v>
      </c>
      <c r="E2091" s="122" t="s">
        <v>1309</v>
      </c>
      <c r="F2091" s="122" t="s">
        <v>1265</v>
      </c>
      <c r="G2091" s="122"/>
      <c r="H2091" s="122"/>
      <c r="I2091" s="117"/>
    </row>
    <row r="2092" spans="1:9" ht="15.6">
      <c r="A2092" s="121">
        <v>503541</v>
      </c>
      <c r="B2092" s="122" t="s">
        <v>3265</v>
      </c>
      <c r="C2092" s="121">
        <v>404</v>
      </c>
      <c r="D2092" s="121">
        <v>4</v>
      </c>
      <c r="E2092" s="122" t="s">
        <v>1267</v>
      </c>
      <c r="F2092" s="122" t="s">
        <v>1265</v>
      </c>
      <c r="G2092" s="122"/>
      <c r="H2092" s="122"/>
      <c r="I2092" s="117"/>
    </row>
    <row r="2093" spans="1:9" ht="15.6">
      <c r="A2093" s="121">
        <v>507539</v>
      </c>
      <c r="B2093" s="122" t="s">
        <v>3266</v>
      </c>
      <c r="C2093" s="121">
        <v>203</v>
      </c>
      <c r="D2093" s="121">
        <v>2</v>
      </c>
      <c r="E2093" s="122" t="s">
        <v>1437</v>
      </c>
      <c r="F2093" s="122" t="s">
        <v>1248</v>
      </c>
      <c r="G2093" s="122"/>
      <c r="H2093" s="122"/>
      <c r="I2093" s="117"/>
    </row>
    <row r="2094" spans="1:9" ht="15.6">
      <c r="A2094" s="121">
        <v>526223</v>
      </c>
      <c r="B2094" s="122" t="s">
        <v>3267</v>
      </c>
      <c r="C2094" s="121">
        <v>808</v>
      </c>
      <c r="D2094" s="121">
        <v>8</v>
      </c>
      <c r="E2094" s="122" t="s">
        <v>1272</v>
      </c>
      <c r="F2094" s="122" t="s">
        <v>568</v>
      </c>
      <c r="G2094" s="122"/>
      <c r="H2094" s="122"/>
      <c r="I2094" s="117"/>
    </row>
    <row r="2095" spans="1:9" ht="15.6">
      <c r="A2095" s="121">
        <v>526231</v>
      </c>
      <c r="B2095" s="122" t="s">
        <v>3268</v>
      </c>
      <c r="C2095" s="121">
        <v>808</v>
      </c>
      <c r="D2095" s="121">
        <v>8</v>
      </c>
      <c r="E2095" s="122" t="s">
        <v>1272</v>
      </c>
      <c r="F2095" s="122" t="s">
        <v>568</v>
      </c>
      <c r="G2095" s="122"/>
      <c r="H2095" s="122"/>
      <c r="I2095" s="117"/>
    </row>
    <row r="2096" spans="1:9" ht="15.6">
      <c r="A2096" s="121">
        <v>526240</v>
      </c>
      <c r="B2096" s="122" t="s">
        <v>3269</v>
      </c>
      <c r="C2096" s="121">
        <v>808</v>
      </c>
      <c r="D2096" s="121">
        <v>8</v>
      </c>
      <c r="E2096" s="122" t="s">
        <v>1272</v>
      </c>
      <c r="F2096" s="122" t="s">
        <v>568</v>
      </c>
      <c r="G2096" s="122"/>
      <c r="H2096" s="122"/>
      <c r="I2096" s="117"/>
    </row>
    <row r="2097" spans="1:9" ht="15.6">
      <c r="A2097" s="121">
        <v>526258</v>
      </c>
      <c r="B2097" s="122" t="s">
        <v>3270</v>
      </c>
      <c r="C2097" s="121">
        <v>608</v>
      </c>
      <c r="D2097" s="121">
        <v>6</v>
      </c>
      <c r="E2097" s="122" t="s">
        <v>1759</v>
      </c>
      <c r="F2097" s="122" t="s">
        <v>214</v>
      </c>
      <c r="G2097" s="122"/>
      <c r="H2097" s="122"/>
      <c r="I2097" s="117"/>
    </row>
    <row r="2098" spans="1:9" ht="15.6">
      <c r="A2098" s="121">
        <v>543730</v>
      </c>
      <c r="B2098" s="122" t="s">
        <v>3271</v>
      </c>
      <c r="C2098" s="121">
        <v>811</v>
      </c>
      <c r="D2098" s="121">
        <v>8</v>
      </c>
      <c r="E2098" s="122" t="s">
        <v>1290</v>
      </c>
      <c r="F2098" s="122" t="s">
        <v>568</v>
      </c>
      <c r="G2098" s="122"/>
      <c r="H2098" s="122"/>
      <c r="I2098" s="117"/>
    </row>
    <row r="2099" spans="1:9" ht="15.6">
      <c r="A2099" s="121">
        <v>505463</v>
      </c>
      <c r="B2099" s="122" t="s">
        <v>3272</v>
      </c>
      <c r="C2099" s="121">
        <v>305</v>
      </c>
      <c r="D2099" s="121">
        <v>3</v>
      </c>
      <c r="E2099" s="122" t="s">
        <v>1457</v>
      </c>
      <c r="F2099" s="122" t="s">
        <v>1260</v>
      </c>
      <c r="G2099" s="122"/>
      <c r="H2099" s="122"/>
      <c r="I2099" s="117"/>
    </row>
    <row r="2100" spans="1:9" ht="15.6">
      <c r="A2100" s="121">
        <v>504815</v>
      </c>
      <c r="B2100" s="122" t="s">
        <v>1497</v>
      </c>
      <c r="C2100" s="121">
        <v>206</v>
      </c>
      <c r="D2100" s="121">
        <v>2</v>
      </c>
      <c r="E2100" s="122" t="s">
        <v>1497</v>
      </c>
      <c r="F2100" s="122" t="s">
        <v>1248</v>
      </c>
      <c r="G2100" s="122"/>
      <c r="H2100" s="122"/>
      <c r="I2100" s="117"/>
    </row>
    <row r="2101" spans="1:9" ht="15.6">
      <c r="A2101" s="121">
        <v>546682</v>
      </c>
      <c r="B2101" s="122" t="s">
        <v>3273</v>
      </c>
      <c r="C2101" s="121">
        <v>309</v>
      </c>
      <c r="D2101" s="121">
        <v>3</v>
      </c>
      <c r="E2101" s="122" t="s">
        <v>1259</v>
      </c>
      <c r="F2101" s="122" t="s">
        <v>1260</v>
      </c>
      <c r="G2101" s="122"/>
      <c r="H2101" s="122"/>
      <c r="I2101" s="117"/>
    </row>
    <row r="2102" spans="1:9" ht="15.6">
      <c r="A2102" s="121">
        <v>521981</v>
      </c>
      <c r="B2102" s="122" t="s">
        <v>3274</v>
      </c>
      <c r="C2102" s="121">
        <v>806</v>
      </c>
      <c r="D2102" s="121">
        <v>8</v>
      </c>
      <c r="E2102" s="122" t="s">
        <v>1293</v>
      </c>
      <c r="F2102" s="122" t="s">
        <v>568</v>
      </c>
      <c r="G2102" s="122"/>
      <c r="H2102" s="122"/>
      <c r="I2102" s="117"/>
    </row>
    <row r="2103" spans="1:9" ht="15.6">
      <c r="A2103" s="121">
        <v>515523</v>
      </c>
      <c r="B2103" s="122" t="s">
        <v>3275</v>
      </c>
      <c r="C2103" s="121">
        <v>608</v>
      </c>
      <c r="D2103" s="121">
        <v>6</v>
      </c>
      <c r="E2103" s="122" t="s">
        <v>1759</v>
      </c>
      <c r="F2103" s="122" t="s">
        <v>214</v>
      </c>
      <c r="G2103" s="122"/>
      <c r="H2103" s="122"/>
      <c r="I2103" s="117"/>
    </row>
    <row r="2104" spans="1:9" ht="15.6">
      <c r="A2104" s="121">
        <v>516376</v>
      </c>
      <c r="B2104" s="122" t="s">
        <v>3276</v>
      </c>
      <c r="C2104" s="121">
        <v>610</v>
      </c>
      <c r="D2104" s="121">
        <v>6</v>
      </c>
      <c r="E2104" s="122" t="s">
        <v>1316</v>
      </c>
      <c r="F2104" s="122" t="s">
        <v>214</v>
      </c>
      <c r="G2104" s="122"/>
      <c r="H2104" s="122"/>
      <c r="I2104" s="117"/>
    </row>
    <row r="2105" spans="1:9" ht="15.6">
      <c r="A2105" s="121">
        <v>512583</v>
      </c>
      <c r="B2105" s="122" t="s">
        <v>3277</v>
      </c>
      <c r="C2105" s="121">
        <v>506</v>
      </c>
      <c r="D2105" s="121">
        <v>5</v>
      </c>
      <c r="E2105" s="122" t="s">
        <v>1351</v>
      </c>
      <c r="F2105" s="122" t="s">
        <v>171</v>
      </c>
      <c r="G2105" s="122" t="s">
        <v>1255</v>
      </c>
      <c r="H2105" s="122"/>
      <c r="I2105" s="117"/>
    </row>
    <row r="2106" spans="1:9" ht="15.6">
      <c r="A2106" s="121">
        <v>512591</v>
      </c>
      <c r="B2106" s="122" t="s">
        <v>3278</v>
      </c>
      <c r="C2106" s="121">
        <v>506</v>
      </c>
      <c r="D2106" s="121">
        <v>5</v>
      </c>
      <c r="E2106" s="122" t="s">
        <v>1351</v>
      </c>
      <c r="F2106" s="122" t="s">
        <v>171</v>
      </c>
      <c r="G2106" s="122" t="s">
        <v>1255</v>
      </c>
      <c r="H2106" s="122"/>
      <c r="I2106" s="117"/>
    </row>
    <row r="2107" spans="1:9" ht="15.6">
      <c r="A2107" s="121">
        <v>512605</v>
      </c>
      <c r="B2107" s="122" t="s">
        <v>3279</v>
      </c>
      <c r="C2107" s="121">
        <v>509</v>
      </c>
      <c r="D2107" s="121">
        <v>5</v>
      </c>
      <c r="E2107" s="122" t="s">
        <v>1254</v>
      </c>
      <c r="F2107" s="122" t="s">
        <v>171</v>
      </c>
      <c r="G2107" s="122" t="s">
        <v>1255</v>
      </c>
      <c r="H2107" s="122"/>
      <c r="I2107" s="117"/>
    </row>
    <row r="2108" spans="1:9" ht="15.6">
      <c r="A2108" s="121">
        <v>517241</v>
      </c>
      <c r="B2108" s="122" t="s">
        <v>3280</v>
      </c>
      <c r="C2108" s="121">
        <v>613</v>
      </c>
      <c r="D2108" s="121">
        <v>6</v>
      </c>
      <c r="E2108" s="122" t="s">
        <v>212</v>
      </c>
      <c r="F2108" s="122" t="s">
        <v>214</v>
      </c>
      <c r="G2108" s="122" t="s">
        <v>1332</v>
      </c>
      <c r="H2108" s="122"/>
      <c r="I2108" s="117"/>
    </row>
    <row r="2109" spans="1:9" ht="15.6">
      <c r="A2109" s="121">
        <v>529150</v>
      </c>
      <c r="B2109" s="122" t="s">
        <v>3281</v>
      </c>
      <c r="C2109" s="121">
        <v>713</v>
      </c>
      <c r="D2109" s="121">
        <v>7</v>
      </c>
      <c r="E2109" s="122" t="s">
        <v>1277</v>
      </c>
      <c r="F2109" s="122" t="s">
        <v>1251</v>
      </c>
      <c r="G2109" s="122"/>
      <c r="H2109" s="122"/>
      <c r="I2109" s="117"/>
    </row>
    <row r="2110" spans="1:9" ht="15.6">
      <c r="A2110" s="121">
        <v>500721</v>
      </c>
      <c r="B2110" s="122" t="s">
        <v>3282</v>
      </c>
      <c r="C2110" s="121">
        <v>407</v>
      </c>
      <c r="D2110" s="121">
        <v>4</v>
      </c>
      <c r="E2110" s="122" t="s">
        <v>1355</v>
      </c>
      <c r="F2110" s="122" t="s">
        <v>1265</v>
      </c>
      <c r="G2110" s="122"/>
      <c r="H2110" s="122"/>
      <c r="I2110" s="117"/>
    </row>
    <row r="2111" spans="1:9" ht="15.6">
      <c r="A2111" s="121">
        <v>504017</v>
      </c>
      <c r="B2111" s="122" t="s">
        <v>3283</v>
      </c>
      <c r="C2111" s="121">
        <v>202</v>
      </c>
      <c r="D2111" s="121">
        <v>2</v>
      </c>
      <c r="E2111" s="122" t="s">
        <v>1247</v>
      </c>
      <c r="F2111" s="122" t="s">
        <v>1248</v>
      </c>
      <c r="G2111" s="122"/>
      <c r="H2111" s="122"/>
      <c r="I2111" s="117"/>
    </row>
    <row r="2112" spans="1:9" ht="15.6">
      <c r="A2112" s="121">
        <v>518115</v>
      </c>
      <c r="B2112" s="122" t="s">
        <v>3284</v>
      </c>
      <c r="C2112" s="121">
        <v>806</v>
      </c>
      <c r="D2112" s="121">
        <v>8</v>
      </c>
      <c r="E2112" s="122" t="s">
        <v>1293</v>
      </c>
      <c r="F2112" s="122" t="s">
        <v>568</v>
      </c>
      <c r="G2112" s="122"/>
      <c r="H2112" s="122"/>
      <c r="I2112" s="117"/>
    </row>
    <row r="2113" spans="1:9" ht="15.6">
      <c r="A2113" s="121">
        <v>522007</v>
      </c>
      <c r="B2113" s="122" t="s">
        <v>3285</v>
      </c>
      <c r="C2113" s="121">
        <v>806</v>
      </c>
      <c r="D2113" s="121">
        <v>8</v>
      </c>
      <c r="E2113" s="122" t="s">
        <v>1293</v>
      </c>
      <c r="F2113" s="122" t="s">
        <v>568</v>
      </c>
      <c r="G2113" s="122"/>
      <c r="H2113" s="122"/>
      <c r="I2113" s="117"/>
    </row>
    <row r="2114" spans="1:9" ht="15.6">
      <c r="A2114" s="121">
        <v>522015</v>
      </c>
      <c r="B2114" s="122" t="s">
        <v>3286</v>
      </c>
      <c r="C2114" s="121">
        <v>806</v>
      </c>
      <c r="D2114" s="121">
        <v>8</v>
      </c>
      <c r="E2114" s="122" t="s">
        <v>1293</v>
      </c>
      <c r="F2114" s="122" t="s">
        <v>568</v>
      </c>
      <c r="G2114" s="122"/>
      <c r="H2114" s="122"/>
      <c r="I2114" s="117"/>
    </row>
    <row r="2115" spans="1:9" ht="15.6">
      <c r="A2115" s="121">
        <v>522023</v>
      </c>
      <c r="B2115" s="122" t="s">
        <v>3287</v>
      </c>
      <c r="C2115" s="121">
        <v>806</v>
      </c>
      <c r="D2115" s="121">
        <v>8</v>
      </c>
      <c r="E2115" s="122" t="s">
        <v>1293</v>
      </c>
      <c r="F2115" s="122" t="s">
        <v>568</v>
      </c>
      <c r="G2115" s="122"/>
      <c r="H2115" s="122"/>
      <c r="I2115" s="117"/>
    </row>
    <row r="2116" spans="1:9" ht="15.6">
      <c r="A2116" s="121">
        <v>517259</v>
      </c>
      <c r="B2116" s="122" t="s">
        <v>3288</v>
      </c>
      <c r="C2116" s="121">
        <v>613</v>
      </c>
      <c r="D2116" s="121">
        <v>6</v>
      </c>
      <c r="E2116" s="122" t="s">
        <v>212</v>
      </c>
      <c r="F2116" s="122" t="s">
        <v>214</v>
      </c>
      <c r="G2116" s="122" t="s">
        <v>1332</v>
      </c>
      <c r="H2116" s="122"/>
      <c r="I2116" s="117"/>
    </row>
    <row r="2117" spans="1:9" ht="15.6">
      <c r="A2117" s="121">
        <v>502740</v>
      </c>
      <c r="B2117" s="122" t="s">
        <v>3289</v>
      </c>
      <c r="C2117" s="121">
        <v>402</v>
      </c>
      <c r="D2117" s="121">
        <v>4</v>
      </c>
      <c r="E2117" s="122" t="s">
        <v>1309</v>
      </c>
      <c r="F2117" s="122" t="s">
        <v>1265</v>
      </c>
      <c r="G2117" s="122"/>
      <c r="H2117" s="122"/>
      <c r="I2117" s="117"/>
    </row>
    <row r="2118" spans="1:9" ht="15.6">
      <c r="A2118" s="121">
        <v>505471</v>
      </c>
      <c r="B2118" s="122" t="s">
        <v>3290</v>
      </c>
      <c r="C2118" s="121">
        <v>301</v>
      </c>
      <c r="D2118" s="121">
        <v>3</v>
      </c>
      <c r="E2118" s="122" t="s">
        <v>1323</v>
      </c>
      <c r="F2118" s="122" t="s">
        <v>1260</v>
      </c>
      <c r="G2118" s="122"/>
      <c r="H2118" s="122"/>
      <c r="I2118" s="117"/>
    </row>
    <row r="2119" spans="1:9" ht="15.6">
      <c r="A2119" s="121">
        <v>505480</v>
      </c>
      <c r="B2119" s="122" t="s">
        <v>3291</v>
      </c>
      <c r="C2119" s="121">
        <v>301</v>
      </c>
      <c r="D2119" s="121">
        <v>3</v>
      </c>
      <c r="E2119" s="122" t="s">
        <v>1323</v>
      </c>
      <c r="F2119" s="122" t="s">
        <v>1260</v>
      </c>
      <c r="G2119" s="122"/>
      <c r="H2119" s="122"/>
      <c r="I2119" s="117"/>
    </row>
    <row r="2120" spans="1:9" ht="15.6">
      <c r="A2120" s="121">
        <v>518794</v>
      </c>
      <c r="B2120" s="122" t="s">
        <v>3292</v>
      </c>
      <c r="C2120" s="121">
        <v>604</v>
      </c>
      <c r="D2120" s="121">
        <v>6</v>
      </c>
      <c r="E2120" s="122" t="s">
        <v>1658</v>
      </c>
      <c r="F2120" s="122" t="s">
        <v>214</v>
      </c>
      <c r="G2120" s="122"/>
      <c r="H2120" s="122"/>
      <c r="I2120" s="117"/>
    </row>
    <row r="2121" spans="1:9" ht="15.6">
      <c r="A2121" s="121">
        <v>543527</v>
      </c>
      <c r="B2121" s="122" t="s">
        <v>3293</v>
      </c>
      <c r="C2121" s="121">
        <v>810</v>
      </c>
      <c r="D2121" s="121">
        <v>8</v>
      </c>
      <c r="E2121" s="122" t="s">
        <v>1274</v>
      </c>
      <c r="F2121" s="122" t="s">
        <v>568</v>
      </c>
      <c r="G2121" s="122"/>
      <c r="H2121" s="122"/>
      <c r="I2121" s="117"/>
    </row>
    <row r="2122" spans="1:9" ht="15.6">
      <c r="A2122" s="121">
        <v>526266</v>
      </c>
      <c r="B2122" s="122" t="s">
        <v>3294</v>
      </c>
      <c r="C2122" s="121">
        <v>808</v>
      </c>
      <c r="D2122" s="121">
        <v>8</v>
      </c>
      <c r="E2122" s="122" t="s">
        <v>1272</v>
      </c>
      <c r="F2122" s="122" t="s">
        <v>568</v>
      </c>
      <c r="G2122" s="122"/>
      <c r="H2122" s="122"/>
      <c r="I2122" s="117"/>
    </row>
    <row r="2123" spans="1:9" ht="15.6">
      <c r="A2123" s="121">
        <v>523062</v>
      </c>
      <c r="B2123" s="122" t="s">
        <v>3295</v>
      </c>
      <c r="C2123" s="121">
        <v>807</v>
      </c>
      <c r="D2123" s="121">
        <v>8</v>
      </c>
      <c r="E2123" s="122" t="s">
        <v>1302</v>
      </c>
      <c r="F2123" s="122" t="s">
        <v>568</v>
      </c>
      <c r="G2123" s="122"/>
      <c r="H2123" s="122"/>
      <c r="I2123" s="117"/>
    </row>
    <row r="2124" spans="1:9" ht="15.6">
      <c r="A2124" s="121">
        <v>557421</v>
      </c>
      <c r="B2124" s="122" t="s">
        <v>3296</v>
      </c>
      <c r="C2124" s="121">
        <v>302</v>
      </c>
      <c r="D2124" s="121">
        <v>3</v>
      </c>
      <c r="E2124" s="122" t="s">
        <v>1431</v>
      </c>
      <c r="F2124" s="122" t="s">
        <v>1260</v>
      </c>
      <c r="G2124" s="122"/>
      <c r="H2124" s="122"/>
      <c r="I2124" s="117"/>
    </row>
    <row r="2125" spans="1:9" ht="15.6">
      <c r="A2125" s="121">
        <v>526274</v>
      </c>
      <c r="B2125" s="122" t="s">
        <v>3297</v>
      </c>
      <c r="C2125" s="121">
        <v>808</v>
      </c>
      <c r="D2125" s="121">
        <v>8</v>
      </c>
      <c r="E2125" s="122" t="s">
        <v>1272</v>
      </c>
      <c r="F2125" s="122" t="s">
        <v>568</v>
      </c>
      <c r="G2125" s="122"/>
      <c r="H2125" s="122"/>
      <c r="I2125" s="117"/>
    </row>
    <row r="2126" spans="1:9" ht="15.6">
      <c r="A2126" s="121">
        <v>526282</v>
      </c>
      <c r="B2126" s="122" t="s">
        <v>3298</v>
      </c>
      <c r="C2126" s="121">
        <v>808</v>
      </c>
      <c r="D2126" s="121">
        <v>8</v>
      </c>
      <c r="E2126" s="122" t="s">
        <v>1272</v>
      </c>
      <c r="F2126" s="122" t="s">
        <v>568</v>
      </c>
      <c r="G2126" s="122"/>
      <c r="H2126" s="122"/>
      <c r="I2126" s="117"/>
    </row>
    <row r="2127" spans="1:9" ht="15.6">
      <c r="A2127" s="121">
        <v>500747</v>
      </c>
      <c r="B2127" s="122" t="s">
        <v>3299</v>
      </c>
      <c r="C2127" s="121">
        <v>407</v>
      </c>
      <c r="D2127" s="121">
        <v>4</v>
      </c>
      <c r="E2127" s="122" t="s">
        <v>1355</v>
      </c>
      <c r="F2127" s="122" t="s">
        <v>1265</v>
      </c>
      <c r="G2127" s="122"/>
      <c r="H2127" s="122"/>
      <c r="I2127" s="117"/>
    </row>
    <row r="2128" spans="1:9" ht="15.6">
      <c r="A2128" s="121">
        <v>500755</v>
      </c>
      <c r="B2128" s="122" t="s">
        <v>3300</v>
      </c>
      <c r="C2128" s="121">
        <v>407</v>
      </c>
      <c r="D2128" s="121">
        <v>4</v>
      </c>
      <c r="E2128" s="122" t="s">
        <v>1355</v>
      </c>
      <c r="F2128" s="122" t="s">
        <v>1265</v>
      </c>
      <c r="G2128" s="122"/>
      <c r="H2128" s="122"/>
      <c r="I2128" s="117"/>
    </row>
    <row r="2129" spans="1:9" ht="15.6">
      <c r="A2129" s="121">
        <v>518808</v>
      </c>
      <c r="B2129" s="122" t="s">
        <v>3301</v>
      </c>
      <c r="C2129" s="121">
        <v>611</v>
      </c>
      <c r="D2129" s="121">
        <v>6</v>
      </c>
      <c r="E2129" s="122" t="s">
        <v>1281</v>
      </c>
      <c r="F2129" s="122" t="s">
        <v>214</v>
      </c>
      <c r="G2129" s="122"/>
      <c r="H2129" s="122"/>
      <c r="I2129" s="117"/>
    </row>
    <row r="2130" spans="1:9" ht="15.6">
      <c r="A2130" s="121">
        <v>523071</v>
      </c>
      <c r="B2130" s="122" t="s">
        <v>3302</v>
      </c>
      <c r="C2130" s="121">
        <v>807</v>
      </c>
      <c r="D2130" s="121">
        <v>8</v>
      </c>
      <c r="E2130" s="122" t="s">
        <v>1302</v>
      </c>
      <c r="F2130" s="122" t="s">
        <v>568</v>
      </c>
      <c r="G2130" s="122"/>
      <c r="H2130" s="122"/>
      <c r="I2130" s="117"/>
    </row>
    <row r="2131" spans="1:9" ht="15.6">
      <c r="A2131" s="121">
        <v>543748</v>
      </c>
      <c r="B2131" s="122" t="s">
        <v>3303</v>
      </c>
      <c r="C2131" s="121">
        <v>811</v>
      </c>
      <c r="D2131" s="121">
        <v>8</v>
      </c>
      <c r="E2131" s="122" t="s">
        <v>1290</v>
      </c>
      <c r="F2131" s="122" t="s">
        <v>568</v>
      </c>
      <c r="G2131" s="122"/>
      <c r="H2131" s="122"/>
      <c r="I2131" s="117"/>
    </row>
    <row r="2132" spans="1:9" ht="15.6">
      <c r="A2132" s="121">
        <v>515531</v>
      </c>
      <c r="B2132" s="122" t="s">
        <v>3304</v>
      </c>
      <c r="C2132" s="121">
        <v>609</v>
      </c>
      <c r="D2132" s="121">
        <v>6</v>
      </c>
      <c r="E2132" s="122" t="s">
        <v>1245</v>
      </c>
      <c r="F2132" s="122" t="s">
        <v>214</v>
      </c>
      <c r="G2132" s="122"/>
      <c r="H2132" s="122"/>
      <c r="I2132" s="117"/>
    </row>
    <row r="2133" spans="1:9" ht="15.6">
      <c r="A2133" s="121">
        <v>557480</v>
      </c>
      <c r="B2133" s="122" t="s">
        <v>3305</v>
      </c>
      <c r="C2133" s="121">
        <v>306</v>
      </c>
      <c r="D2133" s="121">
        <v>3</v>
      </c>
      <c r="E2133" s="122" t="s">
        <v>1420</v>
      </c>
      <c r="F2133" s="122" t="s">
        <v>1260</v>
      </c>
      <c r="G2133" s="122"/>
      <c r="H2133" s="122"/>
      <c r="I2133" s="117"/>
    </row>
    <row r="2134" spans="1:9" ht="15.6">
      <c r="A2134" s="121">
        <v>512613</v>
      </c>
      <c r="B2134" s="122" t="s">
        <v>3306</v>
      </c>
      <c r="C2134" s="121">
        <v>506</v>
      </c>
      <c r="D2134" s="121">
        <v>5</v>
      </c>
      <c r="E2134" s="122" t="s">
        <v>1351</v>
      </c>
      <c r="F2134" s="122" t="s">
        <v>171</v>
      </c>
      <c r="G2134" s="122" t="s">
        <v>1255</v>
      </c>
      <c r="H2134" s="122"/>
      <c r="I2134" s="117"/>
    </row>
    <row r="2135" spans="1:9" ht="15.6">
      <c r="A2135" s="121">
        <v>529168</v>
      </c>
      <c r="B2135" s="122" t="s">
        <v>3307</v>
      </c>
      <c r="C2135" s="121">
        <v>713</v>
      </c>
      <c r="D2135" s="121">
        <v>7</v>
      </c>
      <c r="E2135" s="122" t="s">
        <v>1277</v>
      </c>
      <c r="F2135" s="122" t="s">
        <v>1251</v>
      </c>
      <c r="G2135" s="122"/>
      <c r="H2135" s="122"/>
      <c r="I2135" s="117"/>
    </row>
    <row r="2136" spans="1:9" ht="15.6">
      <c r="A2136" s="121">
        <v>509001</v>
      </c>
      <c r="B2136" s="122" t="s">
        <v>3308</v>
      </c>
      <c r="C2136" s="121">
        <v>601</v>
      </c>
      <c r="D2136" s="121">
        <v>6</v>
      </c>
      <c r="E2136" s="122" t="s">
        <v>1298</v>
      </c>
      <c r="F2136" s="122" t="s">
        <v>214</v>
      </c>
      <c r="G2136" s="122"/>
      <c r="H2136" s="122"/>
      <c r="I2136" s="117"/>
    </row>
    <row r="2137" spans="1:9" ht="15.6">
      <c r="A2137" s="121">
        <v>556564</v>
      </c>
      <c r="B2137" s="122" t="s">
        <v>3309</v>
      </c>
      <c r="C2137" s="121">
        <v>207</v>
      </c>
      <c r="D2137" s="121">
        <v>2</v>
      </c>
      <c r="E2137" s="122" t="s">
        <v>1392</v>
      </c>
      <c r="F2137" s="122" t="s">
        <v>1248</v>
      </c>
      <c r="G2137" s="122"/>
      <c r="H2137" s="122"/>
      <c r="I2137" s="117"/>
    </row>
    <row r="2138" spans="1:9" ht="15.6">
      <c r="A2138" s="121">
        <v>523810</v>
      </c>
      <c r="B2138" s="122" t="s">
        <v>3310</v>
      </c>
      <c r="C2138" s="121">
        <v>703</v>
      </c>
      <c r="D2138" s="121">
        <v>7</v>
      </c>
      <c r="E2138" s="122" t="s">
        <v>1252</v>
      </c>
      <c r="F2138" s="122" t="s">
        <v>1251</v>
      </c>
      <c r="G2138" s="122"/>
      <c r="H2138" s="122"/>
      <c r="I2138" s="117"/>
    </row>
    <row r="2139" spans="1:9" ht="15.6">
      <c r="A2139" s="121">
        <v>520772</v>
      </c>
      <c r="B2139" s="122" t="s">
        <v>3311</v>
      </c>
      <c r="C2139" s="121">
        <v>702</v>
      </c>
      <c r="D2139" s="121">
        <v>7</v>
      </c>
      <c r="E2139" s="122" t="s">
        <v>1262</v>
      </c>
      <c r="F2139" s="122" t="s">
        <v>1251</v>
      </c>
      <c r="G2139" s="122"/>
      <c r="H2139" s="122"/>
      <c r="I2139" s="117"/>
    </row>
    <row r="2140" spans="1:9" ht="15.6">
      <c r="A2140" s="121">
        <v>516384</v>
      </c>
      <c r="B2140" s="122" t="s">
        <v>3312</v>
      </c>
      <c r="C2140" s="121">
        <v>610</v>
      </c>
      <c r="D2140" s="121">
        <v>6</v>
      </c>
      <c r="E2140" s="122" t="s">
        <v>1316</v>
      </c>
      <c r="F2140" s="122" t="s">
        <v>214</v>
      </c>
      <c r="G2140" s="122"/>
      <c r="H2140" s="122"/>
      <c r="I2140" s="117"/>
    </row>
    <row r="2141" spans="1:9" ht="15.6">
      <c r="A2141" s="121">
        <v>516392</v>
      </c>
      <c r="B2141" s="122" t="s">
        <v>3313</v>
      </c>
      <c r="C2141" s="121">
        <v>610</v>
      </c>
      <c r="D2141" s="121">
        <v>6</v>
      </c>
      <c r="E2141" s="122" t="s">
        <v>1316</v>
      </c>
      <c r="F2141" s="122" t="s">
        <v>214</v>
      </c>
      <c r="G2141" s="122"/>
      <c r="H2141" s="122"/>
      <c r="I2141" s="117"/>
    </row>
    <row r="2142" spans="1:9" ht="15.6">
      <c r="A2142" s="121">
        <v>520781</v>
      </c>
      <c r="B2142" s="122" t="s">
        <v>3314</v>
      </c>
      <c r="C2142" s="121">
        <v>702</v>
      </c>
      <c r="D2142" s="121">
        <v>7</v>
      </c>
      <c r="E2142" s="122" t="s">
        <v>1262</v>
      </c>
      <c r="F2142" s="122" t="s">
        <v>1251</v>
      </c>
      <c r="G2142" s="122"/>
      <c r="H2142" s="122"/>
      <c r="I2142" s="117"/>
    </row>
    <row r="2143" spans="1:9" ht="15.6">
      <c r="A2143" s="121">
        <v>543756</v>
      </c>
      <c r="B2143" s="122" t="s">
        <v>3315</v>
      </c>
      <c r="C2143" s="121">
        <v>811</v>
      </c>
      <c r="D2143" s="121">
        <v>8</v>
      </c>
      <c r="E2143" s="122" t="s">
        <v>1290</v>
      </c>
      <c r="F2143" s="122" t="s">
        <v>568</v>
      </c>
      <c r="G2143" s="122"/>
      <c r="H2143" s="122"/>
      <c r="I2143" s="117"/>
    </row>
    <row r="2144" spans="1:9" ht="15.6">
      <c r="A2144" s="121">
        <v>512621</v>
      </c>
      <c r="B2144" s="122" t="s">
        <v>3316</v>
      </c>
      <c r="C2144" s="121">
        <v>509</v>
      </c>
      <c r="D2144" s="121">
        <v>5</v>
      </c>
      <c r="E2144" s="122" t="s">
        <v>1254</v>
      </c>
      <c r="F2144" s="122" t="s">
        <v>171</v>
      </c>
      <c r="G2144" s="122" t="s">
        <v>1255</v>
      </c>
      <c r="H2144" s="122"/>
      <c r="I2144" s="117"/>
    </row>
    <row r="2145" spans="1:9" ht="15.6">
      <c r="A2145" s="121">
        <v>508225</v>
      </c>
      <c r="B2145" s="122" t="s">
        <v>3317</v>
      </c>
      <c r="C2145" s="121">
        <v>107</v>
      </c>
      <c r="D2145" s="121">
        <v>1</v>
      </c>
      <c r="E2145" s="122" t="s">
        <v>1300</v>
      </c>
      <c r="F2145" s="122" t="s">
        <v>477</v>
      </c>
      <c r="G2145" s="122"/>
      <c r="H2145" s="122"/>
      <c r="I2145" s="117"/>
    </row>
    <row r="2146" spans="1:9" ht="15.6">
      <c r="A2146" s="121">
        <v>543535</v>
      </c>
      <c r="B2146" s="122" t="s">
        <v>3318</v>
      </c>
      <c r="C2146" s="121">
        <v>810</v>
      </c>
      <c r="D2146" s="121">
        <v>8</v>
      </c>
      <c r="E2146" s="122" t="s">
        <v>1274</v>
      </c>
      <c r="F2146" s="122" t="s">
        <v>568</v>
      </c>
      <c r="G2146" s="122"/>
      <c r="H2146" s="122"/>
      <c r="I2146" s="117"/>
    </row>
    <row r="2147" spans="1:9" ht="15.6">
      <c r="A2147" s="121">
        <v>519782</v>
      </c>
      <c r="B2147" s="122" t="s">
        <v>3319</v>
      </c>
      <c r="C2147" s="121">
        <v>701</v>
      </c>
      <c r="D2147" s="121">
        <v>7</v>
      </c>
      <c r="E2147" s="122" t="s">
        <v>1250</v>
      </c>
      <c r="F2147" s="122" t="s">
        <v>1251</v>
      </c>
      <c r="G2147" s="122"/>
      <c r="H2147" s="122"/>
      <c r="I2147" s="117"/>
    </row>
    <row r="2148" spans="1:9" ht="15.6">
      <c r="A2148" s="121">
        <v>560154</v>
      </c>
      <c r="B2148" s="122" t="s">
        <v>3320</v>
      </c>
      <c r="C2148" s="121">
        <v>810</v>
      </c>
      <c r="D2148" s="121">
        <v>8</v>
      </c>
      <c r="E2148" s="122" t="s">
        <v>1274</v>
      </c>
      <c r="F2148" s="122" t="s">
        <v>568</v>
      </c>
      <c r="G2148" s="122"/>
      <c r="H2148" s="122"/>
      <c r="I2148" s="117"/>
    </row>
    <row r="2149" spans="1:9" ht="15.6">
      <c r="A2149" s="121">
        <v>507555</v>
      </c>
      <c r="B2149" s="122" t="s">
        <v>3321</v>
      </c>
      <c r="C2149" s="121">
        <v>207</v>
      </c>
      <c r="D2149" s="121">
        <v>2</v>
      </c>
      <c r="E2149" s="122" t="s">
        <v>1392</v>
      </c>
      <c r="F2149" s="122" t="s">
        <v>1248</v>
      </c>
      <c r="G2149" s="122"/>
      <c r="H2149" s="122"/>
      <c r="I2149" s="117"/>
    </row>
    <row r="2150" spans="1:9" ht="15.6">
      <c r="A2150" s="121">
        <v>504823</v>
      </c>
      <c r="B2150" s="122" t="s">
        <v>3322</v>
      </c>
      <c r="C2150" s="121">
        <v>205</v>
      </c>
      <c r="D2150" s="121">
        <v>2</v>
      </c>
      <c r="E2150" s="122" t="s">
        <v>1395</v>
      </c>
      <c r="F2150" s="122" t="s">
        <v>1248</v>
      </c>
      <c r="G2150" s="122"/>
      <c r="H2150" s="122"/>
      <c r="I2150" s="117"/>
    </row>
    <row r="2151" spans="1:9" ht="15.6">
      <c r="A2151" s="121">
        <v>543551</v>
      </c>
      <c r="B2151" s="122" t="s">
        <v>3323</v>
      </c>
      <c r="C2151" s="121">
        <v>801</v>
      </c>
      <c r="D2151" s="121">
        <v>8</v>
      </c>
      <c r="E2151" s="122" t="s">
        <v>1826</v>
      </c>
      <c r="F2151" s="122" t="s">
        <v>568</v>
      </c>
      <c r="G2151" s="122"/>
      <c r="H2151" s="122"/>
      <c r="I2151" s="117"/>
    </row>
    <row r="2152" spans="1:9" ht="15.6">
      <c r="A2152" s="121">
        <v>543560</v>
      </c>
      <c r="B2152" s="122" t="s">
        <v>3324</v>
      </c>
      <c r="C2152" s="121">
        <v>801</v>
      </c>
      <c r="D2152" s="121">
        <v>8</v>
      </c>
      <c r="E2152" s="122" t="s">
        <v>1826</v>
      </c>
      <c r="F2152" s="122" t="s">
        <v>568</v>
      </c>
      <c r="G2152" s="122"/>
      <c r="H2152" s="122"/>
      <c r="I2152" s="117"/>
    </row>
    <row r="2153" spans="1:9" ht="15.6">
      <c r="A2153" s="121">
        <v>504831</v>
      </c>
      <c r="B2153" s="122" t="s">
        <v>3325</v>
      </c>
      <c r="C2153" s="121">
        <v>205</v>
      </c>
      <c r="D2153" s="121">
        <v>2</v>
      </c>
      <c r="E2153" s="122" t="s">
        <v>1395</v>
      </c>
      <c r="F2153" s="122" t="s">
        <v>1248</v>
      </c>
      <c r="G2153" s="122"/>
      <c r="H2153" s="122"/>
      <c r="I2153" s="117"/>
    </row>
    <row r="2154" spans="1:9" ht="15.6">
      <c r="A2154" s="121">
        <v>511013</v>
      </c>
      <c r="B2154" s="122" t="s">
        <v>3326</v>
      </c>
      <c r="C2154" s="121">
        <v>505</v>
      </c>
      <c r="D2154" s="121">
        <v>5</v>
      </c>
      <c r="E2154" s="122" t="s">
        <v>1368</v>
      </c>
      <c r="F2154" s="122" t="s">
        <v>171</v>
      </c>
      <c r="G2154" s="122" t="s">
        <v>1369</v>
      </c>
      <c r="H2154" s="122"/>
      <c r="I2154" s="117"/>
    </row>
    <row r="2155" spans="1:9" ht="15.6">
      <c r="A2155" s="121">
        <v>519791</v>
      </c>
      <c r="B2155" s="122" t="s">
        <v>3327</v>
      </c>
      <c r="C2155" s="121">
        <v>701</v>
      </c>
      <c r="D2155" s="121">
        <v>7</v>
      </c>
      <c r="E2155" s="122" t="s">
        <v>1250</v>
      </c>
      <c r="F2155" s="122" t="s">
        <v>1251</v>
      </c>
      <c r="G2155" s="122"/>
      <c r="H2155" s="122"/>
      <c r="I2155" s="117"/>
    </row>
    <row r="2156" spans="1:9" ht="15.6">
      <c r="A2156" s="121">
        <v>520802</v>
      </c>
      <c r="B2156" s="122" t="s">
        <v>1353</v>
      </c>
      <c r="C2156" s="121">
        <v>709</v>
      </c>
      <c r="D2156" s="121">
        <v>7</v>
      </c>
      <c r="E2156" s="122" t="s">
        <v>1353</v>
      </c>
      <c r="F2156" s="122" t="s">
        <v>1251</v>
      </c>
      <c r="G2156" s="122"/>
      <c r="H2156" s="122"/>
      <c r="I2156" s="117"/>
    </row>
    <row r="2157" spans="1:9" ht="15.6">
      <c r="A2157" s="121">
        <v>506508</v>
      </c>
      <c r="B2157" s="122" t="s">
        <v>3328</v>
      </c>
      <c r="C2157" s="121">
        <v>309</v>
      </c>
      <c r="D2157" s="121">
        <v>3</v>
      </c>
      <c r="E2157" s="122" t="s">
        <v>1259</v>
      </c>
      <c r="F2157" s="122" t="s">
        <v>1260</v>
      </c>
      <c r="G2157" s="122"/>
      <c r="H2157" s="122"/>
      <c r="I2157" s="117"/>
    </row>
    <row r="2158" spans="1:9" ht="15.6">
      <c r="A2158" s="121">
        <v>527807</v>
      </c>
      <c r="B2158" s="122" t="s">
        <v>3329</v>
      </c>
      <c r="C2158" s="121">
        <v>712</v>
      </c>
      <c r="D2158" s="121">
        <v>7</v>
      </c>
      <c r="E2158" s="122" t="s">
        <v>1357</v>
      </c>
      <c r="F2158" s="122" t="s">
        <v>1251</v>
      </c>
      <c r="G2158" s="122"/>
      <c r="H2158" s="122"/>
      <c r="I2158" s="117"/>
    </row>
    <row r="2159" spans="1:9" ht="15.6">
      <c r="A2159" s="121">
        <v>504840</v>
      </c>
      <c r="B2159" s="122" t="s">
        <v>3330</v>
      </c>
      <c r="C2159" s="121">
        <v>205</v>
      </c>
      <c r="D2159" s="121">
        <v>2</v>
      </c>
      <c r="E2159" s="122" t="s">
        <v>1395</v>
      </c>
      <c r="F2159" s="122" t="s">
        <v>1248</v>
      </c>
      <c r="G2159" s="122"/>
      <c r="H2159" s="122"/>
      <c r="I2159" s="117"/>
    </row>
    <row r="2160" spans="1:9" ht="15.6">
      <c r="A2160" s="121">
        <v>523089</v>
      </c>
      <c r="B2160" s="122" t="s">
        <v>1336</v>
      </c>
      <c r="C2160" s="121">
        <v>809</v>
      </c>
      <c r="D2160" s="121">
        <v>8</v>
      </c>
      <c r="E2160" s="122" t="s">
        <v>1336</v>
      </c>
      <c r="F2160" s="122" t="s">
        <v>568</v>
      </c>
      <c r="G2160" s="122"/>
      <c r="H2160" s="122"/>
      <c r="I2160" s="117"/>
    </row>
    <row r="2161" spans="1:9" ht="15.6">
      <c r="A2161" s="121">
        <v>512630</v>
      </c>
      <c r="B2161" s="122" t="s">
        <v>3331</v>
      </c>
      <c r="C2161" s="121">
        <v>506</v>
      </c>
      <c r="D2161" s="121">
        <v>5</v>
      </c>
      <c r="E2161" s="122" t="s">
        <v>1351</v>
      </c>
      <c r="F2161" s="122" t="s">
        <v>171</v>
      </c>
      <c r="G2161" s="122" t="s">
        <v>1255</v>
      </c>
      <c r="H2161" s="122"/>
      <c r="I2161" s="117"/>
    </row>
    <row r="2162" spans="1:9" ht="15.6">
      <c r="A2162" s="121">
        <v>522031</v>
      </c>
      <c r="B2162" s="122" t="s">
        <v>3332</v>
      </c>
      <c r="C2162" s="121">
        <v>806</v>
      </c>
      <c r="D2162" s="121">
        <v>8</v>
      </c>
      <c r="E2162" s="122" t="s">
        <v>1293</v>
      </c>
      <c r="F2162" s="122" t="s">
        <v>568</v>
      </c>
      <c r="G2162" s="122"/>
      <c r="H2162" s="122"/>
      <c r="I2162" s="117"/>
    </row>
    <row r="2163" spans="1:9" ht="15.6">
      <c r="A2163" s="121">
        <v>559865</v>
      </c>
      <c r="B2163" s="122" t="s">
        <v>3333</v>
      </c>
      <c r="C2163" s="121">
        <v>806</v>
      </c>
      <c r="D2163" s="121">
        <v>8</v>
      </c>
      <c r="E2163" s="122" t="s">
        <v>1293</v>
      </c>
      <c r="F2163" s="122" t="s">
        <v>568</v>
      </c>
      <c r="G2163" s="122"/>
      <c r="H2163" s="122"/>
      <c r="I2163" s="117"/>
    </row>
    <row r="2164" spans="1:9" ht="15.6">
      <c r="A2164" s="121">
        <v>501344</v>
      </c>
      <c r="B2164" s="122" t="s">
        <v>3334</v>
      </c>
      <c r="C2164" s="121">
        <v>401</v>
      </c>
      <c r="D2164" s="121">
        <v>4</v>
      </c>
      <c r="E2164" s="122" t="s">
        <v>1304</v>
      </c>
      <c r="F2164" s="122" t="s">
        <v>1265</v>
      </c>
      <c r="G2164" s="122"/>
      <c r="H2164" s="122"/>
      <c r="I2164" s="117"/>
    </row>
    <row r="2165" spans="1:9" ht="15.6">
      <c r="A2165" s="121">
        <v>507563</v>
      </c>
      <c r="B2165" s="122" t="s">
        <v>3335</v>
      </c>
      <c r="C2165" s="121">
        <v>204</v>
      </c>
      <c r="D2165" s="121">
        <v>2</v>
      </c>
      <c r="E2165" s="122" t="s">
        <v>1321</v>
      </c>
      <c r="F2165" s="122" t="s">
        <v>1248</v>
      </c>
      <c r="G2165" s="122"/>
      <c r="H2165" s="122"/>
      <c r="I2165" s="117"/>
    </row>
    <row r="2166" spans="1:9" ht="15.6">
      <c r="A2166" s="121">
        <v>529176</v>
      </c>
      <c r="B2166" s="122" t="s">
        <v>3336</v>
      </c>
      <c r="C2166" s="121">
        <v>713</v>
      </c>
      <c r="D2166" s="121">
        <v>7</v>
      </c>
      <c r="E2166" s="122" t="s">
        <v>1277</v>
      </c>
      <c r="F2166" s="122" t="s">
        <v>1251</v>
      </c>
      <c r="G2166" s="122"/>
      <c r="H2166" s="122"/>
      <c r="I2166" s="117"/>
    </row>
    <row r="2167" spans="1:9" ht="15.6">
      <c r="A2167" s="121">
        <v>505498</v>
      </c>
      <c r="B2167" s="122" t="s">
        <v>3337</v>
      </c>
      <c r="C2167" s="121">
        <v>406</v>
      </c>
      <c r="D2167" s="121">
        <v>4</v>
      </c>
      <c r="E2167" s="122" t="s">
        <v>1270</v>
      </c>
      <c r="F2167" s="122" t="s">
        <v>1265</v>
      </c>
      <c r="G2167" s="122"/>
      <c r="H2167" s="122"/>
      <c r="I2167" s="117"/>
    </row>
    <row r="2168" spans="1:9" ht="15.6">
      <c r="A2168" s="121">
        <v>556327</v>
      </c>
      <c r="B2168" s="122" t="s">
        <v>3338</v>
      </c>
      <c r="C2168" s="121">
        <v>406</v>
      </c>
      <c r="D2168" s="121">
        <v>4</v>
      </c>
      <c r="E2168" s="122" t="s">
        <v>1270</v>
      </c>
      <c r="F2168" s="122" t="s">
        <v>1265</v>
      </c>
      <c r="G2168" s="122"/>
      <c r="H2168" s="122"/>
      <c r="I2168" s="117"/>
    </row>
    <row r="2169" spans="1:9" ht="15.6">
      <c r="A2169" s="121">
        <v>543764</v>
      </c>
      <c r="B2169" s="122" t="s">
        <v>3339</v>
      </c>
      <c r="C2169" s="121">
        <v>811</v>
      </c>
      <c r="D2169" s="121">
        <v>8</v>
      </c>
      <c r="E2169" s="122" t="s">
        <v>1290</v>
      </c>
      <c r="F2169" s="122" t="s">
        <v>568</v>
      </c>
      <c r="G2169" s="122"/>
      <c r="H2169" s="122"/>
      <c r="I2169" s="117"/>
    </row>
    <row r="2170" spans="1:9" ht="15.6">
      <c r="A2170" s="121">
        <v>527815</v>
      </c>
      <c r="B2170" s="122" t="s">
        <v>3340</v>
      </c>
      <c r="C2170" s="121">
        <v>711</v>
      </c>
      <c r="D2170" s="121">
        <v>7</v>
      </c>
      <c r="E2170" s="122" t="s">
        <v>1319</v>
      </c>
      <c r="F2170" s="122" t="s">
        <v>1251</v>
      </c>
      <c r="G2170" s="122"/>
      <c r="H2170" s="122"/>
      <c r="I2170" s="117"/>
    </row>
    <row r="2171" spans="1:9" ht="15.6">
      <c r="A2171" s="121">
        <v>504858</v>
      </c>
      <c r="B2171" s="122" t="s">
        <v>3341</v>
      </c>
      <c r="C2171" s="121">
        <v>106</v>
      </c>
      <c r="D2171" s="121">
        <v>1</v>
      </c>
      <c r="E2171" s="122" t="s">
        <v>1448</v>
      </c>
      <c r="F2171" s="122" t="s">
        <v>477</v>
      </c>
      <c r="G2171" s="122"/>
      <c r="H2171" s="122"/>
      <c r="I2171" s="117"/>
    </row>
    <row r="2172" spans="1:9" ht="15.6">
      <c r="A2172" s="121">
        <v>543772</v>
      </c>
      <c r="B2172" s="122" t="s">
        <v>3342</v>
      </c>
      <c r="C2172" s="121">
        <v>811</v>
      </c>
      <c r="D2172" s="121">
        <v>8</v>
      </c>
      <c r="E2172" s="122" t="s">
        <v>1290</v>
      </c>
      <c r="F2172" s="122" t="s">
        <v>568</v>
      </c>
      <c r="G2172" s="122"/>
      <c r="H2172" s="122"/>
      <c r="I2172" s="117"/>
    </row>
    <row r="2173" spans="1:9" ht="15.6">
      <c r="A2173" s="121">
        <v>559636</v>
      </c>
      <c r="B2173" s="122" t="s">
        <v>3343</v>
      </c>
      <c r="C2173" s="121">
        <v>702</v>
      </c>
      <c r="D2173" s="121">
        <v>7</v>
      </c>
      <c r="E2173" s="122" t="s">
        <v>1262</v>
      </c>
      <c r="F2173" s="122" t="s">
        <v>1251</v>
      </c>
      <c r="G2173" s="122"/>
      <c r="H2173" s="122"/>
      <c r="I2173" s="117"/>
    </row>
    <row r="2174" spans="1:9" ht="15.6">
      <c r="A2174" s="121">
        <v>523828</v>
      </c>
      <c r="B2174" s="122" t="s">
        <v>3344</v>
      </c>
      <c r="C2174" s="121">
        <v>703</v>
      </c>
      <c r="D2174" s="121">
        <v>7</v>
      </c>
      <c r="E2174" s="122" t="s">
        <v>1252</v>
      </c>
      <c r="F2174" s="122" t="s">
        <v>1251</v>
      </c>
      <c r="G2174" s="122"/>
      <c r="H2174" s="122"/>
      <c r="I2174" s="117"/>
    </row>
    <row r="2175" spans="1:9" ht="15.6">
      <c r="A2175" s="121">
        <v>526355</v>
      </c>
      <c r="B2175" s="122" t="s">
        <v>1274</v>
      </c>
      <c r="C2175" s="121">
        <v>810</v>
      </c>
      <c r="D2175" s="121">
        <v>8</v>
      </c>
      <c r="E2175" s="122" t="s">
        <v>1274</v>
      </c>
      <c r="F2175" s="122" t="s">
        <v>568</v>
      </c>
      <c r="G2175" s="122"/>
      <c r="H2175" s="122"/>
      <c r="I2175" s="117"/>
    </row>
    <row r="2176" spans="1:9" ht="15.6">
      <c r="A2176" s="121">
        <v>523836</v>
      </c>
      <c r="B2176" s="122" t="s">
        <v>3345</v>
      </c>
      <c r="C2176" s="121">
        <v>703</v>
      </c>
      <c r="D2176" s="121">
        <v>7</v>
      </c>
      <c r="E2176" s="122" t="s">
        <v>1252</v>
      </c>
      <c r="F2176" s="122" t="s">
        <v>1251</v>
      </c>
      <c r="G2176" s="122"/>
      <c r="H2176" s="122"/>
      <c r="I2176" s="117"/>
    </row>
    <row r="2177" spans="1:9" ht="15.6">
      <c r="A2177" s="121">
        <v>523844</v>
      </c>
      <c r="B2177" s="122" t="s">
        <v>3346</v>
      </c>
      <c r="C2177" s="121">
        <v>706</v>
      </c>
      <c r="D2177" s="121">
        <v>7</v>
      </c>
      <c r="E2177" s="122" t="s">
        <v>1339</v>
      </c>
      <c r="F2177" s="122" t="s">
        <v>1251</v>
      </c>
      <c r="G2177" s="122"/>
      <c r="H2177" s="122"/>
      <c r="I2177" s="117"/>
    </row>
    <row r="2178" spans="1:9" ht="15.6">
      <c r="A2178" s="121">
        <v>523852</v>
      </c>
      <c r="B2178" s="122" t="s">
        <v>3347</v>
      </c>
      <c r="C2178" s="121">
        <v>706</v>
      </c>
      <c r="D2178" s="121">
        <v>7</v>
      </c>
      <c r="E2178" s="122" t="s">
        <v>1339</v>
      </c>
      <c r="F2178" s="122" t="s">
        <v>1251</v>
      </c>
      <c r="G2178" s="122"/>
      <c r="H2178" s="122"/>
      <c r="I2178" s="117"/>
    </row>
    <row r="2179" spans="1:9" ht="15.6">
      <c r="A2179" s="121">
        <v>523861</v>
      </c>
      <c r="B2179" s="122" t="s">
        <v>3348</v>
      </c>
      <c r="C2179" s="121">
        <v>703</v>
      </c>
      <c r="D2179" s="121">
        <v>7</v>
      </c>
      <c r="E2179" s="122" t="s">
        <v>1252</v>
      </c>
      <c r="F2179" s="122" t="s">
        <v>1251</v>
      </c>
      <c r="G2179" s="122"/>
      <c r="H2179" s="122"/>
      <c r="I2179" s="117"/>
    </row>
    <row r="2180" spans="1:9" ht="15.6">
      <c r="A2180" s="121">
        <v>543578</v>
      </c>
      <c r="B2180" s="122" t="s">
        <v>3349</v>
      </c>
      <c r="C2180" s="121">
        <v>704</v>
      </c>
      <c r="D2180" s="121">
        <v>7</v>
      </c>
      <c r="E2180" s="122" t="s">
        <v>1314</v>
      </c>
      <c r="F2180" s="122" t="s">
        <v>1251</v>
      </c>
      <c r="G2180" s="122"/>
      <c r="H2180" s="122"/>
      <c r="I2180" s="117"/>
    </row>
    <row r="2181" spans="1:9" ht="15.6">
      <c r="A2181" s="121">
        <v>543586</v>
      </c>
      <c r="B2181" s="122" t="s">
        <v>3350</v>
      </c>
      <c r="C2181" s="121">
        <v>810</v>
      </c>
      <c r="D2181" s="121">
        <v>8</v>
      </c>
      <c r="E2181" s="122" t="s">
        <v>1274</v>
      </c>
      <c r="F2181" s="122" t="s">
        <v>568</v>
      </c>
      <c r="G2181" s="122"/>
      <c r="H2181" s="122"/>
      <c r="I2181" s="117"/>
    </row>
    <row r="2182" spans="1:9" ht="15.6">
      <c r="A2182" s="121">
        <v>543594</v>
      </c>
      <c r="B2182" s="122" t="s">
        <v>3351</v>
      </c>
      <c r="C2182" s="121">
        <v>810</v>
      </c>
      <c r="D2182" s="121">
        <v>8</v>
      </c>
      <c r="E2182" s="122" t="s">
        <v>1274</v>
      </c>
      <c r="F2182" s="122" t="s">
        <v>568</v>
      </c>
      <c r="G2182" s="122"/>
      <c r="H2182" s="122"/>
      <c r="I2182" s="117"/>
    </row>
    <row r="2183" spans="1:9" ht="15.6">
      <c r="A2183" s="121">
        <v>543608</v>
      </c>
      <c r="B2183" s="122" t="s">
        <v>3352</v>
      </c>
      <c r="C2183" s="121">
        <v>704</v>
      </c>
      <c r="D2183" s="121">
        <v>7</v>
      </c>
      <c r="E2183" s="122" t="s">
        <v>1314</v>
      </c>
      <c r="F2183" s="122" t="s">
        <v>1251</v>
      </c>
      <c r="G2183" s="122"/>
      <c r="H2183" s="122"/>
      <c r="I2183" s="117"/>
    </row>
    <row r="2184" spans="1:9" ht="15.6">
      <c r="A2184" s="121">
        <v>543616</v>
      </c>
      <c r="B2184" s="122" t="s">
        <v>3353</v>
      </c>
      <c r="C2184" s="121">
        <v>810</v>
      </c>
      <c r="D2184" s="121">
        <v>8</v>
      </c>
      <c r="E2184" s="122" t="s">
        <v>1274</v>
      </c>
      <c r="F2184" s="122" t="s">
        <v>568</v>
      </c>
      <c r="G2184" s="122"/>
      <c r="H2184" s="122"/>
      <c r="I2184" s="117"/>
    </row>
    <row r="2185" spans="1:9" ht="15.6">
      <c r="A2185" s="121">
        <v>523879</v>
      </c>
      <c r="B2185" s="122" t="s">
        <v>3354</v>
      </c>
      <c r="C2185" s="121">
        <v>706</v>
      </c>
      <c r="D2185" s="121">
        <v>7</v>
      </c>
      <c r="E2185" s="122" t="s">
        <v>1339</v>
      </c>
      <c r="F2185" s="122" t="s">
        <v>1251</v>
      </c>
      <c r="G2185" s="122"/>
      <c r="H2185" s="122"/>
      <c r="I2185" s="117"/>
    </row>
    <row r="2186" spans="1:9" ht="15.6">
      <c r="A2186" s="121">
        <v>543624</v>
      </c>
      <c r="B2186" s="122" t="s">
        <v>3355</v>
      </c>
      <c r="C2186" s="121">
        <v>704</v>
      </c>
      <c r="D2186" s="121">
        <v>7</v>
      </c>
      <c r="E2186" s="122" t="s">
        <v>1314</v>
      </c>
      <c r="F2186" s="122" t="s">
        <v>1251</v>
      </c>
      <c r="G2186" s="122"/>
      <c r="H2186" s="122"/>
      <c r="I2186" s="117"/>
    </row>
    <row r="2187" spans="1:9" ht="15.6">
      <c r="A2187" s="121">
        <v>520829</v>
      </c>
      <c r="B2187" s="122" t="s">
        <v>3356</v>
      </c>
      <c r="C2187" s="121">
        <v>709</v>
      </c>
      <c r="D2187" s="121">
        <v>7</v>
      </c>
      <c r="E2187" s="122" t="s">
        <v>1353</v>
      </c>
      <c r="F2187" s="122" t="s">
        <v>1251</v>
      </c>
      <c r="G2187" s="122"/>
      <c r="H2187" s="122"/>
      <c r="I2187" s="117"/>
    </row>
    <row r="2188" spans="1:9" ht="15.6">
      <c r="A2188" s="121">
        <v>520811</v>
      </c>
      <c r="B2188" s="122" t="s">
        <v>3357</v>
      </c>
      <c r="C2188" s="121">
        <v>709</v>
      </c>
      <c r="D2188" s="121">
        <v>7</v>
      </c>
      <c r="E2188" s="122" t="s">
        <v>1353</v>
      </c>
      <c r="F2188" s="122" t="s">
        <v>1251</v>
      </c>
      <c r="G2188" s="122"/>
      <c r="H2188" s="122"/>
      <c r="I2188" s="117"/>
    </row>
    <row r="2189" spans="1:9" ht="15.6">
      <c r="A2189" s="121">
        <v>513849</v>
      </c>
      <c r="B2189" s="122" t="s">
        <v>3358</v>
      </c>
      <c r="C2189" s="121">
        <v>811</v>
      </c>
      <c r="D2189" s="121">
        <v>8</v>
      </c>
      <c r="E2189" s="122" t="s">
        <v>1290</v>
      </c>
      <c r="F2189" s="122" t="s">
        <v>568</v>
      </c>
      <c r="G2189" s="122"/>
      <c r="H2189" s="122"/>
      <c r="I2189" s="117"/>
    </row>
    <row r="2190" spans="1:9" ht="15.6">
      <c r="A2190" s="121">
        <v>511030</v>
      </c>
      <c r="B2190" s="122" t="s">
        <v>3359</v>
      </c>
      <c r="C2190" s="121">
        <v>508</v>
      </c>
      <c r="D2190" s="121">
        <v>5</v>
      </c>
      <c r="E2190" s="122" t="s">
        <v>1383</v>
      </c>
      <c r="F2190" s="122" t="s">
        <v>171</v>
      </c>
      <c r="G2190" s="122" t="s">
        <v>1384</v>
      </c>
      <c r="H2190" s="122"/>
      <c r="I2190" s="117"/>
    </row>
    <row r="2191" spans="1:9" ht="15.6">
      <c r="A2191" s="121">
        <v>543781</v>
      </c>
      <c r="B2191" s="122" t="s">
        <v>3360</v>
      </c>
      <c r="C2191" s="121">
        <v>811</v>
      </c>
      <c r="D2191" s="121">
        <v>8</v>
      </c>
      <c r="E2191" s="122" t="s">
        <v>1290</v>
      </c>
      <c r="F2191" s="122" t="s">
        <v>568</v>
      </c>
      <c r="G2191" s="122"/>
      <c r="H2191" s="122"/>
      <c r="I2191" s="117"/>
    </row>
    <row r="2192" spans="1:9" ht="15.6">
      <c r="A2192" s="121">
        <v>515540</v>
      </c>
      <c r="B2192" s="122" t="s">
        <v>3361</v>
      </c>
      <c r="C2192" s="121">
        <v>609</v>
      </c>
      <c r="D2192" s="121">
        <v>6</v>
      </c>
      <c r="E2192" s="122" t="s">
        <v>1245</v>
      </c>
      <c r="F2192" s="122" t="s">
        <v>214</v>
      </c>
      <c r="G2192" s="122"/>
      <c r="H2192" s="122"/>
      <c r="I2192" s="117"/>
    </row>
    <row r="2193" spans="1:9" ht="15.6">
      <c r="A2193" s="121">
        <v>511846</v>
      </c>
      <c r="B2193" s="122" t="s">
        <v>3362</v>
      </c>
      <c r="C2193" s="121">
        <v>606</v>
      </c>
      <c r="D2193" s="121">
        <v>6</v>
      </c>
      <c r="E2193" s="122" t="s">
        <v>1243</v>
      </c>
      <c r="F2193" s="122" t="s">
        <v>214</v>
      </c>
      <c r="G2193" s="122"/>
      <c r="H2193" s="122"/>
      <c r="I2193" s="117"/>
    </row>
    <row r="2194" spans="1:9" ht="15.6">
      <c r="A2194" s="121">
        <v>518816</v>
      </c>
      <c r="B2194" s="122" t="s">
        <v>3363</v>
      </c>
      <c r="C2194" s="121">
        <v>604</v>
      </c>
      <c r="D2194" s="121">
        <v>6</v>
      </c>
      <c r="E2194" s="122" t="s">
        <v>1658</v>
      </c>
      <c r="F2194" s="122" t="s">
        <v>214</v>
      </c>
      <c r="G2194" s="122"/>
      <c r="H2194" s="122"/>
      <c r="I2194" s="117"/>
    </row>
    <row r="2195" spans="1:9" ht="15.6">
      <c r="A2195" s="121">
        <v>517267</v>
      </c>
      <c r="B2195" s="122" t="s">
        <v>3364</v>
      </c>
      <c r="C2195" s="121">
        <v>613</v>
      </c>
      <c r="D2195" s="121">
        <v>6</v>
      </c>
      <c r="E2195" s="122" t="s">
        <v>212</v>
      </c>
      <c r="F2195" s="122" t="s">
        <v>214</v>
      </c>
      <c r="G2195" s="122" t="s">
        <v>1332</v>
      </c>
      <c r="H2195" s="122"/>
      <c r="I2195" s="117"/>
    </row>
    <row r="2196" spans="1:9" ht="15.6">
      <c r="A2196" s="121">
        <v>506516</v>
      </c>
      <c r="B2196" s="122" t="s">
        <v>3365</v>
      </c>
      <c r="C2196" s="121">
        <v>304</v>
      </c>
      <c r="D2196" s="121">
        <v>3</v>
      </c>
      <c r="E2196" s="122" t="s">
        <v>1345</v>
      </c>
      <c r="F2196" s="122" t="s">
        <v>1260</v>
      </c>
      <c r="G2196" s="122"/>
      <c r="H2196" s="122"/>
      <c r="I2196" s="117"/>
    </row>
    <row r="2197" spans="1:9" ht="15.6">
      <c r="A2197" s="121">
        <v>523887</v>
      </c>
      <c r="B2197" s="122" t="s">
        <v>3366</v>
      </c>
      <c r="C2197" s="121">
        <v>703</v>
      </c>
      <c r="D2197" s="121">
        <v>7</v>
      </c>
      <c r="E2197" s="122" t="s">
        <v>1252</v>
      </c>
      <c r="F2197" s="122" t="s">
        <v>1251</v>
      </c>
      <c r="G2197" s="122"/>
      <c r="H2197" s="122"/>
      <c r="I2197" s="117"/>
    </row>
    <row r="2198" spans="1:9" ht="15.6">
      <c r="A2198" s="121">
        <v>526665</v>
      </c>
      <c r="B2198" s="122" t="s">
        <v>1632</v>
      </c>
      <c r="C2198" s="121">
        <v>710</v>
      </c>
      <c r="D2198" s="121">
        <v>7</v>
      </c>
      <c r="E2198" s="122" t="s">
        <v>1632</v>
      </c>
      <c r="F2198" s="122" t="s">
        <v>1251</v>
      </c>
      <c r="G2198" s="122"/>
      <c r="H2198" s="122"/>
      <c r="I2198" s="117"/>
    </row>
    <row r="2199" spans="1:9" ht="15.6">
      <c r="A2199" s="121">
        <v>504866</v>
      </c>
      <c r="B2199" s="122" t="s">
        <v>3367</v>
      </c>
      <c r="C2199" s="121">
        <v>303</v>
      </c>
      <c r="D2199" s="121">
        <v>3</v>
      </c>
      <c r="E2199" s="122" t="s">
        <v>1475</v>
      </c>
      <c r="F2199" s="122" t="s">
        <v>1260</v>
      </c>
      <c r="G2199" s="122"/>
      <c r="H2199" s="122"/>
      <c r="I2199" s="117"/>
    </row>
    <row r="2200" spans="1:9" ht="15.6">
      <c r="A2200" s="121">
        <v>506524</v>
      </c>
      <c r="B2200" s="122" t="s">
        <v>3368</v>
      </c>
      <c r="C2200" s="121">
        <v>304</v>
      </c>
      <c r="D2200" s="121">
        <v>3</v>
      </c>
      <c r="E2200" s="122" t="s">
        <v>1345</v>
      </c>
      <c r="F2200" s="122" t="s">
        <v>1260</v>
      </c>
      <c r="G2200" s="122"/>
      <c r="H2200" s="122"/>
      <c r="I2200" s="117"/>
    </row>
    <row r="2201" spans="1:9" ht="15.6">
      <c r="A2201" s="121">
        <v>543632</v>
      </c>
      <c r="B2201" s="122" t="s">
        <v>3369</v>
      </c>
      <c r="C2201" s="121">
        <v>801</v>
      </c>
      <c r="D2201" s="121">
        <v>8</v>
      </c>
      <c r="E2201" s="122" t="s">
        <v>1826</v>
      </c>
      <c r="F2201" s="122" t="s">
        <v>568</v>
      </c>
      <c r="G2201" s="122"/>
      <c r="H2201" s="122"/>
      <c r="I2201" s="117"/>
    </row>
    <row r="2202" spans="1:9" ht="15.6">
      <c r="A2202" s="121">
        <v>523097</v>
      </c>
      <c r="B2202" s="122" t="s">
        <v>3370</v>
      </c>
      <c r="C2202" s="121">
        <v>807</v>
      </c>
      <c r="D2202" s="121">
        <v>8</v>
      </c>
      <c r="E2202" s="122" t="s">
        <v>1302</v>
      </c>
      <c r="F2202" s="122" t="s">
        <v>568</v>
      </c>
      <c r="G2202" s="122"/>
      <c r="H2202" s="122"/>
      <c r="I2202" s="117"/>
    </row>
    <row r="2203" spans="1:9" ht="15.6">
      <c r="A2203" s="121">
        <v>509019</v>
      </c>
      <c r="B2203" s="122" t="s">
        <v>3371</v>
      </c>
      <c r="C2203" s="121">
        <v>601</v>
      </c>
      <c r="D2203" s="121">
        <v>6</v>
      </c>
      <c r="E2203" s="122" t="s">
        <v>1298</v>
      </c>
      <c r="F2203" s="122" t="s">
        <v>214</v>
      </c>
      <c r="G2203" s="122"/>
      <c r="H2203" s="122"/>
      <c r="I2203" s="117"/>
    </row>
    <row r="2204" spans="1:9" ht="15.6">
      <c r="A2204" s="121">
        <v>527009</v>
      </c>
      <c r="B2204" s="122" t="s">
        <v>3372</v>
      </c>
      <c r="C2204" s="121">
        <v>710</v>
      </c>
      <c r="D2204" s="121">
        <v>7</v>
      </c>
      <c r="E2204" s="122" t="s">
        <v>1632</v>
      </c>
      <c r="F2204" s="122" t="s">
        <v>1251</v>
      </c>
      <c r="G2204" s="122"/>
      <c r="H2204" s="122"/>
      <c r="I2204" s="117"/>
    </row>
    <row r="2205" spans="1:9" ht="15.6">
      <c r="A2205" s="121">
        <v>502758</v>
      </c>
      <c r="B2205" s="122" t="s">
        <v>3373</v>
      </c>
      <c r="C2205" s="121">
        <v>402</v>
      </c>
      <c r="D2205" s="121">
        <v>4</v>
      </c>
      <c r="E2205" s="122" t="s">
        <v>1309</v>
      </c>
      <c r="F2205" s="122" t="s">
        <v>1265</v>
      </c>
      <c r="G2205" s="122"/>
      <c r="H2205" s="122"/>
      <c r="I2205" s="117"/>
    </row>
    <row r="2206" spans="1:9" ht="15.6">
      <c r="A2206" s="121">
        <v>502766</v>
      </c>
      <c r="B2206" s="122" t="s">
        <v>3374</v>
      </c>
      <c r="C2206" s="121">
        <v>402</v>
      </c>
      <c r="D2206" s="121">
        <v>4</v>
      </c>
      <c r="E2206" s="122" t="s">
        <v>1309</v>
      </c>
      <c r="F2206" s="122" t="s">
        <v>1265</v>
      </c>
      <c r="G2206" s="122"/>
      <c r="H2206" s="122"/>
      <c r="I2206" s="117"/>
    </row>
    <row r="2207" spans="1:9" ht="15.6">
      <c r="A2207" s="121">
        <v>527823</v>
      </c>
      <c r="B2207" s="122" t="s">
        <v>3375</v>
      </c>
      <c r="C2207" s="121">
        <v>711</v>
      </c>
      <c r="D2207" s="121">
        <v>7</v>
      </c>
      <c r="E2207" s="122" t="s">
        <v>1319</v>
      </c>
      <c r="F2207" s="122" t="s">
        <v>1251</v>
      </c>
      <c r="G2207" s="122"/>
      <c r="H2207" s="122"/>
      <c r="I2207" s="117"/>
    </row>
    <row r="2208" spans="1:9" ht="15.6">
      <c r="A2208" s="121">
        <v>519804</v>
      </c>
      <c r="B2208" s="122" t="s">
        <v>3376</v>
      </c>
      <c r="C2208" s="121">
        <v>701</v>
      </c>
      <c r="D2208" s="121">
        <v>7</v>
      </c>
      <c r="E2208" s="122" t="s">
        <v>1250</v>
      </c>
      <c r="F2208" s="122" t="s">
        <v>1251</v>
      </c>
      <c r="G2208" s="122"/>
      <c r="H2208" s="122"/>
      <c r="I2208" s="117"/>
    </row>
    <row r="2209" spans="1:23" ht="15.6">
      <c r="A2209" s="121">
        <v>519812</v>
      </c>
      <c r="B2209" s="122" t="s">
        <v>3377</v>
      </c>
      <c r="C2209" s="121">
        <v>701</v>
      </c>
      <c r="D2209" s="121">
        <v>7</v>
      </c>
      <c r="E2209" s="122" t="s">
        <v>1250</v>
      </c>
      <c r="F2209" s="122" t="s">
        <v>1251</v>
      </c>
      <c r="G2209" s="122"/>
      <c r="H2209" s="122"/>
      <c r="I2209" s="117"/>
    </row>
    <row r="2210" spans="1:23" ht="15.6">
      <c r="A2210" s="121">
        <v>518824</v>
      </c>
      <c r="B2210" s="122" t="s">
        <v>3378</v>
      </c>
      <c r="C2210" s="121">
        <v>604</v>
      </c>
      <c r="D2210" s="121">
        <v>6</v>
      </c>
      <c r="E2210" s="122" t="s">
        <v>1658</v>
      </c>
      <c r="F2210" s="122" t="s">
        <v>214</v>
      </c>
      <c r="G2210" s="122"/>
      <c r="H2210" s="122"/>
      <c r="I2210" s="117"/>
    </row>
    <row r="2211" spans="1:23" ht="15.6">
      <c r="A2211" s="121">
        <v>527017</v>
      </c>
      <c r="B2211" s="122" t="s">
        <v>3379</v>
      </c>
      <c r="C2211" s="121">
        <v>710</v>
      </c>
      <c r="D2211" s="121">
        <v>7</v>
      </c>
      <c r="E2211" s="122" t="s">
        <v>1632</v>
      </c>
      <c r="F2211" s="122" t="s">
        <v>1251</v>
      </c>
      <c r="G2211" s="122"/>
      <c r="H2211" s="122"/>
      <c r="I2211" s="117"/>
    </row>
    <row r="2212" spans="1:23" ht="15.6">
      <c r="A2212" s="121">
        <v>517950</v>
      </c>
      <c r="B2212" s="122" t="s">
        <v>3380</v>
      </c>
      <c r="C2212" s="121">
        <v>511</v>
      </c>
      <c r="D2212" s="121">
        <v>5</v>
      </c>
      <c r="E2212" s="122" t="s">
        <v>648</v>
      </c>
      <c r="F2212" s="122" t="s">
        <v>171</v>
      </c>
      <c r="G2212" s="122" t="s">
        <v>1349</v>
      </c>
      <c r="H2212" s="122"/>
      <c r="I2212" s="123">
        <v>779</v>
      </c>
      <c r="J2212" s="124">
        <v>819</v>
      </c>
      <c r="K2212" s="125" t="s">
        <v>1537</v>
      </c>
      <c r="L2212" s="124">
        <v>758</v>
      </c>
      <c r="M2212" s="124">
        <v>766</v>
      </c>
      <c r="N2212" s="124">
        <v>771</v>
      </c>
      <c r="O2212" s="124">
        <v>699</v>
      </c>
      <c r="P2212" s="124">
        <v>763</v>
      </c>
      <c r="Q2212" s="124">
        <v>788</v>
      </c>
      <c r="R2212" s="124">
        <v>759</v>
      </c>
      <c r="S2212" s="124">
        <v>749</v>
      </c>
      <c r="T2212" s="124">
        <v>774</v>
      </c>
      <c r="U2212" s="124">
        <v>751</v>
      </c>
      <c r="V2212" s="124">
        <v>715</v>
      </c>
      <c r="W2212" s="124"/>
    </row>
    <row r="2213" spans="1:23" ht="15.6">
      <c r="A2213" s="121">
        <v>523909</v>
      </c>
      <c r="B2213" s="122" t="s">
        <v>3381</v>
      </c>
      <c r="C2213" s="121">
        <v>703</v>
      </c>
      <c r="D2213" s="121">
        <v>7</v>
      </c>
      <c r="E2213" s="122" t="s">
        <v>1252</v>
      </c>
      <c r="F2213" s="122" t="s">
        <v>1251</v>
      </c>
      <c r="G2213" s="122"/>
      <c r="H2213" s="122"/>
      <c r="I2213" s="117"/>
    </row>
    <row r="2214" spans="1:23" ht="15.6">
      <c r="A2214" s="121">
        <v>515566</v>
      </c>
      <c r="B2214" s="122" t="s">
        <v>3382</v>
      </c>
      <c r="C2214" s="121">
        <v>609</v>
      </c>
      <c r="D2214" s="121">
        <v>6</v>
      </c>
      <c r="E2214" s="122" t="s">
        <v>1245</v>
      </c>
      <c r="F2214" s="122" t="s">
        <v>214</v>
      </c>
      <c r="G2214" s="122"/>
      <c r="H2214" s="122"/>
      <c r="I2214" s="117"/>
    </row>
    <row r="2215" spans="1:23" ht="15.6">
      <c r="A2215" s="121">
        <v>517968</v>
      </c>
      <c r="B2215" s="122" t="s">
        <v>3383</v>
      </c>
      <c r="C2215" s="121">
        <v>511</v>
      </c>
      <c r="D2215" s="121">
        <v>5</v>
      </c>
      <c r="E2215" s="122" t="s">
        <v>648</v>
      </c>
      <c r="F2215" s="122" t="s">
        <v>171</v>
      </c>
      <c r="G2215" s="122" t="s">
        <v>1349</v>
      </c>
      <c r="H2215" s="122"/>
      <c r="I2215" s="117"/>
    </row>
    <row r="2216" spans="1:23" ht="15.6">
      <c r="A2216" s="121">
        <v>526291</v>
      </c>
      <c r="B2216" s="122" t="s">
        <v>3384</v>
      </c>
      <c r="C2216" s="121">
        <v>808</v>
      </c>
      <c r="D2216" s="121">
        <v>8</v>
      </c>
      <c r="E2216" s="122" t="s">
        <v>1272</v>
      </c>
      <c r="F2216" s="122" t="s">
        <v>568</v>
      </c>
      <c r="G2216" s="122"/>
      <c r="H2216" s="122"/>
      <c r="I2216" s="117"/>
    </row>
    <row r="2217" spans="1:23" ht="15.6">
      <c r="A2217" s="121">
        <v>517976</v>
      </c>
      <c r="B2217" s="122" t="s">
        <v>3385</v>
      </c>
      <c r="C2217" s="121">
        <v>511</v>
      </c>
      <c r="D2217" s="121">
        <v>5</v>
      </c>
      <c r="E2217" s="122" t="s">
        <v>648</v>
      </c>
      <c r="F2217" s="122" t="s">
        <v>171</v>
      </c>
      <c r="G2217" s="122" t="s">
        <v>1349</v>
      </c>
      <c r="H2217" s="122"/>
      <c r="I2217" s="117"/>
    </row>
    <row r="2218" spans="1:23" ht="15.6">
      <c r="A2218" s="121">
        <v>543799</v>
      </c>
      <c r="B2218" s="122" t="s">
        <v>3386</v>
      </c>
      <c r="C2218" s="121">
        <v>811</v>
      </c>
      <c r="D2218" s="121">
        <v>8</v>
      </c>
      <c r="E2218" s="122" t="s">
        <v>1290</v>
      </c>
      <c r="F2218" s="122" t="s">
        <v>568</v>
      </c>
      <c r="G2218" s="122"/>
      <c r="H2218" s="122"/>
      <c r="I2218" s="117"/>
    </row>
    <row r="2219" spans="1:23" ht="15.6">
      <c r="A2219" s="121">
        <v>523101</v>
      </c>
      <c r="B2219" s="122" t="s">
        <v>3387</v>
      </c>
      <c r="C2219" s="121">
        <v>807</v>
      </c>
      <c r="D2219" s="121">
        <v>8</v>
      </c>
      <c r="E2219" s="122" t="s">
        <v>1302</v>
      </c>
      <c r="F2219" s="122" t="s">
        <v>568</v>
      </c>
      <c r="G2219" s="122"/>
      <c r="H2219" s="122"/>
      <c r="I2219" s="117"/>
    </row>
    <row r="2220" spans="1:23" ht="15.6">
      <c r="A2220" s="121">
        <v>517984</v>
      </c>
      <c r="B2220" s="122" t="s">
        <v>3388</v>
      </c>
      <c r="C2220" s="121">
        <v>511</v>
      </c>
      <c r="D2220" s="121">
        <v>5</v>
      </c>
      <c r="E2220" s="122" t="s">
        <v>648</v>
      </c>
      <c r="F2220" s="122" t="s">
        <v>171</v>
      </c>
      <c r="G2220" s="122" t="s">
        <v>1349</v>
      </c>
      <c r="H2220" s="122" t="s">
        <v>648</v>
      </c>
      <c r="I2220" s="123">
        <v>779</v>
      </c>
      <c r="J2220" s="124">
        <v>819</v>
      </c>
      <c r="K2220" s="125" t="s">
        <v>1537</v>
      </c>
      <c r="L2220" s="124">
        <v>758</v>
      </c>
      <c r="M2220" s="124">
        <v>766</v>
      </c>
      <c r="N2220" s="124">
        <v>771</v>
      </c>
      <c r="O2220" s="124">
        <v>699</v>
      </c>
      <c r="P2220" s="124">
        <v>763</v>
      </c>
      <c r="Q2220" s="124">
        <v>788</v>
      </c>
      <c r="R2220" s="124">
        <v>759</v>
      </c>
      <c r="S2220" s="124">
        <v>749</v>
      </c>
      <c r="T2220" s="124">
        <v>774</v>
      </c>
      <c r="U2220" s="124">
        <v>751</v>
      </c>
      <c r="V2220" s="124">
        <v>715</v>
      </c>
      <c r="W2220" s="124"/>
    </row>
    <row r="2221" spans="1:23" ht="15.6">
      <c r="A2221" s="121">
        <v>543802</v>
      </c>
      <c r="B2221" s="122" t="s">
        <v>3389</v>
      </c>
      <c r="C2221" s="121">
        <v>811</v>
      </c>
      <c r="D2221" s="121">
        <v>8</v>
      </c>
      <c r="E2221" s="122" t="s">
        <v>1290</v>
      </c>
      <c r="F2221" s="122" t="s">
        <v>568</v>
      </c>
      <c r="G2221" s="122"/>
      <c r="H2221" s="122"/>
      <c r="I2221" s="117"/>
    </row>
    <row r="2222" spans="1:23" ht="15.6">
      <c r="A2222" s="121">
        <v>516406</v>
      </c>
      <c r="B2222" s="122" t="s">
        <v>3390</v>
      </c>
      <c r="C2222" s="121">
        <v>610</v>
      </c>
      <c r="D2222" s="121">
        <v>6</v>
      </c>
      <c r="E2222" s="122" t="s">
        <v>1316</v>
      </c>
      <c r="F2222" s="122" t="s">
        <v>214</v>
      </c>
      <c r="G2222" s="122"/>
      <c r="H2222" s="122"/>
      <c r="I2222" s="117"/>
    </row>
    <row r="2223" spans="1:23" ht="15.6">
      <c r="A2223" s="121">
        <v>503550</v>
      </c>
      <c r="B2223" s="122" t="s">
        <v>3391</v>
      </c>
      <c r="C2223" s="121">
        <v>404</v>
      </c>
      <c r="D2223" s="121">
        <v>4</v>
      </c>
      <c r="E2223" s="122" t="s">
        <v>1267</v>
      </c>
      <c r="F2223" s="122" t="s">
        <v>1265</v>
      </c>
      <c r="G2223" s="122"/>
      <c r="H2223" s="122"/>
      <c r="I2223" s="117"/>
    </row>
    <row r="2224" spans="1:23" ht="15.6">
      <c r="A2224" s="121">
        <v>509027</v>
      </c>
      <c r="B2224" s="122" t="s">
        <v>3392</v>
      </c>
      <c r="C2224" s="121">
        <v>601</v>
      </c>
      <c r="D2224" s="121">
        <v>6</v>
      </c>
      <c r="E2224" s="122" t="s">
        <v>1298</v>
      </c>
      <c r="F2224" s="122" t="s">
        <v>214</v>
      </c>
      <c r="G2224" s="122"/>
      <c r="H2224" s="122"/>
      <c r="I2224" s="117"/>
    </row>
    <row r="2225" spans="1:9" ht="15.6">
      <c r="A2225" s="121">
        <v>523119</v>
      </c>
      <c r="B2225" s="122" t="s">
        <v>3393</v>
      </c>
      <c r="C2225" s="121">
        <v>807</v>
      </c>
      <c r="D2225" s="121">
        <v>8</v>
      </c>
      <c r="E2225" s="122" t="s">
        <v>1302</v>
      </c>
      <c r="F2225" s="122" t="s">
        <v>568</v>
      </c>
      <c r="G2225" s="122"/>
      <c r="H2225" s="122"/>
      <c r="I2225" s="117"/>
    </row>
    <row r="2226" spans="1:9" ht="15.6">
      <c r="A2226" s="121">
        <v>523127</v>
      </c>
      <c r="B2226" s="122" t="s">
        <v>3394</v>
      </c>
      <c r="C2226" s="121">
        <v>807</v>
      </c>
      <c r="D2226" s="121">
        <v>8</v>
      </c>
      <c r="E2226" s="122" t="s">
        <v>1302</v>
      </c>
      <c r="F2226" s="122" t="s">
        <v>568</v>
      </c>
      <c r="G2226" s="122"/>
      <c r="H2226" s="122"/>
      <c r="I2226" s="117"/>
    </row>
    <row r="2227" spans="1:9" ht="15.6">
      <c r="A2227" s="121">
        <v>557471</v>
      </c>
      <c r="B2227" s="122" t="s">
        <v>3395</v>
      </c>
      <c r="C2227" s="121">
        <v>308</v>
      </c>
      <c r="D2227" s="121">
        <v>3</v>
      </c>
      <c r="E2227" s="122" t="s">
        <v>1365</v>
      </c>
      <c r="F2227" s="122" t="s">
        <v>1260</v>
      </c>
      <c r="G2227" s="122"/>
      <c r="H2227" s="122"/>
      <c r="I2227" s="117"/>
    </row>
    <row r="2228" spans="1:9" ht="15.6">
      <c r="A2228" s="121">
        <v>520845</v>
      </c>
      <c r="B2228" s="122" t="s">
        <v>3396</v>
      </c>
      <c r="C2228" s="121">
        <v>709</v>
      </c>
      <c r="D2228" s="121">
        <v>7</v>
      </c>
      <c r="E2228" s="122" t="s">
        <v>1353</v>
      </c>
      <c r="F2228" s="122" t="s">
        <v>1251</v>
      </c>
      <c r="G2228" s="122"/>
      <c r="H2228" s="122"/>
      <c r="I2228" s="117"/>
    </row>
    <row r="2229" spans="1:9" ht="15.6">
      <c r="A2229" s="121">
        <v>527831</v>
      </c>
      <c r="B2229" s="122" t="s">
        <v>3397</v>
      </c>
      <c r="C2229" s="121">
        <v>712</v>
      </c>
      <c r="D2229" s="121">
        <v>7</v>
      </c>
      <c r="E2229" s="122" t="s">
        <v>1357</v>
      </c>
      <c r="F2229" s="122" t="s">
        <v>1251</v>
      </c>
      <c r="G2229" s="122"/>
      <c r="H2229" s="122"/>
      <c r="I2229" s="117"/>
    </row>
    <row r="2230" spans="1:9" ht="15.6">
      <c r="A2230" s="121">
        <v>527840</v>
      </c>
      <c r="B2230" s="122" t="s">
        <v>1319</v>
      </c>
      <c r="C2230" s="121">
        <v>711</v>
      </c>
      <c r="D2230" s="121">
        <v>7</v>
      </c>
      <c r="E2230" s="122" t="s">
        <v>1319</v>
      </c>
      <c r="F2230" s="122" t="s">
        <v>1251</v>
      </c>
      <c r="G2230" s="122"/>
      <c r="H2230" s="122"/>
      <c r="I2230" s="117"/>
    </row>
    <row r="2231" spans="1:9" ht="15.6">
      <c r="A2231" s="121">
        <v>515582</v>
      </c>
      <c r="B2231" s="122" t="s">
        <v>3398</v>
      </c>
      <c r="C2231" s="121">
        <v>609</v>
      </c>
      <c r="D2231" s="121">
        <v>6</v>
      </c>
      <c r="E2231" s="122" t="s">
        <v>1245</v>
      </c>
      <c r="F2231" s="122" t="s">
        <v>214</v>
      </c>
      <c r="G2231" s="122"/>
      <c r="H2231" s="122"/>
      <c r="I2231" s="117"/>
    </row>
    <row r="2232" spans="1:9" ht="15.6">
      <c r="A2232" s="121">
        <v>543641</v>
      </c>
      <c r="B2232" s="122" t="s">
        <v>3399</v>
      </c>
      <c r="C2232" s="121">
        <v>704</v>
      </c>
      <c r="D2232" s="121">
        <v>7</v>
      </c>
      <c r="E2232" s="122" t="s">
        <v>1314</v>
      </c>
      <c r="F2232" s="122" t="s">
        <v>1251</v>
      </c>
      <c r="G2232" s="122"/>
      <c r="H2232" s="122"/>
      <c r="I2232" s="117"/>
    </row>
    <row r="2233" spans="1:9" ht="15.6">
      <c r="A2233" s="121">
        <v>504874</v>
      </c>
      <c r="B2233" s="122" t="s">
        <v>3400</v>
      </c>
      <c r="C2233" s="121">
        <v>106</v>
      </c>
      <c r="D2233" s="121">
        <v>1</v>
      </c>
      <c r="E2233" s="122" t="s">
        <v>1448</v>
      </c>
      <c r="F2233" s="122" t="s">
        <v>477</v>
      </c>
      <c r="G2233" s="122"/>
      <c r="H2233" s="122"/>
      <c r="I2233" s="117"/>
    </row>
    <row r="2234" spans="1:9" ht="15.6">
      <c r="A2234" s="121">
        <v>519821</v>
      </c>
      <c r="B2234" s="122" t="s">
        <v>3401</v>
      </c>
      <c r="C2234" s="121">
        <v>701</v>
      </c>
      <c r="D2234" s="121">
        <v>7</v>
      </c>
      <c r="E2234" s="122" t="s">
        <v>1250</v>
      </c>
      <c r="F2234" s="122" t="s">
        <v>1251</v>
      </c>
      <c r="G2234" s="122"/>
      <c r="H2234" s="122"/>
      <c r="I2234" s="117"/>
    </row>
    <row r="2235" spans="1:9" ht="15.6">
      <c r="A2235" s="121">
        <v>508233</v>
      </c>
      <c r="B2235" s="122" t="s">
        <v>3402</v>
      </c>
      <c r="C2235" s="121">
        <v>106</v>
      </c>
      <c r="D2235" s="121">
        <v>1</v>
      </c>
      <c r="E2235" s="122" t="s">
        <v>1448</v>
      </c>
      <c r="F2235" s="122" t="s">
        <v>477</v>
      </c>
      <c r="G2235" s="122"/>
      <c r="H2235" s="122"/>
      <c r="I2235" s="117"/>
    </row>
    <row r="2236" spans="1:9" ht="15.6">
      <c r="A2236" s="121">
        <v>513687</v>
      </c>
      <c r="B2236" s="122" t="s">
        <v>3403</v>
      </c>
      <c r="C2236" s="121">
        <v>306</v>
      </c>
      <c r="D2236" s="121">
        <v>3</v>
      </c>
      <c r="E2236" s="122" t="s">
        <v>1420</v>
      </c>
      <c r="F2236" s="122" t="s">
        <v>1260</v>
      </c>
      <c r="G2236" s="122"/>
      <c r="H2236" s="122"/>
      <c r="I2236" s="117"/>
    </row>
    <row r="2237" spans="1:9" ht="15.6">
      <c r="A2237" s="121">
        <v>512648</v>
      </c>
      <c r="B2237" s="122" t="s">
        <v>3404</v>
      </c>
      <c r="C2237" s="121">
        <v>506</v>
      </c>
      <c r="D2237" s="121">
        <v>5</v>
      </c>
      <c r="E2237" s="122" t="s">
        <v>1351</v>
      </c>
      <c r="F2237" s="122" t="s">
        <v>171</v>
      </c>
      <c r="G2237" s="122" t="s">
        <v>1255</v>
      </c>
      <c r="H2237" s="122"/>
      <c r="I2237" s="117"/>
    </row>
    <row r="2238" spans="1:9" ht="15.6">
      <c r="A2238" s="121">
        <v>518832</v>
      </c>
      <c r="B2238" s="122" t="s">
        <v>3405</v>
      </c>
      <c r="C2238" s="121">
        <v>605</v>
      </c>
      <c r="D2238" s="121">
        <v>6</v>
      </c>
      <c r="E2238" s="122" t="s">
        <v>1544</v>
      </c>
      <c r="F2238" s="122" t="s">
        <v>214</v>
      </c>
      <c r="G2238" s="122"/>
      <c r="H2238" s="122"/>
      <c r="I2238" s="117"/>
    </row>
    <row r="2239" spans="1:9" ht="15.6">
      <c r="A2239" s="121">
        <v>518841</v>
      </c>
      <c r="B2239" s="122" t="s">
        <v>3406</v>
      </c>
      <c r="C2239" s="121">
        <v>605</v>
      </c>
      <c r="D2239" s="121">
        <v>6</v>
      </c>
      <c r="E2239" s="122" t="s">
        <v>1544</v>
      </c>
      <c r="F2239" s="122" t="s">
        <v>214</v>
      </c>
      <c r="G2239" s="122"/>
      <c r="H2239" s="122"/>
      <c r="I2239" s="117"/>
    </row>
    <row r="2240" spans="1:9" ht="15.6">
      <c r="A2240" s="121">
        <v>559989</v>
      </c>
      <c r="B2240" s="122" t="s">
        <v>3407</v>
      </c>
      <c r="C2240" s="121">
        <v>707</v>
      </c>
      <c r="D2240" s="121">
        <v>7</v>
      </c>
      <c r="E2240" s="122" t="s">
        <v>1257</v>
      </c>
      <c r="F2240" s="122" t="s">
        <v>1251</v>
      </c>
      <c r="G2240" s="122"/>
      <c r="H2240" s="122"/>
      <c r="I2240" s="117"/>
    </row>
    <row r="2241" spans="1:9" ht="15.6">
      <c r="A2241" s="121">
        <v>510076</v>
      </c>
      <c r="B2241" s="122" t="s">
        <v>3408</v>
      </c>
      <c r="C2241" s="121">
        <v>510</v>
      </c>
      <c r="D2241" s="121">
        <v>5</v>
      </c>
      <c r="E2241" s="122" t="s">
        <v>1490</v>
      </c>
      <c r="F2241" s="122" t="s">
        <v>171</v>
      </c>
      <c r="G2241" s="122" t="s">
        <v>1279</v>
      </c>
      <c r="H2241" s="122"/>
      <c r="I2241" s="117"/>
    </row>
    <row r="2242" spans="1:9" ht="15.6">
      <c r="A2242" s="121">
        <v>507571</v>
      </c>
      <c r="B2242" s="122" t="s">
        <v>3409</v>
      </c>
      <c r="C2242" s="121">
        <v>207</v>
      </c>
      <c r="D2242" s="121">
        <v>2</v>
      </c>
      <c r="E2242" s="122" t="s">
        <v>1392</v>
      </c>
      <c r="F2242" s="122" t="s">
        <v>1248</v>
      </c>
      <c r="G2242" s="122"/>
      <c r="H2242" s="122"/>
      <c r="I2242" s="117"/>
    </row>
    <row r="2243" spans="1:9" ht="15.6">
      <c r="A2243" s="121">
        <v>516414</v>
      </c>
      <c r="B2243" s="122" t="s">
        <v>3410</v>
      </c>
      <c r="C2243" s="121">
        <v>610</v>
      </c>
      <c r="D2243" s="121">
        <v>6</v>
      </c>
      <c r="E2243" s="122" t="s">
        <v>1316</v>
      </c>
      <c r="F2243" s="122" t="s">
        <v>214</v>
      </c>
      <c r="G2243" s="122"/>
      <c r="H2243" s="122"/>
      <c r="I2243" s="117"/>
    </row>
    <row r="2244" spans="1:9" ht="15.6">
      <c r="A2244" s="121">
        <v>523135</v>
      </c>
      <c r="B2244" s="122" t="s">
        <v>3411</v>
      </c>
      <c r="C2244" s="121">
        <v>807</v>
      </c>
      <c r="D2244" s="121">
        <v>8</v>
      </c>
      <c r="E2244" s="122" t="s">
        <v>1302</v>
      </c>
      <c r="F2244" s="122" t="s">
        <v>568</v>
      </c>
      <c r="G2244" s="122"/>
      <c r="H2244" s="122"/>
      <c r="I2244" s="117"/>
    </row>
    <row r="2245" spans="1:9" ht="15.6">
      <c r="A2245" s="121">
        <v>516422</v>
      </c>
      <c r="B2245" s="122" t="s">
        <v>3412</v>
      </c>
      <c r="C2245" s="121">
        <v>610</v>
      </c>
      <c r="D2245" s="121">
        <v>6</v>
      </c>
      <c r="E2245" s="122" t="s">
        <v>1316</v>
      </c>
      <c r="F2245" s="122" t="s">
        <v>214</v>
      </c>
      <c r="G2245" s="122"/>
      <c r="H2245" s="122"/>
      <c r="I2245" s="117"/>
    </row>
    <row r="2246" spans="1:9" ht="15.6">
      <c r="A2246" s="121">
        <v>508241</v>
      </c>
      <c r="B2246" s="122" t="s">
        <v>3413</v>
      </c>
      <c r="C2246" s="121">
        <v>106</v>
      </c>
      <c r="D2246" s="121">
        <v>1</v>
      </c>
      <c r="E2246" s="122" t="s">
        <v>1448</v>
      </c>
      <c r="F2246" s="122" t="s">
        <v>477</v>
      </c>
      <c r="G2246" s="122"/>
      <c r="H2246" s="122"/>
      <c r="I2246" s="117"/>
    </row>
    <row r="2247" spans="1:9" ht="15.6">
      <c r="A2247" s="121">
        <v>520853</v>
      </c>
      <c r="B2247" s="122" t="s">
        <v>3414</v>
      </c>
      <c r="C2247" s="121">
        <v>705</v>
      </c>
      <c r="D2247" s="121">
        <v>7</v>
      </c>
      <c r="E2247" s="122" t="s">
        <v>1472</v>
      </c>
      <c r="F2247" s="122" t="s">
        <v>1251</v>
      </c>
      <c r="G2247" s="122"/>
      <c r="H2247" s="122"/>
      <c r="I2247" s="117"/>
    </row>
    <row r="2248" spans="1:9" ht="15.6">
      <c r="A2248" s="121">
        <v>527025</v>
      </c>
      <c r="B2248" s="122" t="s">
        <v>3415</v>
      </c>
      <c r="C2248" s="121">
        <v>710</v>
      </c>
      <c r="D2248" s="121">
        <v>7</v>
      </c>
      <c r="E2248" s="122" t="s">
        <v>1632</v>
      </c>
      <c r="F2248" s="122" t="s">
        <v>1251</v>
      </c>
      <c r="G2248" s="122"/>
      <c r="H2248" s="122"/>
      <c r="I2248" s="117"/>
    </row>
    <row r="2249" spans="1:9" ht="15.6">
      <c r="A2249" s="121">
        <v>505510</v>
      </c>
      <c r="B2249" s="122" t="s">
        <v>3416</v>
      </c>
      <c r="C2249" s="121">
        <v>406</v>
      </c>
      <c r="D2249" s="121">
        <v>4</v>
      </c>
      <c r="E2249" s="122" t="s">
        <v>1270</v>
      </c>
      <c r="F2249" s="122" t="s">
        <v>1265</v>
      </c>
      <c r="G2249" s="122"/>
      <c r="H2249" s="122"/>
      <c r="I2249" s="117"/>
    </row>
    <row r="2250" spans="1:9" ht="15.6">
      <c r="A2250" s="121">
        <v>515591</v>
      </c>
      <c r="B2250" s="122" t="s">
        <v>3417</v>
      </c>
      <c r="C2250" s="121">
        <v>607</v>
      </c>
      <c r="D2250" s="121">
        <v>6</v>
      </c>
      <c r="E2250" s="122" t="s">
        <v>1484</v>
      </c>
      <c r="F2250" s="122" t="s">
        <v>214</v>
      </c>
      <c r="G2250" s="122"/>
      <c r="H2250" s="122"/>
      <c r="I2250" s="117"/>
    </row>
    <row r="2251" spans="1:9" ht="15.6">
      <c r="A2251" s="121">
        <v>515604</v>
      </c>
      <c r="B2251" s="122" t="s">
        <v>3418</v>
      </c>
      <c r="C2251" s="121">
        <v>609</v>
      </c>
      <c r="D2251" s="121">
        <v>6</v>
      </c>
      <c r="E2251" s="122" t="s">
        <v>1245</v>
      </c>
      <c r="F2251" s="122" t="s">
        <v>214</v>
      </c>
      <c r="G2251" s="122"/>
      <c r="H2251" s="122"/>
      <c r="I2251" s="117"/>
    </row>
    <row r="2252" spans="1:9" ht="15.6">
      <c r="A2252" s="121">
        <v>528153</v>
      </c>
      <c r="B2252" s="122" t="s">
        <v>3419</v>
      </c>
      <c r="C2252" s="121">
        <v>811</v>
      </c>
      <c r="D2252" s="121">
        <v>8</v>
      </c>
      <c r="E2252" s="122" t="s">
        <v>1290</v>
      </c>
      <c r="F2252" s="122" t="s">
        <v>568</v>
      </c>
      <c r="G2252" s="122"/>
      <c r="H2252" s="122"/>
      <c r="I2252" s="117"/>
    </row>
    <row r="2253" spans="1:9" ht="15.6">
      <c r="A2253" s="121">
        <v>555991</v>
      </c>
      <c r="B2253" s="122" t="s">
        <v>3420</v>
      </c>
      <c r="C2253" s="121">
        <v>403</v>
      </c>
      <c r="D2253" s="121">
        <v>4</v>
      </c>
      <c r="E2253" s="122" t="s">
        <v>1264</v>
      </c>
      <c r="F2253" s="122" t="s">
        <v>1265</v>
      </c>
      <c r="G2253" s="122"/>
      <c r="H2253" s="122"/>
      <c r="I2253" s="117"/>
    </row>
    <row r="2254" spans="1:9" ht="15.6">
      <c r="A2254" s="121">
        <v>523143</v>
      </c>
      <c r="B2254" s="122" t="s">
        <v>3421</v>
      </c>
      <c r="C2254" s="121">
        <v>809</v>
      </c>
      <c r="D2254" s="121">
        <v>8</v>
      </c>
      <c r="E2254" s="122" t="s">
        <v>1336</v>
      </c>
      <c r="F2254" s="122" t="s">
        <v>568</v>
      </c>
      <c r="G2254" s="122"/>
      <c r="H2254" s="122"/>
      <c r="I2254" s="117"/>
    </row>
    <row r="2255" spans="1:9" ht="15.6">
      <c r="A2255" s="121">
        <v>528650</v>
      </c>
      <c r="B2255" s="122" t="s">
        <v>3422</v>
      </c>
      <c r="C2255" s="121">
        <v>811</v>
      </c>
      <c r="D2255" s="121">
        <v>8</v>
      </c>
      <c r="E2255" s="122" t="s">
        <v>1290</v>
      </c>
      <c r="F2255" s="122" t="s">
        <v>568</v>
      </c>
      <c r="G2255" s="122"/>
      <c r="H2255" s="122"/>
      <c r="I2255" s="117"/>
    </row>
    <row r="2256" spans="1:9" ht="15.6">
      <c r="A2256" s="121">
        <v>516597</v>
      </c>
      <c r="B2256" s="122" t="s">
        <v>3423</v>
      </c>
      <c r="C2256" s="121">
        <v>602</v>
      </c>
      <c r="D2256" s="121">
        <v>6</v>
      </c>
      <c r="E2256" s="122" t="s">
        <v>1295</v>
      </c>
      <c r="F2256" s="122" t="s">
        <v>214</v>
      </c>
      <c r="G2256" s="122"/>
      <c r="H2256" s="122"/>
      <c r="I2256" s="117"/>
    </row>
    <row r="2257" spans="1:9" ht="15.6">
      <c r="A2257" s="121">
        <v>507989</v>
      </c>
      <c r="B2257" s="122" t="s">
        <v>3424</v>
      </c>
      <c r="C2257" s="121">
        <v>107</v>
      </c>
      <c r="D2257" s="121">
        <v>1</v>
      </c>
      <c r="E2257" s="122" t="s">
        <v>1300</v>
      </c>
      <c r="F2257" s="122" t="s">
        <v>477</v>
      </c>
      <c r="G2257" s="122"/>
      <c r="H2257" s="122"/>
      <c r="I2257" s="117"/>
    </row>
    <row r="2258" spans="1:9" ht="15.6">
      <c r="A2258" s="121">
        <v>511048</v>
      </c>
      <c r="B2258" s="122" t="s">
        <v>3425</v>
      </c>
      <c r="C2258" s="121">
        <v>505</v>
      </c>
      <c r="D2258" s="121">
        <v>5</v>
      </c>
      <c r="E2258" s="122" t="s">
        <v>1368</v>
      </c>
      <c r="F2258" s="122" t="s">
        <v>171</v>
      </c>
      <c r="G2258" s="122" t="s">
        <v>1369</v>
      </c>
      <c r="H2258" s="122"/>
      <c r="I2258" s="117"/>
    </row>
    <row r="2259" spans="1:9" ht="15.6">
      <c r="A2259" s="121">
        <v>501115</v>
      </c>
      <c r="B2259" s="122" t="s">
        <v>3426</v>
      </c>
      <c r="C2259" s="121">
        <v>401</v>
      </c>
      <c r="D2259" s="121">
        <v>4</v>
      </c>
      <c r="E2259" s="122" t="s">
        <v>1304</v>
      </c>
      <c r="F2259" s="122" t="s">
        <v>1265</v>
      </c>
      <c r="G2259" s="122"/>
      <c r="H2259" s="122"/>
      <c r="I2259" s="117"/>
    </row>
    <row r="2260" spans="1:9" ht="15.6">
      <c r="A2260" s="121">
        <v>518000</v>
      </c>
      <c r="B2260" s="122" t="s">
        <v>3427</v>
      </c>
      <c r="C2260" s="121">
        <v>511</v>
      </c>
      <c r="D2260" s="121">
        <v>5</v>
      </c>
      <c r="E2260" s="122" t="s">
        <v>648</v>
      </c>
      <c r="F2260" s="122" t="s">
        <v>171</v>
      </c>
      <c r="G2260" s="122" t="s">
        <v>1349</v>
      </c>
      <c r="H2260" s="122"/>
      <c r="I2260" s="117"/>
    </row>
    <row r="2261" spans="1:9" ht="15.6">
      <c r="A2261" s="121">
        <v>518913</v>
      </c>
      <c r="B2261" s="122" t="s">
        <v>3428</v>
      </c>
      <c r="C2261" s="121">
        <v>306</v>
      </c>
      <c r="D2261" s="121">
        <v>3</v>
      </c>
      <c r="E2261" s="122" t="s">
        <v>1420</v>
      </c>
      <c r="F2261" s="122" t="s">
        <v>1260</v>
      </c>
      <c r="G2261" s="122"/>
      <c r="H2261" s="122"/>
      <c r="I2261" s="117"/>
    </row>
    <row r="2262" spans="1:9" ht="15.6">
      <c r="A2262" s="121">
        <v>519839</v>
      </c>
      <c r="B2262" s="122" t="s">
        <v>3429</v>
      </c>
      <c r="C2262" s="121">
        <v>701</v>
      </c>
      <c r="D2262" s="121">
        <v>7</v>
      </c>
      <c r="E2262" s="122" t="s">
        <v>1250</v>
      </c>
      <c r="F2262" s="122" t="s">
        <v>1251</v>
      </c>
      <c r="G2262" s="122"/>
      <c r="H2262" s="122"/>
      <c r="I2262" s="117"/>
    </row>
    <row r="2263" spans="1:9" ht="15.6">
      <c r="A2263" s="121">
        <v>520861</v>
      </c>
      <c r="B2263" s="122" t="s">
        <v>3430</v>
      </c>
      <c r="C2263" s="121">
        <v>705</v>
      </c>
      <c r="D2263" s="121">
        <v>7</v>
      </c>
      <c r="E2263" s="122" t="s">
        <v>1472</v>
      </c>
      <c r="F2263" s="122" t="s">
        <v>1251</v>
      </c>
      <c r="G2263" s="122"/>
      <c r="H2263" s="122"/>
      <c r="I2263" s="117"/>
    </row>
    <row r="2264" spans="1:9" ht="15.6">
      <c r="A2264" s="121">
        <v>527858</v>
      </c>
      <c r="B2264" s="122" t="s">
        <v>3431</v>
      </c>
      <c r="C2264" s="121">
        <v>712</v>
      </c>
      <c r="D2264" s="121">
        <v>7</v>
      </c>
      <c r="E2264" s="122" t="s">
        <v>1357</v>
      </c>
      <c r="F2264" s="122" t="s">
        <v>1251</v>
      </c>
      <c r="G2264" s="122"/>
      <c r="H2264" s="122"/>
      <c r="I2264" s="117"/>
    </row>
    <row r="2265" spans="1:9" ht="15.6">
      <c r="A2265" s="121">
        <v>527106</v>
      </c>
      <c r="B2265" s="122" t="s">
        <v>1357</v>
      </c>
      <c r="C2265" s="121">
        <v>712</v>
      </c>
      <c r="D2265" s="121">
        <v>7</v>
      </c>
      <c r="E2265" s="122" t="s">
        <v>1357</v>
      </c>
      <c r="F2265" s="122" t="s">
        <v>1251</v>
      </c>
      <c r="G2265" s="122"/>
      <c r="H2265" s="122"/>
      <c r="I2265" s="117"/>
    </row>
    <row r="2266" spans="1:9" ht="15.6">
      <c r="A2266" s="121">
        <v>525171</v>
      </c>
      <c r="B2266" s="122" t="s">
        <v>3432</v>
      </c>
      <c r="C2266" s="121">
        <v>707</v>
      </c>
      <c r="D2266" s="121">
        <v>7</v>
      </c>
      <c r="E2266" s="122" t="s">
        <v>1257</v>
      </c>
      <c r="F2266" s="122" t="s">
        <v>1251</v>
      </c>
      <c r="G2266" s="122"/>
      <c r="H2266" s="122"/>
      <c r="I2266" s="117"/>
    </row>
    <row r="2267" spans="1:9" ht="15.6">
      <c r="A2267" s="121">
        <v>522040</v>
      </c>
      <c r="B2267" s="122" t="s">
        <v>3433</v>
      </c>
      <c r="C2267" s="121">
        <v>806</v>
      </c>
      <c r="D2267" s="121">
        <v>8</v>
      </c>
      <c r="E2267" s="122" t="s">
        <v>1293</v>
      </c>
      <c r="F2267" s="122" t="s">
        <v>568</v>
      </c>
      <c r="G2267" s="122"/>
      <c r="H2267" s="122"/>
      <c r="I2267" s="117"/>
    </row>
    <row r="2268" spans="1:9" ht="15.6">
      <c r="A2268" s="121">
        <v>543811</v>
      </c>
      <c r="B2268" s="122" t="s">
        <v>3434</v>
      </c>
      <c r="C2268" s="121">
        <v>811</v>
      </c>
      <c r="D2268" s="121">
        <v>8</v>
      </c>
      <c r="E2268" s="122" t="s">
        <v>1290</v>
      </c>
      <c r="F2268" s="122" t="s">
        <v>568</v>
      </c>
      <c r="G2268" s="122"/>
      <c r="H2268" s="122"/>
      <c r="I2268" s="117"/>
    </row>
    <row r="2269" spans="1:9" ht="15.6">
      <c r="A2269" s="121">
        <v>506532</v>
      </c>
      <c r="B2269" s="122" t="s">
        <v>3435</v>
      </c>
      <c r="C2269" s="121">
        <v>309</v>
      </c>
      <c r="D2269" s="121">
        <v>3</v>
      </c>
      <c r="E2269" s="122" t="s">
        <v>1259</v>
      </c>
      <c r="F2269" s="122" t="s">
        <v>1260</v>
      </c>
      <c r="G2269" s="122"/>
      <c r="H2269" s="122"/>
      <c r="I2269" s="117"/>
    </row>
    <row r="2270" spans="1:9" ht="15.6">
      <c r="A2270" s="121">
        <v>523925</v>
      </c>
      <c r="B2270" s="122" t="s">
        <v>3436</v>
      </c>
      <c r="C2270" s="121">
        <v>706</v>
      </c>
      <c r="D2270" s="121">
        <v>7</v>
      </c>
      <c r="E2270" s="122" t="s">
        <v>1339</v>
      </c>
      <c r="F2270" s="122" t="s">
        <v>1251</v>
      </c>
      <c r="G2270" s="122"/>
      <c r="H2270" s="122"/>
      <c r="I2270" s="117"/>
    </row>
    <row r="2271" spans="1:9" ht="15.6">
      <c r="A2271" s="121">
        <v>503568</v>
      </c>
      <c r="B2271" s="122" t="s">
        <v>3437</v>
      </c>
      <c r="C2271" s="121">
        <v>404</v>
      </c>
      <c r="D2271" s="121">
        <v>4</v>
      </c>
      <c r="E2271" s="122" t="s">
        <v>1267</v>
      </c>
      <c r="F2271" s="122" t="s">
        <v>1265</v>
      </c>
      <c r="G2271" s="122"/>
      <c r="H2271" s="122"/>
      <c r="I2271" s="117"/>
    </row>
    <row r="2272" spans="1:9" ht="15.6">
      <c r="A2272" s="121">
        <v>556238</v>
      </c>
      <c r="B2272" s="122" t="s">
        <v>3438</v>
      </c>
      <c r="C2272" s="121">
        <v>406</v>
      </c>
      <c r="D2272" s="121">
        <v>4</v>
      </c>
      <c r="E2272" s="122" t="s">
        <v>1270</v>
      </c>
      <c r="F2272" s="122" t="s">
        <v>1265</v>
      </c>
      <c r="G2272" s="122"/>
      <c r="H2272" s="122"/>
      <c r="I2272" s="117"/>
    </row>
    <row r="2273" spans="1:9" ht="15.6">
      <c r="A2273" s="121">
        <v>502782</v>
      </c>
      <c r="B2273" s="122" t="s">
        <v>3439</v>
      </c>
      <c r="C2273" s="121">
        <v>402</v>
      </c>
      <c r="D2273" s="121">
        <v>4</v>
      </c>
      <c r="E2273" s="122" t="s">
        <v>1309</v>
      </c>
      <c r="F2273" s="122" t="s">
        <v>1265</v>
      </c>
      <c r="G2273" s="122"/>
      <c r="H2273" s="122"/>
      <c r="I2273" s="117"/>
    </row>
    <row r="2274" spans="1:9" ht="15.6">
      <c r="A2274" s="121">
        <v>504882</v>
      </c>
      <c r="B2274" s="122" t="s">
        <v>3440</v>
      </c>
      <c r="C2274" s="121">
        <v>205</v>
      </c>
      <c r="D2274" s="121">
        <v>2</v>
      </c>
      <c r="E2274" s="122" t="s">
        <v>1395</v>
      </c>
      <c r="F2274" s="122" t="s">
        <v>1248</v>
      </c>
      <c r="G2274" s="122"/>
      <c r="H2274" s="122"/>
      <c r="I2274" s="117"/>
    </row>
    <row r="2275" spans="1:9" ht="15.6">
      <c r="A2275" s="121">
        <v>504025</v>
      </c>
      <c r="B2275" s="122" t="s">
        <v>1665</v>
      </c>
      <c r="C2275" s="121">
        <v>405</v>
      </c>
      <c r="D2275" s="121">
        <v>4</v>
      </c>
      <c r="E2275" s="122" t="s">
        <v>1665</v>
      </c>
      <c r="F2275" s="122" t="s">
        <v>1265</v>
      </c>
      <c r="G2275" s="122"/>
      <c r="H2275" s="122"/>
      <c r="I2275" s="117"/>
    </row>
    <row r="2276" spans="1:9" ht="15.6">
      <c r="A2276" s="121">
        <v>504033</v>
      </c>
      <c r="B2276" s="122" t="s">
        <v>3441</v>
      </c>
      <c r="C2276" s="121">
        <v>202</v>
      </c>
      <c r="D2276" s="121">
        <v>2</v>
      </c>
      <c r="E2276" s="122" t="s">
        <v>1247</v>
      </c>
      <c r="F2276" s="122" t="s">
        <v>1248</v>
      </c>
      <c r="G2276" s="122"/>
      <c r="H2276" s="122"/>
      <c r="I2276" s="117"/>
    </row>
    <row r="2277" spans="1:9" ht="15.6">
      <c r="A2277" s="121">
        <v>505536</v>
      </c>
      <c r="B2277" s="122" t="s">
        <v>3442</v>
      </c>
      <c r="C2277" s="121">
        <v>406</v>
      </c>
      <c r="D2277" s="121">
        <v>4</v>
      </c>
      <c r="E2277" s="122" t="s">
        <v>1270</v>
      </c>
      <c r="F2277" s="122" t="s">
        <v>1265</v>
      </c>
      <c r="G2277" s="122"/>
      <c r="H2277" s="122"/>
      <c r="I2277" s="117"/>
    </row>
    <row r="2278" spans="1:9" ht="15.6">
      <c r="A2278" s="121">
        <v>502791</v>
      </c>
      <c r="B2278" s="122" t="s">
        <v>3443</v>
      </c>
      <c r="C2278" s="121">
        <v>402</v>
      </c>
      <c r="D2278" s="121">
        <v>4</v>
      </c>
      <c r="E2278" s="122" t="s">
        <v>1309</v>
      </c>
      <c r="F2278" s="122" t="s">
        <v>1265</v>
      </c>
      <c r="G2278" s="122"/>
      <c r="H2278" s="122"/>
      <c r="I2278" s="117"/>
    </row>
    <row r="2279" spans="1:9" ht="15.6">
      <c r="A2279" s="121">
        <v>527033</v>
      </c>
      <c r="B2279" s="122" t="s">
        <v>3444</v>
      </c>
      <c r="C2279" s="121">
        <v>710</v>
      </c>
      <c r="D2279" s="121">
        <v>7</v>
      </c>
      <c r="E2279" s="122" t="s">
        <v>1632</v>
      </c>
      <c r="F2279" s="122" t="s">
        <v>1251</v>
      </c>
      <c r="G2279" s="122"/>
      <c r="H2279" s="122"/>
      <c r="I2279" s="117"/>
    </row>
    <row r="2280" spans="1:9" ht="15.6">
      <c r="A2280" s="121">
        <v>501905</v>
      </c>
      <c r="B2280" s="122" t="s">
        <v>3445</v>
      </c>
      <c r="C2280" s="121">
        <v>201</v>
      </c>
      <c r="D2280" s="121">
        <v>2</v>
      </c>
      <c r="E2280" s="122" t="s">
        <v>1288</v>
      </c>
      <c r="F2280" s="122" t="s">
        <v>1248</v>
      </c>
      <c r="G2280" s="122"/>
      <c r="H2280" s="122"/>
      <c r="I2280" s="117"/>
    </row>
    <row r="2281" spans="1:9" ht="15.6">
      <c r="A2281" s="121">
        <v>523151</v>
      </c>
      <c r="B2281" s="122" t="s">
        <v>3446</v>
      </c>
      <c r="C2281" s="121">
        <v>807</v>
      </c>
      <c r="D2281" s="121">
        <v>8</v>
      </c>
      <c r="E2281" s="122" t="s">
        <v>1302</v>
      </c>
      <c r="F2281" s="122" t="s">
        <v>568</v>
      </c>
      <c r="G2281" s="122"/>
      <c r="H2281" s="122"/>
      <c r="I2281" s="117"/>
    </row>
    <row r="2282" spans="1:9" ht="15.6">
      <c r="A2282" s="121">
        <v>527866</v>
      </c>
      <c r="B2282" s="122" t="s">
        <v>3447</v>
      </c>
      <c r="C2282" s="121">
        <v>711</v>
      </c>
      <c r="D2282" s="121">
        <v>7</v>
      </c>
      <c r="E2282" s="122" t="s">
        <v>1319</v>
      </c>
      <c r="F2282" s="122" t="s">
        <v>1251</v>
      </c>
      <c r="G2282" s="122"/>
      <c r="H2282" s="122"/>
      <c r="I2282" s="117"/>
    </row>
    <row r="2283" spans="1:9" ht="15.6">
      <c r="A2283" s="121">
        <v>527874</v>
      </c>
      <c r="B2283" s="122" t="s">
        <v>3448</v>
      </c>
      <c r="C2283" s="121">
        <v>712</v>
      </c>
      <c r="D2283" s="121">
        <v>7</v>
      </c>
      <c r="E2283" s="122" t="s">
        <v>1357</v>
      </c>
      <c r="F2283" s="122" t="s">
        <v>1251</v>
      </c>
      <c r="G2283" s="122"/>
      <c r="H2283" s="122"/>
      <c r="I2283" s="117"/>
    </row>
    <row r="2284" spans="1:9" ht="15.6">
      <c r="A2284" s="121">
        <v>525189</v>
      </c>
      <c r="B2284" s="122" t="s">
        <v>3449</v>
      </c>
      <c r="C2284" s="121">
        <v>707</v>
      </c>
      <c r="D2284" s="121">
        <v>7</v>
      </c>
      <c r="E2284" s="122" t="s">
        <v>1257</v>
      </c>
      <c r="F2284" s="122" t="s">
        <v>1251</v>
      </c>
      <c r="G2284" s="122"/>
      <c r="H2284" s="122"/>
      <c r="I2284" s="117"/>
    </row>
    <row r="2285" spans="1:9" ht="15.6">
      <c r="A2285" s="121">
        <v>525197</v>
      </c>
      <c r="B2285" s="122" t="s">
        <v>3450</v>
      </c>
      <c r="C2285" s="121">
        <v>707</v>
      </c>
      <c r="D2285" s="121">
        <v>7</v>
      </c>
      <c r="E2285" s="122" t="s">
        <v>1257</v>
      </c>
      <c r="F2285" s="122" t="s">
        <v>1251</v>
      </c>
      <c r="G2285" s="122"/>
      <c r="H2285" s="122"/>
      <c r="I2285" s="117"/>
    </row>
    <row r="2286" spans="1:9" ht="15.6">
      <c r="A2286" s="121">
        <v>525201</v>
      </c>
      <c r="B2286" s="122" t="s">
        <v>3451</v>
      </c>
      <c r="C2286" s="121">
        <v>707</v>
      </c>
      <c r="D2286" s="121">
        <v>7</v>
      </c>
      <c r="E2286" s="122" t="s">
        <v>1257</v>
      </c>
      <c r="F2286" s="122" t="s">
        <v>1251</v>
      </c>
      <c r="G2286" s="122"/>
      <c r="H2286" s="122"/>
      <c r="I2286" s="117"/>
    </row>
    <row r="2287" spans="1:9" ht="15.6">
      <c r="A2287" s="121">
        <v>519847</v>
      </c>
      <c r="B2287" s="122" t="s">
        <v>3452</v>
      </c>
      <c r="C2287" s="121">
        <v>701</v>
      </c>
      <c r="D2287" s="121">
        <v>7</v>
      </c>
      <c r="E2287" s="122" t="s">
        <v>1250</v>
      </c>
      <c r="F2287" s="122" t="s">
        <v>1251</v>
      </c>
      <c r="G2287" s="122"/>
      <c r="H2287" s="122"/>
      <c r="I2287" s="117"/>
    </row>
    <row r="2288" spans="1:9" ht="15.6">
      <c r="A2288" s="121">
        <v>525219</v>
      </c>
      <c r="B2288" s="122" t="s">
        <v>3453</v>
      </c>
      <c r="C2288" s="121">
        <v>708</v>
      </c>
      <c r="D2288" s="121">
        <v>7</v>
      </c>
      <c r="E2288" s="122" t="s">
        <v>1307</v>
      </c>
      <c r="F2288" s="122" t="s">
        <v>1251</v>
      </c>
      <c r="G2288" s="122"/>
      <c r="H2288" s="122"/>
      <c r="I2288" s="117"/>
    </row>
    <row r="2289" spans="1:9" ht="15.6">
      <c r="A2289" s="121">
        <v>527041</v>
      </c>
      <c r="B2289" s="122" t="s">
        <v>3454</v>
      </c>
      <c r="C2289" s="121">
        <v>710</v>
      </c>
      <c r="D2289" s="121">
        <v>7</v>
      </c>
      <c r="E2289" s="122" t="s">
        <v>1632</v>
      </c>
      <c r="F2289" s="122" t="s">
        <v>1251</v>
      </c>
      <c r="G2289" s="122"/>
      <c r="H2289" s="122"/>
      <c r="I2289" s="117"/>
    </row>
    <row r="2290" spans="1:9" ht="15.6">
      <c r="A2290" s="121">
        <v>525235</v>
      </c>
      <c r="B2290" s="122" t="s">
        <v>3455</v>
      </c>
      <c r="C2290" s="121">
        <v>708</v>
      </c>
      <c r="D2290" s="121">
        <v>7</v>
      </c>
      <c r="E2290" s="122" t="s">
        <v>1307</v>
      </c>
      <c r="F2290" s="122" t="s">
        <v>1251</v>
      </c>
      <c r="G2290" s="122"/>
      <c r="H2290" s="122"/>
      <c r="I2290" s="117"/>
    </row>
    <row r="2291" spans="1:9" ht="15.6">
      <c r="A2291" s="121">
        <v>525243</v>
      </c>
      <c r="B2291" s="122" t="s">
        <v>3456</v>
      </c>
      <c r="C2291" s="121">
        <v>708</v>
      </c>
      <c r="D2291" s="121">
        <v>7</v>
      </c>
      <c r="E2291" s="122" t="s">
        <v>1307</v>
      </c>
      <c r="F2291" s="122" t="s">
        <v>1251</v>
      </c>
      <c r="G2291" s="122"/>
      <c r="H2291" s="122"/>
      <c r="I2291" s="117"/>
    </row>
    <row r="2292" spans="1:9" ht="15.6">
      <c r="A2292" s="121">
        <v>527882</v>
      </c>
      <c r="B2292" s="122" t="s">
        <v>3457</v>
      </c>
      <c r="C2292" s="121">
        <v>712</v>
      </c>
      <c r="D2292" s="121">
        <v>7</v>
      </c>
      <c r="E2292" s="122" t="s">
        <v>1357</v>
      </c>
      <c r="F2292" s="122" t="s">
        <v>1251</v>
      </c>
      <c r="G2292" s="122"/>
      <c r="H2292" s="122"/>
      <c r="I2292" s="117"/>
    </row>
    <row r="2293" spans="1:9" ht="15.6">
      <c r="A2293" s="121">
        <v>503576</v>
      </c>
      <c r="B2293" s="122" t="s">
        <v>3458</v>
      </c>
      <c r="C2293" s="121">
        <v>404</v>
      </c>
      <c r="D2293" s="121">
        <v>4</v>
      </c>
      <c r="E2293" s="122" t="s">
        <v>1267</v>
      </c>
      <c r="F2293" s="122" t="s">
        <v>1265</v>
      </c>
      <c r="G2293" s="122"/>
      <c r="H2293" s="122"/>
      <c r="I2293" s="117"/>
    </row>
    <row r="2294" spans="1:9" ht="15.6">
      <c r="A2294" s="121">
        <v>502804</v>
      </c>
      <c r="B2294" s="122" t="s">
        <v>3459</v>
      </c>
      <c r="C2294" s="121">
        <v>402</v>
      </c>
      <c r="D2294" s="121">
        <v>4</v>
      </c>
      <c r="E2294" s="122" t="s">
        <v>1309</v>
      </c>
      <c r="F2294" s="122" t="s">
        <v>1265</v>
      </c>
      <c r="G2294" s="122"/>
      <c r="H2294" s="122"/>
      <c r="I2294" s="117"/>
    </row>
    <row r="2295" spans="1:9" ht="15.6">
      <c r="A2295" s="121">
        <v>519855</v>
      </c>
      <c r="B2295" s="122" t="s">
        <v>3460</v>
      </c>
      <c r="C2295" s="121">
        <v>701</v>
      </c>
      <c r="D2295" s="121">
        <v>7</v>
      </c>
      <c r="E2295" s="122" t="s">
        <v>1250</v>
      </c>
      <c r="F2295" s="122" t="s">
        <v>1251</v>
      </c>
      <c r="G2295" s="122"/>
      <c r="H2295" s="122"/>
      <c r="I2295" s="117"/>
    </row>
    <row r="2296" spans="1:9" ht="15.6">
      <c r="A2296" s="121">
        <v>504891</v>
      </c>
      <c r="B2296" s="122" t="s">
        <v>3461</v>
      </c>
      <c r="C2296" s="121">
        <v>205</v>
      </c>
      <c r="D2296" s="121">
        <v>2</v>
      </c>
      <c r="E2296" s="122" t="s">
        <v>1395</v>
      </c>
      <c r="F2296" s="122" t="s">
        <v>1248</v>
      </c>
      <c r="G2296" s="122"/>
      <c r="H2296" s="122"/>
      <c r="I2296" s="117"/>
    </row>
    <row r="2297" spans="1:9" ht="15.6">
      <c r="A2297" s="121">
        <v>511854</v>
      </c>
      <c r="B2297" s="122" t="s">
        <v>3462</v>
      </c>
      <c r="C2297" s="121">
        <v>606</v>
      </c>
      <c r="D2297" s="121">
        <v>6</v>
      </c>
      <c r="E2297" s="122" t="s">
        <v>1243</v>
      </c>
      <c r="F2297" s="122" t="s">
        <v>214</v>
      </c>
      <c r="G2297" s="122"/>
      <c r="H2297" s="122"/>
      <c r="I2297" s="117"/>
    </row>
    <row r="2298" spans="1:9" ht="15.6">
      <c r="A2298" s="121">
        <v>556670</v>
      </c>
      <c r="B2298" s="122" t="s">
        <v>3463</v>
      </c>
      <c r="C2298" s="121">
        <v>207</v>
      </c>
      <c r="D2298" s="121">
        <v>2</v>
      </c>
      <c r="E2298" s="122" t="s">
        <v>1392</v>
      </c>
      <c r="F2298" s="122" t="s">
        <v>1248</v>
      </c>
      <c r="G2298" s="122"/>
      <c r="H2298" s="122"/>
      <c r="I2298" s="117"/>
    </row>
    <row r="2299" spans="1:9" ht="15.6">
      <c r="A2299" s="121">
        <v>527891</v>
      </c>
      <c r="B2299" s="122" t="s">
        <v>3464</v>
      </c>
      <c r="C2299" s="121">
        <v>712</v>
      </c>
      <c r="D2299" s="121">
        <v>7</v>
      </c>
      <c r="E2299" s="122" t="s">
        <v>1357</v>
      </c>
      <c r="F2299" s="122" t="s">
        <v>1251</v>
      </c>
      <c r="G2299" s="122"/>
      <c r="H2299" s="122"/>
      <c r="I2299" s="117"/>
    </row>
    <row r="2300" spans="1:9" ht="15.6">
      <c r="A2300" s="121">
        <v>522066</v>
      </c>
      <c r="B2300" s="122" t="s">
        <v>3465</v>
      </c>
      <c r="C2300" s="121">
        <v>806</v>
      </c>
      <c r="D2300" s="121">
        <v>8</v>
      </c>
      <c r="E2300" s="122" t="s">
        <v>1293</v>
      </c>
      <c r="F2300" s="122" t="s">
        <v>568</v>
      </c>
      <c r="G2300" s="122"/>
      <c r="H2300" s="122"/>
      <c r="I2300" s="117"/>
    </row>
    <row r="2301" spans="1:9" ht="15.6">
      <c r="A2301" s="121">
        <v>508250</v>
      </c>
      <c r="B2301" s="122" t="s">
        <v>3466</v>
      </c>
      <c r="C2301" s="121">
        <v>107</v>
      </c>
      <c r="D2301" s="121">
        <v>1</v>
      </c>
      <c r="E2301" s="122" t="s">
        <v>1300</v>
      </c>
      <c r="F2301" s="122" t="s">
        <v>477</v>
      </c>
      <c r="G2301" s="122"/>
      <c r="H2301" s="122"/>
      <c r="I2301" s="117"/>
    </row>
    <row r="2302" spans="1:9" ht="15.6">
      <c r="A2302" s="121">
        <v>511862</v>
      </c>
      <c r="B2302" s="122" t="s">
        <v>3467</v>
      </c>
      <c r="C2302" s="121">
        <v>606</v>
      </c>
      <c r="D2302" s="121">
        <v>6</v>
      </c>
      <c r="E2302" s="122" t="s">
        <v>1243</v>
      </c>
      <c r="F2302" s="122" t="s">
        <v>214</v>
      </c>
      <c r="G2302" s="122"/>
      <c r="H2302" s="122"/>
      <c r="I2302" s="117"/>
    </row>
    <row r="2303" spans="1:9" ht="15.6">
      <c r="A2303" s="121">
        <v>519863</v>
      </c>
      <c r="B2303" s="122" t="s">
        <v>3468</v>
      </c>
      <c r="C2303" s="121">
        <v>701</v>
      </c>
      <c r="D2303" s="121">
        <v>7</v>
      </c>
      <c r="E2303" s="122" t="s">
        <v>1250</v>
      </c>
      <c r="F2303" s="122" t="s">
        <v>1251</v>
      </c>
      <c r="G2303" s="122"/>
      <c r="H2303" s="122"/>
      <c r="I2303" s="117"/>
    </row>
    <row r="2304" spans="1:9" ht="15.6">
      <c r="A2304" s="121">
        <v>511871</v>
      </c>
      <c r="B2304" s="122" t="s">
        <v>3469</v>
      </c>
      <c r="C2304" s="121">
        <v>606</v>
      </c>
      <c r="D2304" s="121">
        <v>6</v>
      </c>
      <c r="E2304" s="122" t="s">
        <v>1243</v>
      </c>
      <c r="F2304" s="122" t="s">
        <v>214</v>
      </c>
      <c r="G2304" s="122"/>
      <c r="H2304" s="122"/>
      <c r="I2304" s="117"/>
    </row>
    <row r="2305" spans="1:9" ht="15.6">
      <c r="A2305" s="121">
        <v>515621</v>
      </c>
      <c r="B2305" s="122" t="s">
        <v>3470</v>
      </c>
      <c r="C2305" s="121">
        <v>609</v>
      </c>
      <c r="D2305" s="121">
        <v>6</v>
      </c>
      <c r="E2305" s="122" t="s">
        <v>1245</v>
      </c>
      <c r="F2305" s="122" t="s">
        <v>214</v>
      </c>
      <c r="G2305" s="122"/>
      <c r="H2305" s="122"/>
      <c r="I2305" s="117"/>
    </row>
    <row r="2306" spans="1:9" ht="15.6">
      <c r="A2306" s="121">
        <v>525251</v>
      </c>
      <c r="B2306" s="122" t="s">
        <v>3471</v>
      </c>
      <c r="C2306" s="121">
        <v>707</v>
      </c>
      <c r="D2306" s="121">
        <v>7</v>
      </c>
      <c r="E2306" s="122" t="s">
        <v>1257</v>
      </c>
      <c r="F2306" s="122" t="s">
        <v>1251</v>
      </c>
      <c r="G2306" s="122"/>
      <c r="H2306" s="122"/>
      <c r="I2306" s="117"/>
    </row>
    <row r="2307" spans="1:9" ht="15.6">
      <c r="A2307" s="121">
        <v>504041</v>
      </c>
      <c r="B2307" s="122" t="s">
        <v>3472</v>
      </c>
      <c r="C2307" s="121">
        <v>202</v>
      </c>
      <c r="D2307" s="121">
        <v>2</v>
      </c>
      <c r="E2307" s="122" t="s">
        <v>1247</v>
      </c>
      <c r="F2307" s="122" t="s">
        <v>1248</v>
      </c>
      <c r="G2307" s="122"/>
      <c r="H2307" s="122"/>
      <c r="I2307" s="117"/>
    </row>
    <row r="2308" spans="1:9" ht="15.6">
      <c r="A2308" s="121">
        <v>505544</v>
      </c>
      <c r="B2308" s="122" t="s">
        <v>3473</v>
      </c>
      <c r="C2308" s="121">
        <v>301</v>
      </c>
      <c r="D2308" s="121">
        <v>3</v>
      </c>
      <c r="E2308" s="122" t="s">
        <v>1323</v>
      </c>
      <c r="F2308" s="122" t="s">
        <v>1260</v>
      </c>
      <c r="G2308" s="122"/>
      <c r="H2308" s="122"/>
      <c r="I2308" s="117"/>
    </row>
    <row r="2309" spans="1:9" ht="15.6">
      <c r="A2309" s="121">
        <v>558397</v>
      </c>
      <c r="B2309" s="122" t="s">
        <v>3474</v>
      </c>
      <c r="C2309" s="121">
        <v>204</v>
      </c>
      <c r="D2309" s="121">
        <v>2</v>
      </c>
      <c r="E2309" s="122" t="s">
        <v>1321</v>
      </c>
      <c r="F2309" s="122" t="s">
        <v>1248</v>
      </c>
      <c r="G2309" s="122"/>
      <c r="H2309" s="122"/>
      <c r="I2309" s="117"/>
    </row>
    <row r="2310" spans="1:9" ht="15.6">
      <c r="A2310" s="121">
        <v>516431</v>
      </c>
      <c r="B2310" s="122" t="s">
        <v>3475</v>
      </c>
      <c r="C2310" s="121">
        <v>610</v>
      </c>
      <c r="D2310" s="121">
        <v>6</v>
      </c>
      <c r="E2310" s="122" t="s">
        <v>1316</v>
      </c>
      <c r="F2310" s="122" t="s">
        <v>214</v>
      </c>
      <c r="G2310" s="122"/>
      <c r="H2310" s="122"/>
      <c r="I2310" s="117"/>
    </row>
    <row r="2311" spans="1:9" ht="15.6">
      <c r="A2311" s="121">
        <v>515639</v>
      </c>
      <c r="B2311" s="122" t="s">
        <v>3476</v>
      </c>
      <c r="C2311" s="121">
        <v>609</v>
      </c>
      <c r="D2311" s="121">
        <v>6</v>
      </c>
      <c r="E2311" s="122" t="s">
        <v>1245</v>
      </c>
      <c r="F2311" s="122" t="s">
        <v>214</v>
      </c>
      <c r="G2311" s="122"/>
      <c r="H2311" s="122"/>
      <c r="I2311" s="117"/>
    </row>
    <row r="2312" spans="1:9" ht="15.6">
      <c r="A2312" s="121">
        <v>525260</v>
      </c>
      <c r="B2312" s="122" t="s">
        <v>3477</v>
      </c>
      <c r="C2312" s="121">
        <v>707</v>
      </c>
      <c r="D2312" s="121">
        <v>7</v>
      </c>
      <c r="E2312" s="122" t="s">
        <v>1257</v>
      </c>
      <c r="F2312" s="122" t="s">
        <v>1251</v>
      </c>
      <c r="G2312" s="122"/>
      <c r="H2312" s="122"/>
      <c r="I2312" s="117"/>
    </row>
    <row r="2313" spans="1:9" ht="15.6">
      <c r="A2313" s="121">
        <v>505552</v>
      </c>
      <c r="B2313" s="122" t="s">
        <v>3478</v>
      </c>
      <c r="C2313" s="121">
        <v>301</v>
      </c>
      <c r="D2313" s="121">
        <v>3</v>
      </c>
      <c r="E2313" s="122" t="s">
        <v>1323</v>
      </c>
      <c r="F2313" s="122" t="s">
        <v>1260</v>
      </c>
      <c r="G2313" s="122"/>
      <c r="H2313" s="122"/>
      <c r="I2313" s="117"/>
    </row>
    <row r="2314" spans="1:9" ht="15.6">
      <c r="A2314" s="121">
        <v>526304</v>
      </c>
      <c r="B2314" s="122" t="s">
        <v>3479</v>
      </c>
      <c r="C2314" s="121">
        <v>608</v>
      </c>
      <c r="D2314" s="121">
        <v>6</v>
      </c>
      <c r="E2314" s="122" t="s">
        <v>1759</v>
      </c>
      <c r="F2314" s="122" t="s">
        <v>214</v>
      </c>
      <c r="G2314" s="122"/>
      <c r="H2314" s="122"/>
      <c r="I2314" s="117"/>
    </row>
    <row r="2315" spans="1:9" ht="15.6">
      <c r="A2315" s="121">
        <v>520870</v>
      </c>
      <c r="B2315" s="122" t="s">
        <v>3480</v>
      </c>
      <c r="C2315" s="121">
        <v>709</v>
      </c>
      <c r="D2315" s="121">
        <v>7</v>
      </c>
      <c r="E2315" s="122" t="s">
        <v>1353</v>
      </c>
      <c r="F2315" s="122" t="s">
        <v>1251</v>
      </c>
      <c r="G2315" s="122"/>
      <c r="H2315" s="122"/>
      <c r="I2315" s="117"/>
    </row>
    <row r="2316" spans="1:9" ht="15.6">
      <c r="A2316" s="121">
        <v>511889</v>
      </c>
      <c r="B2316" s="122" t="s">
        <v>3481</v>
      </c>
      <c r="C2316" s="121">
        <v>607</v>
      </c>
      <c r="D2316" s="121">
        <v>6</v>
      </c>
      <c r="E2316" s="122" t="s">
        <v>1484</v>
      </c>
      <c r="F2316" s="122" t="s">
        <v>214</v>
      </c>
      <c r="G2316" s="122"/>
      <c r="H2316" s="122"/>
      <c r="I2316" s="117"/>
    </row>
    <row r="2317" spans="1:9" ht="15.6">
      <c r="A2317" s="121">
        <v>504050</v>
      </c>
      <c r="B2317" s="122" t="s">
        <v>3482</v>
      </c>
      <c r="C2317" s="121">
        <v>202</v>
      </c>
      <c r="D2317" s="121">
        <v>2</v>
      </c>
      <c r="E2317" s="122" t="s">
        <v>1247</v>
      </c>
      <c r="F2317" s="122" t="s">
        <v>1248</v>
      </c>
      <c r="G2317" s="122"/>
      <c r="H2317" s="122"/>
      <c r="I2317" s="117"/>
    </row>
    <row r="2318" spans="1:9" ht="15.6">
      <c r="A2318" s="121">
        <v>507601</v>
      </c>
      <c r="B2318" s="122" t="s">
        <v>3483</v>
      </c>
      <c r="C2318" s="121">
        <v>207</v>
      </c>
      <c r="D2318" s="121">
        <v>2</v>
      </c>
      <c r="E2318" s="122" t="s">
        <v>1392</v>
      </c>
      <c r="F2318" s="122" t="s">
        <v>1248</v>
      </c>
      <c r="G2318" s="122"/>
      <c r="H2318" s="122"/>
      <c r="I2318" s="117"/>
    </row>
    <row r="2319" spans="1:9" ht="15.6">
      <c r="A2319" s="121">
        <v>509035</v>
      </c>
      <c r="B2319" s="122" t="s">
        <v>3484</v>
      </c>
      <c r="C2319" s="121">
        <v>601</v>
      </c>
      <c r="D2319" s="121">
        <v>6</v>
      </c>
      <c r="E2319" s="122" t="s">
        <v>1298</v>
      </c>
      <c r="F2319" s="122" t="s">
        <v>214</v>
      </c>
      <c r="G2319" s="122"/>
      <c r="H2319" s="122"/>
      <c r="I2319" s="117"/>
    </row>
    <row r="2320" spans="1:9" ht="15.6">
      <c r="A2320" s="121">
        <v>515647</v>
      </c>
      <c r="B2320" s="122" t="s">
        <v>3485</v>
      </c>
      <c r="C2320" s="121">
        <v>609</v>
      </c>
      <c r="D2320" s="121">
        <v>6</v>
      </c>
      <c r="E2320" s="122" t="s">
        <v>1245</v>
      </c>
      <c r="F2320" s="122" t="s">
        <v>214</v>
      </c>
      <c r="G2320" s="122"/>
      <c r="H2320" s="122"/>
      <c r="I2320" s="117"/>
    </row>
    <row r="2321" spans="1:9" ht="15.6">
      <c r="A2321" s="121">
        <v>501352</v>
      </c>
      <c r="B2321" s="122" t="s">
        <v>3486</v>
      </c>
      <c r="C2321" s="121">
        <v>401</v>
      </c>
      <c r="D2321" s="121">
        <v>4</v>
      </c>
      <c r="E2321" s="122" t="s">
        <v>1304</v>
      </c>
      <c r="F2321" s="122" t="s">
        <v>1265</v>
      </c>
      <c r="G2321" s="122"/>
      <c r="H2321" s="122"/>
      <c r="I2321" s="117"/>
    </row>
    <row r="2322" spans="1:9" ht="15.6">
      <c r="A2322" s="121">
        <v>504904</v>
      </c>
      <c r="B2322" s="122" t="s">
        <v>3487</v>
      </c>
      <c r="C2322" s="121">
        <v>205</v>
      </c>
      <c r="D2322" s="121">
        <v>2</v>
      </c>
      <c r="E2322" s="122" t="s">
        <v>1395</v>
      </c>
      <c r="F2322" s="122" t="s">
        <v>1248</v>
      </c>
      <c r="G2322" s="122"/>
      <c r="H2322" s="122"/>
      <c r="I2322" s="117"/>
    </row>
    <row r="2323" spans="1:9" ht="15.6">
      <c r="A2323" s="121">
        <v>510084</v>
      </c>
      <c r="B2323" s="122" t="s">
        <v>3488</v>
      </c>
      <c r="C2323" s="121">
        <v>510</v>
      </c>
      <c r="D2323" s="121">
        <v>5</v>
      </c>
      <c r="E2323" s="122" t="s">
        <v>1490</v>
      </c>
      <c r="F2323" s="122" t="s">
        <v>171</v>
      </c>
      <c r="G2323" s="122" t="s">
        <v>1279</v>
      </c>
      <c r="H2323" s="122"/>
      <c r="I2323" s="117"/>
    </row>
    <row r="2324" spans="1:9" ht="15.6">
      <c r="A2324" s="121">
        <v>508268</v>
      </c>
      <c r="B2324" s="122" t="s">
        <v>3489</v>
      </c>
      <c r="C2324" s="121">
        <v>107</v>
      </c>
      <c r="D2324" s="121">
        <v>1</v>
      </c>
      <c r="E2324" s="122" t="s">
        <v>1300</v>
      </c>
      <c r="F2324" s="122" t="s">
        <v>477</v>
      </c>
      <c r="G2324" s="122"/>
      <c r="H2324" s="122"/>
      <c r="I2324" s="117"/>
    </row>
    <row r="2325" spans="1:9" ht="15.6">
      <c r="A2325" s="121">
        <v>525278</v>
      </c>
      <c r="B2325" s="122" t="s">
        <v>3490</v>
      </c>
      <c r="C2325" s="121">
        <v>707</v>
      </c>
      <c r="D2325" s="121">
        <v>7</v>
      </c>
      <c r="E2325" s="122" t="s">
        <v>1257</v>
      </c>
      <c r="F2325" s="122" t="s">
        <v>1251</v>
      </c>
      <c r="G2325" s="122"/>
      <c r="H2325" s="122"/>
      <c r="I2325" s="117"/>
    </row>
    <row r="2326" spans="1:9" ht="15.6">
      <c r="A2326" s="121">
        <v>529184</v>
      </c>
      <c r="B2326" s="122" t="s">
        <v>3490</v>
      </c>
      <c r="C2326" s="121">
        <v>713</v>
      </c>
      <c r="D2326" s="121">
        <v>7</v>
      </c>
      <c r="E2326" s="122" t="s">
        <v>1277</v>
      </c>
      <c r="F2326" s="122" t="s">
        <v>1251</v>
      </c>
      <c r="G2326" s="122"/>
      <c r="H2326" s="122"/>
      <c r="I2326" s="117"/>
    </row>
    <row r="2327" spans="1:9" ht="15.6">
      <c r="A2327" s="121">
        <v>581691</v>
      </c>
      <c r="B2327" s="122" t="s">
        <v>3491</v>
      </c>
      <c r="C2327" s="121">
        <v>403</v>
      </c>
      <c r="D2327" s="121">
        <v>4</v>
      </c>
      <c r="E2327" s="122" t="s">
        <v>1264</v>
      </c>
      <c r="F2327" s="122" t="s">
        <v>1265</v>
      </c>
      <c r="G2327" s="122"/>
      <c r="H2327" s="122"/>
      <c r="I2327" s="117"/>
    </row>
    <row r="2328" spans="1:9" ht="15.6">
      <c r="A2328" s="121">
        <v>527904</v>
      </c>
      <c r="B2328" s="122" t="s">
        <v>3492</v>
      </c>
      <c r="C2328" s="121">
        <v>712</v>
      </c>
      <c r="D2328" s="121">
        <v>7</v>
      </c>
      <c r="E2328" s="122" t="s">
        <v>1357</v>
      </c>
      <c r="F2328" s="122" t="s">
        <v>1251</v>
      </c>
      <c r="G2328" s="122"/>
      <c r="H2328" s="122"/>
      <c r="I2328" s="117"/>
    </row>
    <row r="2329" spans="1:9" ht="15.6">
      <c r="A2329" s="121">
        <v>556548</v>
      </c>
      <c r="B2329" s="122" t="s">
        <v>3493</v>
      </c>
      <c r="C2329" s="121">
        <v>204</v>
      </c>
      <c r="D2329" s="121">
        <v>2</v>
      </c>
      <c r="E2329" s="122" t="s">
        <v>1321</v>
      </c>
      <c r="F2329" s="122" t="s">
        <v>1248</v>
      </c>
      <c r="G2329" s="122"/>
      <c r="H2329" s="122"/>
      <c r="I2329" s="117"/>
    </row>
    <row r="2330" spans="1:9" ht="15.6">
      <c r="A2330" s="121">
        <v>517283</v>
      </c>
      <c r="B2330" s="122" t="s">
        <v>3494</v>
      </c>
      <c r="C2330" s="121">
        <v>602</v>
      </c>
      <c r="D2330" s="121">
        <v>6</v>
      </c>
      <c r="E2330" s="122" t="s">
        <v>1295</v>
      </c>
      <c r="F2330" s="122" t="s">
        <v>214</v>
      </c>
      <c r="G2330" s="122"/>
      <c r="H2330" s="122"/>
      <c r="I2330" s="117"/>
    </row>
    <row r="2331" spans="1:9" ht="15.6">
      <c r="A2331" s="121">
        <v>511056</v>
      </c>
      <c r="B2331" s="122" t="s">
        <v>3495</v>
      </c>
      <c r="C2331" s="121">
        <v>508</v>
      </c>
      <c r="D2331" s="121">
        <v>5</v>
      </c>
      <c r="E2331" s="122" t="s">
        <v>1383</v>
      </c>
      <c r="F2331" s="122" t="s">
        <v>171</v>
      </c>
      <c r="G2331" s="122" t="s">
        <v>1384</v>
      </c>
      <c r="H2331" s="122"/>
      <c r="I2331" s="117"/>
    </row>
    <row r="2332" spans="1:9" ht="15.6">
      <c r="A2332" s="121">
        <v>582719</v>
      </c>
      <c r="B2332" s="122" t="s">
        <v>3496</v>
      </c>
      <c r="C2332" s="121">
        <v>403</v>
      </c>
      <c r="D2332" s="121">
        <v>4</v>
      </c>
      <c r="E2332" s="122" t="s">
        <v>1264</v>
      </c>
      <c r="F2332" s="122" t="s">
        <v>1265</v>
      </c>
      <c r="G2332" s="122"/>
      <c r="H2332" s="122"/>
      <c r="I2332" s="117"/>
    </row>
    <row r="2333" spans="1:9" ht="15.6">
      <c r="A2333" s="121">
        <v>526312</v>
      </c>
      <c r="B2333" s="122" t="s">
        <v>3497</v>
      </c>
      <c r="C2333" s="121">
        <v>808</v>
      </c>
      <c r="D2333" s="121">
        <v>8</v>
      </c>
      <c r="E2333" s="122" t="s">
        <v>1272</v>
      </c>
      <c r="F2333" s="122" t="s">
        <v>568</v>
      </c>
      <c r="G2333" s="122"/>
      <c r="H2333" s="122"/>
      <c r="I2333" s="117"/>
    </row>
    <row r="2334" spans="1:9" ht="15.6">
      <c r="A2334" s="121">
        <v>522074</v>
      </c>
      <c r="B2334" s="122" t="s">
        <v>3498</v>
      </c>
      <c r="C2334" s="121">
        <v>806</v>
      </c>
      <c r="D2334" s="121">
        <v>8</v>
      </c>
      <c r="E2334" s="122" t="s">
        <v>1293</v>
      </c>
      <c r="F2334" s="122" t="s">
        <v>568</v>
      </c>
      <c r="G2334" s="122"/>
      <c r="H2334" s="122"/>
      <c r="I2334" s="117"/>
    </row>
    <row r="2335" spans="1:9" ht="15.6">
      <c r="A2335" s="121">
        <v>559890</v>
      </c>
      <c r="B2335" s="122" t="s">
        <v>3499</v>
      </c>
      <c r="C2335" s="121">
        <v>706</v>
      </c>
      <c r="D2335" s="121">
        <v>7</v>
      </c>
      <c r="E2335" s="122" t="s">
        <v>1339</v>
      </c>
      <c r="F2335" s="122" t="s">
        <v>1251</v>
      </c>
      <c r="G2335" s="122"/>
      <c r="H2335" s="122"/>
      <c r="I2335" s="117"/>
    </row>
    <row r="2336" spans="1:9" ht="15.6">
      <c r="A2336" s="121">
        <v>523933</v>
      </c>
      <c r="B2336" s="122" t="s">
        <v>3500</v>
      </c>
      <c r="C2336" s="121">
        <v>706</v>
      </c>
      <c r="D2336" s="121">
        <v>7</v>
      </c>
      <c r="E2336" s="122" t="s">
        <v>1339</v>
      </c>
      <c r="F2336" s="122" t="s">
        <v>1251</v>
      </c>
      <c r="G2336" s="122"/>
      <c r="H2336" s="122"/>
      <c r="I2336" s="117"/>
    </row>
    <row r="2337" spans="1:9" ht="15.6">
      <c r="A2337" s="121">
        <v>515655</v>
      </c>
      <c r="B2337" s="122" t="s">
        <v>3501</v>
      </c>
      <c r="C2337" s="121">
        <v>609</v>
      </c>
      <c r="D2337" s="121">
        <v>6</v>
      </c>
      <c r="E2337" s="122" t="s">
        <v>1245</v>
      </c>
      <c r="F2337" s="122" t="s">
        <v>214</v>
      </c>
      <c r="G2337" s="122"/>
      <c r="H2337" s="122"/>
      <c r="I2337" s="117"/>
    </row>
    <row r="2338" spans="1:9" ht="15.6">
      <c r="A2338" s="121">
        <v>503584</v>
      </c>
      <c r="B2338" s="122" t="s">
        <v>3502</v>
      </c>
      <c r="C2338" s="121">
        <v>404</v>
      </c>
      <c r="D2338" s="121">
        <v>4</v>
      </c>
      <c r="E2338" s="122" t="s">
        <v>1267</v>
      </c>
      <c r="F2338" s="122" t="s">
        <v>1265</v>
      </c>
      <c r="G2338" s="122"/>
      <c r="H2338" s="122"/>
      <c r="I2338" s="117"/>
    </row>
    <row r="2339" spans="1:9" ht="15.6">
      <c r="A2339" s="121">
        <v>506541</v>
      </c>
      <c r="B2339" s="122" t="s">
        <v>3503</v>
      </c>
      <c r="C2339" s="121">
        <v>309</v>
      </c>
      <c r="D2339" s="121">
        <v>3</v>
      </c>
      <c r="E2339" s="122" t="s">
        <v>1259</v>
      </c>
      <c r="F2339" s="122" t="s">
        <v>1260</v>
      </c>
      <c r="G2339" s="122"/>
      <c r="H2339" s="122"/>
      <c r="I2339" s="117"/>
    </row>
    <row r="2340" spans="1:9" ht="15.6">
      <c r="A2340" s="121">
        <v>501913</v>
      </c>
      <c r="B2340" s="122" t="s">
        <v>3504</v>
      </c>
      <c r="C2340" s="121">
        <v>201</v>
      </c>
      <c r="D2340" s="121">
        <v>2</v>
      </c>
      <c r="E2340" s="122" t="s">
        <v>1288</v>
      </c>
      <c r="F2340" s="122" t="s">
        <v>1248</v>
      </c>
      <c r="G2340" s="122"/>
      <c r="H2340" s="122"/>
      <c r="I2340" s="117"/>
    </row>
    <row r="2341" spans="1:9" ht="15.6">
      <c r="A2341" s="121">
        <v>581712</v>
      </c>
      <c r="B2341" s="122" t="s">
        <v>3505</v>
      </c>
      <c r="C2341" s="121">
        <v>511</v>
      </c>
      <c r="D2341" s="121">
        <v>5</v>
      </c>
      <c r="E2341" s="122" t="s">
        <v>648</v>
      </c>
      <c r="F2341" s="122" t="s">
        <v>171</v>
      </c>
      <c r="G2341" s="122" t="s">
        <v>1349</v>
      </c>
      <c r="H2341" s="122"/>
      <c r="I2341" s="117"/>
    </row>
    <row r="2342" spans="1:9" ht="15.6">
      <c r="A2342" s="121">
        <v>516449</v>
      </c>
      <c r="B2342" s="122" t="s">
        <v>3506</v>
      </c>
      <c r="C2342" s="121">
        <v>610</v>
      </c>
      <c r="D2342" s="121">
        <v>6</v>
      </c>
      <c r="E2342" s="122" t="s">
        <v>1316</v>
      </c>
      <c r="F2342" s="122" t="s">
        <v>214</v>
      </c>
      <c r="G2342" s="122"/>
      <c r="H2342" s="122"/>
      <c r="I2342" s="117"/>
    </row>
    <row r="2343" spans="1:9" ht="15.6">
      <c r="A2343" s="121">
        <v>509043</v>
      </c>
      <c r="B2343" s="122" t="s">
        <v>3507</v>
      </c>
      <c r="C2343" s="121">
        <v>603</v>
      </c>
      <c r="D2343" s="121">
        <v>6</v>
      </c>
      <c r="E2343" s="122" t="s">
        <v>1285</v>
      </c>
      <c r="F2343" s="122" t="s">
        <v>214</v>
      </c>
      <c r="G2343" s="122"/>
      <c r="H2343" s="122"/>
      <c r="I2343" s="117"/>
    </row>
    <row r="2344" spans="1:9" ht="15.6">
      <c r="A2344" s="121">
        <v>524107</v>
      </c>
      <c r="B2344" s="122" t="s">
        <v>3508</v>
      </c>
      <c r="C2344" s="121">
        <v>706</v>
      </c>
      <c r="D2344" s="121">
        <v>7</v>
      </c>
      <c r="E2344" s="122" t="s">
        <v>1339</v>
      </c>
      <c r="F2344" s="122" t="s">
        <v>1251</v>
      </c>
      <c r="G2344" s="122"/>
      <c r="H2344" s="122"/>
      <c r="I2344" s="117"/>
    </row>
    <row r="2345" spans="1:9" ht="15.6">
      <c r="A2345" s="121">
        <v>503592</v>
      </c>
      <c r="B2345" s="122" t="s">
        <v>3509</v>
      </c>
      <c r="C2345" s="121">
        <v>404</v>
      </c>
      <c r="D2345" s="121">
        <v>4</v>
      </c>
      <c r="E2345" s="122" t="s">
        <v>1267</v>
      </c>
      <c r="F2345" s="122" t="s">
        <v>1265</v>
      </c>
      <c r="G2345" s="122"/>
      <c r="H2345" s="122"/>
      <c r="I2345" s="117"/>
    </row>
    <row r="2346" spans="1:9" ht="15.6">
      <c r="A2346" s="121">
        <v>500780</v>
      </c>
      <c r="B2346" s="122" t="s">
        <v>3510</v>
      </c>
      <c r="C2346" s="121">
        <v>403</v>
      </c>
      <c r="D2346" s="121">
        <v>4</v>
      </c>
      <c r="E2346" s="122" t="s">
        <v>1264</v>
      </c>
      <c r="F2346" s="122" t="s">
        <v>1265</v>
      </c>
      <c r="G2346" s="122"/>
      <c r="H2346" s="122"/>
      <c r="I2346" s="117"/>
    </row>
    <row r="2347" spans="1:9" ht="15.6">
      <c r="A2347" s="121">
        <v>511897</v>
      </c>
      <c r="B2347" s="122" t="s">
        <v>3511</v>
      </c>
      <c r="C2347" s="121">
        <v>606</v>
      </c>
      <c r="D2347" s="121">
        <v>6</v>
      </c>
      <c r="E2347" s="122" t="s">
        <v>1243</v>
      </c>
      <c r="F2347" s="122" t="s">
        <v>214</v>
      </c>
      <c r="G2347" s="122"/>
      <c r="H2347" s="122"/>
      <c r="I2347" s="117"/>
    </row>
    <row r="2348" spans="1:9" ht="15.6">
      <c r="A2348" s="121">
        <v>507636</v>
      </c>
      <c r="B2348" s="122" t="s">
        <v>3512</v>
      </c>
      <c r="C2348" s="121">
        <v>207</v>
      </c>
      <c r="D2348" s="121">
        <v>2</v>
      </c>
      <c r="E2348" s="122" t="s">
        <v>1392</v>
      </c>
      <c r="F2348" s="122" t="s">
        <v>1248</v>
      </c>
      <c r="G2348" s="122"/>
      <c r="H2348" s="122"/>
      <c r="I2348" s="117"/>
    </row>
    <row r="2349" spans="1:9" ht="15.6">
      <c r="A2349" s="121">
        <v>514390</v>
      </c>
      <c r="B2349" s="122" t="s">
        <v>3513</v>
      </c>
      <c r="C2349" s="121">
        <v>307</v>
      </c>
      <c r="D2349" s="121">
        <v>3</v>
      </c>
      <c r="E2349" s="122" t="s">
        <v>1435</v>
      </c>
      <c r="F2349" s="122" t="s">
        <v>1260</v>
      </c>
      <c r="G2349" s="122"/>
      <c r="H2349" s="122"/>
      <c r="I2349" s="117"/>
    </row>
    <row r="2350" spans="1:9" ht="15.6">
      <c r="A2350" s="121">
        <v>512656</v>
      </c>
      <c r="B2350" s="122" t="s">
        <v>3514</v>
      </c>
      <c r="C2350" s="121">
        <v>506</v>
      </c>
      <c r="D2350" s="121">
        <v>5</v>
      </c>
      <c r="E2350" s="122" t="s">
        <v>1351</v>
      </c>
      <c r="F2350" s="122" t="s">
        <v>171</v>
      </c>
      <c r="G2350" s="122" t="s">
        <v>1255</v>
      </c>
      <c r="H2350" s="122"/>
      <c r="I2350" s="117"/>
    </row>
    <row r="2351" spans="1:9" ht="15.6">
      <c r="A2351" s="121">
        <v>523950</v>
      </c>
      <c r="B2351" s="122" t="s">
        <v>3515</v>
      </c>
      <c r="C2351" s="121">
        <v>706</v>
      </c>
      <c r="D2351" s="121">
        <v>7</v>
      </c>
      <c r="E2351" s="122" t="s">
        <v>1339</v>
      </c>
      <c r="F2351" s="122" t="s">
        <v>1251</v>
      </c>
      <c r="G2351" s="122"/>
      <c r="H2351" s="122"/>
      <c r="I2351" s="117"/>
    </row>
    <row r="2352" spans="1:9" ht="15.6">
      <c r="A2352" s="121">
        <v>543659</v>
      </c>
      <c r="B2352" s="122" t="s">
        <v>3516</v>
      </c>
      <c r="C2352" s="121">
        <v>801</v>
      </c>
      <c r="D2352" s="121">
        <v>8</v>
      </c>
      <c r="E2352" s="122" t="s">
        <v>1826</v>
      </c>
      <c r="F2352" s="122" t="s">
        <v>568</v>
      </c>
      <c r="G2352" s="122"/>
      <c r="H2352" s="122"/>
      <c r="I2352" s="117"/>
    </row>
    <row r="2353" spans="1:9" ht="15.6">
      <c r="A2353" s="121">
        <v>511064</v>
      </c>
      <c r="B2353" s="122" t="s">
        <v>3517</v>
      </c>
      <c r="C2353" s="121">
        <v>508</v>
      </c>
      <c r="D2353" s="121">
        <v>5</v>
      </c>
      <c r="E2353" s="122" t="s">
        <v>1383</v>
      </c>
      <c r="F2353" s="122" t="s">
        <v>171</v>
      </c>
      <c r="G2353" s="122" t="s">
        <v>1384</v>
      </c>
      <c r="H2353" s="122"/>
      <c r="I2353" s="117"/>
    </row>
    <row r="2354" spans="1:9" ht="15.6">
      <c r="A2354" s="121">
        <v>515663</v>
      </c>
      <c r="B2354" s="122" t="s">
        <v>3518</v>
      </c>
      <c r="C2354" s="121">
        <v>609</v>
      </c>
      <c r="D2354" s="121">
        <v>6</v>
      </c>
      <c r="E2354" s="122" t="s">
        <v>1245</v>
      </c>
      <c r="F2354" s="122" t="s">
        <v>214</v>
      </c>
      <c r="G2354" s="122"/>
      <c r="H2354" s="122"/>
      <c r="I2354" s="117"/>
    </row>
    <row r="2355" spans="1:9" ht="15.6">
      <c r="A2355" s="121">
        <v>500798</v>
      </c>
      <c r="B2355" s="122" t="s">
        <v>3519</v>
      </c>
      <c r="C2355" s="121">
        <v>403</v>
      </c>
      <c r="D2355" s="121">
        <v>4</v>
      </c>
      <c r="E2355" s="122" t="s">
        <v>1264</v>
      </c>
      <c r="F2355" s="122" t="s">
        <v>1265</v>
      </c>
      <c r="G2355" s="122"/>
      <c r="H2355" s="122"/>
      <c r="I2355" s="117"/>
    </row>
    <row r="2356" spans="1:9" ht="15.6">
      <c r="A2356" s="121">
        <v>509060</v>
      </c>
      <c r="B2356" s="122" t="s">
        <v>3520</v>
      </c>
      <c r="C2356" s="121">
        <v>601</v>
      </c>
      <c r="D2356" s="121">
        <v>6</v>
      </c>
      <c r="E2356" s="122" t="s">
        <v>1298</v>
      </c>
      <c r="F2356" s="122" t="s">
        <v>214</v>
      </c>
      <c r="G2356" s="122"/>
      <c r="H2356" s="122"/>
      <c r="I2356" s="117"/>
    </row>
    <row r="2357" spans="1:9" ht="15.6">
      <c r="A2357" s="121">
        <v>510092</v>
      </c>
      <c r="B2357" s="122" t="s">
        <v>3521</v>
      </c>
      <c r="C2357" s="121">
        <v>507</v>
      </c>
      <c r="D2357" s="121">
        <v>5</v>
      </c>
      <c r="E2357" s="122" t="s">
        <v>169</v>
      </c>
      <c r="F2357" s="122" t="s">
        <v>171</v>
      </c>
      <c r="G2357" s="122" t="s">
        <v>1279</v>
      </c>
      <c r="H2357" s="122"/>
      <c r="I2357" s="117"/>
    </row>
    <row r="2358" spans="1:9" ht="15.6">
      <c r="A2358" s="121">
        <v>519871</v>
      </c>
      <c r="B2358" s="122" t="s">
        <v>3522</v>
      </c>
      <c r="C2358" s="121">
        <v>701</v>
      </c>
      <c r="D2358" s="121">
        <v>7</v>
      </c>
      <c r="E2358" s="122" t="s">
        <v>1250</v>
      </c>
      <c r="F2358" s="122" t="s">
        <v>1251</v>
      </c>
      <c r="G2358" s="122"/>
      <c r="H2358" s="122"/>
      <c r="I2358" s="117"/>
    </row>
    <row r="2359" spans="1:9" ht="15.6">
      <c r="A2359" s="121">
        <v>523160</v>
      </c>
      <c r="B2359" s="122" t="s">
        <v>3523</v>
      </c>
      <c r="C2359" s="121">
        <v>809</v>
      </c>
      <c r="D2359" s="121">
        <v>8</v>
      </c>
      <c r="E2359" s="122" t="s">
        <v>1336</v>
      </c>
      <c r="F2359" s="122" t="s">
        <v>568</v>
      </c>
      <c r="G2359" s="122"/>
      <c r="H2359" s="122"/>
      <c r="I2359" s="117"/>
    </row>
    <row r="2360" spans="1:9" ht="15.6">
      <c r="A2360" s="121">
        <v>580368</v>
      </c>
      <c r="B2360" s="122" t="s">
        <v>3524</v>
      </c>
      <c r="C2360" s="121">
        <v>706</v>
      </c>
      <c r="D2360" s="121">
        <v>7</v>
      </c>
      <c r="E2360" s="122" t="s">
        <v>1339</v>
      </c>
      <c r="F2360" s="122" t="s">
        <v>1251</v>
      </c>
      <c r="G2360" s="122"/>
      <c r="H2360" s="122"/>
      <c r="I2360" s="117"/>
    </row>
    <row r="2361" spans="1:9" ht="15.6">
      <c r="A2361" s="121">
        <v>502812</v>
      </c>
      <c r="B2361" s="122" t="s">
        <v>3525</v>
      </c>
      <c r="C2361" s="121">
        <v>402</v>
      </c>
      <c r="D2361" s="121">
        <v>4</v>
      </c>
      <c r="E2361" s="122" t="s">
        <v>1309</v>
      </c>
      <c r="F2361" s="122" t="s">
        <v>1265</v>
      </c>
      <c r="G2361" s="122"/>
      <c r="H2361" s="122"/>
      <c r="I2361" s="117"/>
    </row>
    <row r="2362" spans="1:9" ht="15.6">
      <c r="A2362" s="121">
        <v>556611</v>
      </c>
      <c r="B2362" s="122" t="s">
        <v>3526</v>
      </c>
      <c r="C2362" s="121">
        <v>203</v>
      </c>
      <c r="D2362" s="121">
        <v>2</v>
      </c>
      <c r="E2362" s="122" t="s">
        <v>1437</v>
      </c>
      <c r="F2362" s="122" t="s">
        <v>1248</v>
      </c>
      <c r="G2362" s="122"/>
      <c r="H2362" s="122"/>
      <c r="I2362" s="117"/>
    </row>
    <row r="2363" spans="1:9" ht="15.6">
      <c r="A2363" s="121">
        <v>517291</v>
      </c>
      <c r="B2363" s="122" t="s">
        <v>3527</v>
      </c>
      <c r="C2363" s="121">
        <v>612</v>
      </c>
      <c r="D2363" s="121">
        <v>6</v>
      </c>
      <c r="E2363" s="122" t="s">
        <v>1468</v>
      </c>
      <c r="F2363" s="122" t="s">
        <v>214</v>
      </c>
      <c r="G2363" s="122"/>
      <c r="H2363" s="122"/>
      <c r="I2363" s="117"/>
    </row>
    <row r="2364" spans="1:9" ht="15.6">
      <c r="A2364" s="121">
        <v>502821</v>
      </c>
      <c r="B2364" s="122" t="s">
        <v>3528</v>
      </c>
      <c r="C2364" s="121">
        <v>402</v>
      </c>
      <c r="D2364" s="121">
        <v>4</v>
      </c>
      <c r="E2364" s="122" t="s">
        <v>1309</v>
      </c>
      <c r="F2364" s="122" t="s">
        <v>1265</v>
      </c>
      <c r="G2364" s="122"/>
      <c r="H2364" s="122"/>
      <c r="I2364" s="117"/>
    </row>
    <row r="2365" spans="1:9" ht="15.6">
      <c r="A2365" s="121">
        <v>517305</v>
      </c>
      <c r="B2365" s="122" t="s">
        <v>3529</v>
      </c>
      <c r="C2365" s="121">
        <v>407</v>
      </c>
      <c r="D2365" s="121">
        <v>4</v>
      </c>
      <c r="E2365" s="122" t="s">
        <v>1355</v>
      </c>
      <c r="F2365" s="122" t="s">
        <v>1265</v>
      </c>
      <c r="G2365" s="122"/>
      <c r="H2365" s="122"/>
      <c r="I2365" s="117"/>
    </row>
    <row r="2366" spans="1:9" ht="15.6">
      <c r="A2366" s="121">
        <v>502847</v>
      </c>
      <c r="B2366" s="122" t="s">
        <v>3530</v>
      </c>
      <c r="C2366" s="121">
        <v>402</v>
      </c>
      <c r="D2366" s="121">
        <v>4</v>
      </c>
      <c r="E2366" s="122" t="s">
        <v>1309</v>
      </c>
      <c r="F2366" s="122" t="s">
        <v>1265</v>
      </c>
      <c r="G2366" s="122"/>
      <c r="H2366" s="122"/>
      <c r="I2366" s="117"/>
    </row>
    <row r="2367" spans="1:9" ht="15.6">
      <c r="A2367" s="121">
        <v>509051</v>
      </c>
      <c r="B2367" s="122" t="s">
        <v>3531</v>
      </c>
      <c r="C2367" s="121">
        <v>603</v>
      </c>
      <c r="D2367" s="121">
        <v>6</v>
      </c>
      <c r="E2367" s="122" t="s">
        <v>1285</v>
      </c>
      <c r="F2367" s="122" t="s">
        <v>214</v>
      </c>
      <c r="G2367" s="122"/>
      <c r="H2367" s="122"/>
      <c r="I2367" s="117"/>
    </row>
    <row r="2368" spans="1:9" ht="15.6">
      <c r="A2368" s="121">
        <v>555967</v>
      </c>
      <c r="B2368" s="122" t="s">
        <v>3532</v>
      </c>
      <c r="C2368" s="121">
        <v>403</v>
      </c>
      <c r="D2368" s="121">
        <v>4</v>
      </c>
      <c r="E2368" s="122" t="s">
        <v>1264</v>
      </c>
      <c r="F2368" s="122" t="s">
        <v>1265</v>
      </c>
      <c r="G2368" s="122"/>
      <c r="H2368" s="122"/>
      <c r="I2368" s="117"/>
    </row>
    <row r="2369" spans="1:23" ht="15.6">
      <c r="A2369" s="121">
        <v>514403</v>
      </c>
      <c r="B2369" s="122" t="s">
        <v>3533</v>
      </c>
      <c r="C2369" s="121">
        <v>307</v>
      </c>
      <c r="D2369" s="121">
        <v>3</v>
      </c>
      <c r="E2369" s="122" t="s">
        <v>1435</v>
      </c>
      <c r="F2369" s="122" t="s">
        <v>1260</v>
      </c>
      <c r="G2369" s="122"/>
      <c r="H2369" s="122"/>
      <c r="I2369" s="117"/>
    </row>
    <row r="2370" spans="1:23" ht="15.6">
      <c r="A2370" s="121">
        <v>543667</v>
      </c>
      <c r="B2370" s="122" t="s">
        <v>3534</v>
      </c>
      <c r="C2370" s="121">
        <v>810</v>
      </c>
      <c r="D2370" s="121">
        <v>8</v>
      </c>
      <c r="E2370" s="122" t="s">
        <v>1274</v>
      </c>
      <c r="F2370" s="122" t="s">
        <v>568</v>
      </c>
      <c r="G2370" s="122"/>
      <c r="H2370" s="122"/>
      <c r="I2370" s="117"/>
    </row>
    <row r="2371" spans="1:23" ht="15.6">
      <c r="A2371" s="121">
        <v>518034</v>
      </c>
      <c r="B2371" s="122" t="s">
        <v>3535</v>
      </c>
      <c r="C2371" s="121">
        <v>511</v>
      </c>
      <c r="D2371" s="121">
        <v>5</v>
      </c>
      <c r="E2371" s="122" t="s">
        <v>648</v>
      </c>
      <c r="F2371" s="122" t="s">
        <v>171</v>
      </c>
      <c r="G2371" s="122" t="s">
        <v>1349</v>
      </c>
      <c r="H2371" s="122" t="s">
        <v>648</v>
      </c>
      <c r="I2371" s="123">
        <v>779</v>
      </c>
      <c r="J2371" s="124">
        <v>819</v>
      </c>
      <c r="K2371" s="125" t="s">
        <v>1537</v>
      </c>
      <c r="L2371" s="124">
        <v>758</v>
      </c>
      <c r="M2371" s="124">
        <v>766</v>
      </c>
      <c r="N2371" s="124">
        <v>771</v>
      </c>
      <c r="O2371" s="124">
        <v>699</v>
      </c>
      <c r="P2371" s="124">
        <v>763</v>
      </c>
      <c r="Q2371" s="124">
        <v>788</v>
      </c>
      <c r="R2371" s="124">
        <v>759</v>
      </c>
      <c r="S2371" s="124">
        <v>749</v>
      </c>
      <c r="T2371" s="124">
        <v>774</v>
      </c>
      <c r="U2371" s="124">
        <v>751</v>
      </c>
      <c r="V2371" s="124">
        <v>715</v>
      </c>
      <c r="W2371" s="124"/>
    </row>
    <row r="2372" spans="1:23" ht="15.6">
      <c r="A2372" s="121">
        <v>556645</v>
      </c>
      <c r="B2372" s="122" t="s">
        <v>3536</v>
      </c>
      <c r="C2372" s="121">
        <v>203</v>
      </c>
      <c r="D2372" s="121">
        <v>2</v>
      </c>
      <c r="E2372" s="122" t="s">
        <v>1437</v>
      </c>
      <c r="F2372" s="122" t="s">
        <v>1248</v>
      </c>
      <c r="G2372" s="122"/>
      <c r="H2372" s="122"/>
      <c r="I2372" s="117"/>
    </row>
    <row r="2373" spans="1:23" ht="15.6">
      <c r="A2373" s="121">
        <v>515671</v>
      </c>
      <c r="B2373" s="122" t="s">
        <v>3537</v>
      </c>
      <c r="C2373" s="121">
        <v>609</v>
      </c>
      <c r="D2373" s="121">
        <v>6</v>
      </c>
      <c r="E2373" s="122" t="s">
        <v>1245</v>
      </c>
      <c r="F2373" s="122" t="s">
        <v>214</v>
      </c>
      <c r="G2373" s="122"/>
      <c r="H2373" s="122"/>
      <c r="I2373" s="117"/>
    </row>
    <row r="2374" spans="1:23" ht="15.6">
      <c r="A2374" s="121">
        <v>518867</v>
      </c>
      <c r="B2374" s="122" t="s">
        <v>3538</v>
      </c>
      <c r="C2374" s="121">
        <v>605</v>
      </c>
      <c r="D2374" s="121">
        <v>6</v>
      </c>
      <c r="E2374" s="122" t="s">
        <v>1544</v>
      </c>
      <c r="F2374" s="122" t="s">
        <v>214</v>
      </c>
      <c r="G2374" s="122"/>
      <c r="H2374" s="122"/>
      <c r="I2374" s="117"/>
    </row>
    <row r="2375" spans="1:23" ht="15.6">
      <c r="A2375" s="121">
        <v>518042</v>
      </c>
      <c r="B2375" s="122" t="s">
        <v>3539</v>
      </c>
      <c r="C2375" s="121">
        <v>511</v>
      </c>
      <c r="D2375" s="121">
        <v>5</v>
      </c>
      <c r="E2375" s="122" t="s">
        <v>648</v>
      </c>
      <c r="F2375" s="122" t="s">
        <v>171</v>
      </c>
      <c r="G2375" s="122" t="s">
        <v>1349</v>
      </c>
      <c r="H2375" s="122" t="s">
        <v>648</v>
      </c>
      <c r="I2375" s="123">
        <v>779</v>
      </c>
      <c r="J2375" s="124">
        <v>819</v>
      </c>
      <c r="K2375" s="125" t="s">
        <v>1537</v>
      </c>
      <c r="L2375" s="124">
        <v>758</v>
      </c>
      <c r="M2375" s="124">
        <v>766</v>
      </c>
      <c r="N2375" s="124">
        <v>771</v>
      </c>
      <c r="O2375" s="124">
        <v>699</v>
      </c>
      <c r="P2375" s="124">
        <v>763</v>
      </c>
      <c r="Q2375" s="124">
        <v>788</v>
      </c>
      <c r="R2375" s="124">
        <v>759</v>
      </c>
      <c r="S2375" s="124">
        <v>749</v>
      </c>
      <c r="T2375" s="124">
        <v>774</v>
      </c>
      <c r="U2375" s="124">
        <v>751</v>
      </c>
      <c r="V2375" s="124">
        <v>715</v>
      </c>
      <c r="W2375" s="124"/>
    </row>
    <row r="2376" spans="1:23" ht="15.6">
      <c r="A2376" s="121">
        <v>525286</v>
      </c>
      <c r="B2376" s="122" t="s">
        <v>3540</v>
      </c>
      <c r="C2376" s="121">
        <v>707</v>
      </c>
      <c r="D2376" s="121">
        <v>7</v>
      </c>
      <c r="E2376" s="122" t="s">
        <v>1257</v>
      </c>
      <c r="F2376" s="122" t="s">
        <v>1251</v>
      </c>
      <c r="G2376" s="122"/>
      <c r="H2376" s="122"/>
      <c r="I2376" s="117"/>
    </row>
    <row r="2377" spans="1:23" ht="15.6">
      <c r="A2377" s="121">
        <v>525294</v>
      </c>
      <c r="B2377" s="122" t="s">
        <v>3541</v>
      </c>
      <c r="C2377" s="121">
        <v>707</v>
      </c>
      <c r="D2377" s="121">
        <v>7</v>
      </c>
      <c r="E2377" s="122" t="s">
        <v>1257</v>
      </c>
      <c r="F2377" s="122" t="s">
        <v>1251</v>
      </c>
      <c r="G2377" s="122"/>
      <c r="H2377" s="122"/>
      <c r="I2377" s="117"/>
    </row>
    <row r="2378" spans="1:23" ht="15.6">
      <c r="A2378" s="121">
        <v>505561</v>
      </c>
      <c r="B2378" s="122" t="s">
        <v>3542</v>
      </c>
      <c r="C2378" s="121">
        <v>406</v>
      </c>
      <c r="D2378" s="121">
        <v>4</v>
      </c>
      <c r="E2378" s="122" t="s">
        <v>1270</v>
      </c>
      <c r="F2378" s="122" t="s">
        <v>1265</v>
      </c>
      <c r="G2378" s="122"/>
      <c r="H2378" s="122"/>
      <c r="I2378" s="117"/>
    </row>
    <row r="2379" spans="1:23" ht="15.6">
      <c r="A2379" s="121">
        <v>500810</v>
      </c>
      <c r="B2379" s="122" t="s">
        <v>3543</v>
      </c>
      <c r="C2379" s="121">
        <v>407</v>
      </c>
      <c r="D2379" s="121">
        <v>4</v>
      </c>
      <c r="E2379" s="122" t="s">
        <v>1355</v>
      </c>
      <c r="F2379" s="122" t="s">
        <v>1265</v>
      </c>
      <c r="G2379" s="122"/>
      <c r="H2379" s="122"/>
      <c r="I2379" s="117"/>
    </row>
    <row r="2380" spans="1:23" ht="15.6">
      <c r="A2380" s="121">
        <v>504068</v>
      </c>
      <c r="B2380" s="122" t="s">
        <v>3544</v>
      </c>
      <c r="C2380" s="121">
        <v>405</v>
      </c>
      <c r="D2380" s="121">
        <v>4</v>
      </c>
      <c r="E2380" s="122" t="s">
        <v>1665</v>
      </c>
      <c r="F2380" s="122" t="s">
        <v>1265</v>
      </c>
      <c r="G2380" s="122"/>
      <c r="H2380" s="122"/>
      <c r="I2380" s="117"/>
    </row>
    <row r="2381" spans="1:23" ht="15.6">
      <c r="A2381" s="121">
        <v>523178</v>
      </c>
      <c r="B2381" s="122" t="s">
        <v>3545</v>
      </c>
      <c r="C2381" s="121">
        <v>809</v>
      </c>
      <c r="D2381" s="121">
        <v>8</v>
      </c>
      <c r="E2381" s="122" t="s">
        <v>1336</v>
      </c>
      <c r="F2381" s="122" t="s">
        <v>568</v>
      </c>
      <c r="G2381" s="122"/>
      <c r="H2381" s="122"/>
      <c r="I2381" s="117"/>
    </row>
    <row r="2382" spans="1:23" ht="15.6">
      <c r="A2382" s="121">
        <v>525308</v>
      </c>
      <c r="B2382" s="122" t="s">
        <v>3546</v>
      </c>
      <c r="C2382" s="121">
        <v>708</v>
      </c>
      <c r="D2382" s="121">
        <v>7</v>
      </c>
      <c r="E2382" s="122" t="s">
        <v>1307</v>
      </c>
      <c r="F2382" s="122" t="s">
        <v>1251</v>
      </c>
      <c r="G2382" s="122"/>
      <c r="H2382" s="122"/>
      <c r="I2382" s="117"/>
    </row>
    <row r="2383" spans="1:23" ht="15.6">
      <c r="A2383" s="121">
        <v>505579</v>
      </c>
      <c r="B2383" s="122" t="s">
        <v>3547</v>
      </c>
      <c r="C2383" s="121">
        <v>301</v>
      </c>
      <c r="D2383" s="121">
        <v>3</v>
      </c>
      <c r="E2383" s="122" t="s">
        <v>1323</v>
      </c>
      <c r="F2383" s="122" t="s">
        <v>1260</v>
      </c>
      <c r="G2383" s="122"/>
      <c r="H2383" s="122"/>
      <c r="I2383" s="117"/>
    </row>
    <row r="2384" spans="1:23" ht="15.6">
      <c r="A2384" s="121">
        <v>527912</v>
      </c>
      <c r="B2384" s="122" t="s">
        <v>3548</v>
      </c>
      <c r="C2384" s="121">
        <v>711</v>
      </c>
      <c r="D2384" s="121">
        <v>7</v>
      </c>
      <c r="E2384" s="122" t="s">
        <v>1319</v>
      </c>
      <c r="F2384" s="122" t="s">
        <v>1251</v>
      </c>
      <c r="G2384" s="122"/>
      <c r="H2384" s="122"/>
      <c r="I2384" s="117"/>
    </row>
    <row r="2385" spans="1:9" ht="15.6">
      <c r="A2385" s="121">
        <v>515680</v>
      </c>
      <c r="B2385" s="122" t="s">
        <v>3549</v>
      </c>
      <c r="C2385" s="121">
        <v>609</v>
      </c>
      <c r="D2385" s="121">
        <v>6</v>
      </c>
      <c r="E2385" s="122" t="s">
        <v>1245</v>
      </c>
      <c r="F2385" s="122" t="s">
        <v>214</v>
      </c>
      <c r="G2385" s="122"/>
      <c r="H2385" s="122"/>
      <c r="I2385" s="117"/>
    </row>
    <row r="2386" spans="1:9" ht="15.6">
      <c r="A2386" s="121">
        <v>502863</v>
      </c>
      <c r="B2386" s="122" t="s">
        <v>3550</v>
      </c>
      <c r="C2386" s="121">
        <v>402</v>
      </c>
      <c r="D2386" s="121">
        <v>4</v>
      </c>
      <c r="E2386" s="122" t="s">
        <v>1309</v>
      </c>
      <c r="F2386" s="122" t="s">
        <v>1265</v>
      </c>
      <c r="G2386" s="122"/>
      <c r="H2386" s="122"/>
      <c r="I2386" s="117"/>
    </row>
    <row r="2387" spans="1:9" ht="15.6">
      <c r="A2387" s="121">
        <v>511901</v>
      </c>
      <c r="B2387" s="122" t="s">
        <v>3551</v>
      </c>
      <c r="C2387" s="121">
        <v>606</v>
      </c>
      <c r="D2387" s="121">
        <v>6</v>
      </c>
      <c r="E2387" s="122" t="s">
        <v>1243</v>
      </c>
      <c r="F2387" s="122" t="s">
        <v>214</v>
      </c>
      <c r="G2387" s="122"/>
      <c r="H2387" s="122"/>
      <c r="I2387" s="117"/>
    </row>
    <row r="2388" spans="1:9" ht="15.6">
      <c r="A2388" s="121">
        <v>527921</v>
      </c>
      <c r="B2388" s="122" t="s">
        <v>3552</v>
      </c>
      <c r="C2388" s="121">
        <v>711</v>
      </c>
      <c r="D2388" s="121">
        <v>7</v>
      </c>
      <c r="E2388" s="122" t="s">
        <v>1319</v>
      </c>
      <c r="F2388" s="122" t="s">
        <v>1251</v>
      </c>
      <c r="G2388" s="122"/>
      <c r="H2388" s="122"/>
      <c r="I2388" s="117"/>
    </row>
    <row r="2389" spans="1:9" ht="15.6">
      <c r="A2389" s="121">
        <v>504076</v>
      </c>
      <c r="B2389" s="122" t="s">
        <v>3553</v>
      </c>
      <c r="C2389" s="121">
        <v>202</v>
      </c>
      <c r="D2389" s="121">
        <v>2</v>
      </c>
      <c r="E2389" s="122" t="s">
        <v>1247</v>
      </c>
      <c r="F2389" s="122" t="s">
        <v>1248</v>
      </c>
      <c r="G2389" s="122"/>
      <c r="H2389" s="122"/>
      <c r="I2389" s="117"/>
    </row>
    <row r="2390" spans="1:9" ht="15.6">
      <c r="A2390" s="121">
        <v>508276</v>
      </c>
      <c r="B2390" s="122" t="s">
        <v>3554</v>
      </c>
      <c r="C2390" s="121">
        <v>108</v>
      </c>
      <c r="D2390" s="121">
        <v>1</v>
      </c>
      <c r="E2390" s="122" t="s">
        <v>1378</v>
      </c>
      <c r="F2390" s="122" t="s">
        <v>477</v>
      </c>
      <c r="G2390" s="122"/>
      <c r="H2390" s="122"/>
      <c r="I2390" s="117"/>
    </row>
    <row r="2391" spans="1:9" ht="15.6">
      <c r="A2391" s="121">
        <v>511919</v>
      </c>
      <c r="B2391" s="122" t="s">
        <v>3555</v>
      </c>
      <c r="C2391" s="121">
        <v>606</v>
      </c>
      <c r="D2391" s="121">
        <v>6</v>
      </c>
      <c r="E2391" s="122" t="s">
        <v>1243</v>
      </c>
      <c r="F2391" s="122" t="s">
        <v>214</v>
      </c>
      <c r="G2391" s="122"/>
      <c r="H2391" s="122"/>
      <c r="I2391" s="117"/>
    </row>
    <row r="2392" spans="1:9" ht="15.6">
      <c r="A2392" s="121">
        <v>515698</v>
      </c>
      <c r="B2392" s="122" t="s">
        <v>3555</v>
      </c>
      <c r="C2392" s="121">
        <v>609</v>
      </c>
      <c r="D2392" s="121">
        <v>6</v>
      </c>
      <c r="E2392" s="122" t="s">
        <v>1245</v>
      </c>
      <c r="F2392" s="122" t="s">
        <v>214</v>
      </c>
      <c r="G2392" s="122"/>
      <c r="H2392" s="122"/>
      <c r="I2392" s="117"/>
    </row>
    <row r="2393" spans="1:9" ht="15.6">
      <c r="A2393" s="121">
        <v>520888</v>
      </c>
      <c r="B2393" s="122" t="s">
        <v>3556</v>
      </c>
      <c r="C2393" s="121">
        <v>709</v>
      </c>
      <c r="D2393" s="121">
        <v>7</v>
      </c>
      <c r="E2393" s="122" t="s">
        <v>1353</v>
      </c>
      <c r="F2393" s="122" t="s">
        <v>1251</v>
      </c>
      <c r="G2393" s="122"/>
      <c r="H2393" s="122"/>
      <c r="I2393" s="117"/>
    </row>
    <row r="2394" spans="1:9" ht="15.6">
      <c r="A2394" s="121">
        <v>504998</v>
      </c>
      <c r="B2394" s="122" t="s">
        <v>1270</v>
      </c>
      <c r="C2394" s="121">
        <v>406</v>
      </c>
      <c r="D2394" s="121">
        <v>4</v>
      </c>
      <c r="E2394" s="122" t="s">
        <v>1270</v>
      </c>
      <c r="F2394" s="122" t="s">
        <v>1265</v>
      </c>
      <c r="G2394" s="122"/>
      <c r="H2394" s="122"/>
      <c r="I2394" s="117"/>
    </row>
    <row r="2395" spans="1:9" ht="15.6">
      <c r="A2395" s="121">
        <v>500828</v>
      </c>
      <c r="B2395" s="122" t="s">
        <v>3557</v>
      </c>
      <c r="C2395" s="121">
        <v>407</v>
      </c>
      <c r="D2395" s="121">
        <v>4</v>
      </c>
      <c r="E2395" s="122" t="s">
        <v>1355</v>
      </c>
      <c r="F2395" s="122" t="s">
        <v>1265</v>
      </c>
      <c r="G2395" s="122"/>
      <c r="H2395" s="122"/>
      <c r="I2395" s="117"/>
    </row>
    <row r="2396" spans="1:9" ht="15.6">
      <c r="A2396" s="121">
        <v>504084</v>
      </c>
      <c r="B2396" s="122" t="s">
        <v>3558</v>
      </c>
      <c r="C2396" s="121">
        <v>202</v>
      </c>
      <c r="D2396" s="121">
        <v>2</v>
      </c>
      <c r="E2396" s="122" t="s">
        <v>1247</v>
      </c>
      <c r="F2396" s="122" t="s">
        <v>1248</v>
      </c>
      <c r="G2396" s="122"/>
      <c r="H2396" s="122"/>
      <c r="I2396" s="117"/>
    </row>
    <row r="2397" spans="1:9" ht="15.6">
      <c r="A2397" s="121">
        <v>501921</v>
      </c>
      <c r="B2397" s="122" t="s">
        <v>3559</v>
      </c>
      <c r="C2397" s="121">
        <v>201</v>
      </c>
      <c r="D2397" s="121">
        <v>2</v>
      </c>
      <c r="E2397" s="122" t="s">
        <v>1288</v>
      </c>
      <c r="F2397" s="122" t="s">
        <v>1248</v>
      </c>
      <c r="G2397" s="122"/>
      <c r="H2397" s="122"/>
      <c r="I2397" s="117"/>
    </row>
    <row r="2398" spans="1:9" ht="15.6">
      <c r="A2398" s="121">
        <v>520896</v>
      </c>
      <c r="B2398" s="122" t="s">
        <v>3560</v>
      </c>
      <c r="C2398" s="121">
        <v>702</v>
      </c>
      <c r="D2398" s="121">
        <v>7</v>
      </c>
      <c r="E2398" s="122" t="s">
        <v>1262</v>
      </c>
      <c r="F2398" s="122" t="s">
        <v>1251</v>
      </c>
      <c r="G2398" s="122"/>
      <c r="H2398" s="122"/>
      <c r="I2398" s="117"/>
    </row>
    <row r="2399" spans="1:9" ht="15.6">
      <c r="A2399" s="121">
        <v>523976</v>
      </c>
      <c r="B2399" s="122" t="s">
        <v>3561</v>
      </c>
      <c r="C2399" s="121">
        <v>703</v>
      </c>
      <c r="D2399" s="121">
        <v>7</v>
      </c>
      <c r="E2399" s="122" t="s">
        <v>1252</v>
      </c>
      <c r="F2399" s="122" t="s">
        <v>1251</v>
      </c>
      <c r="G2399" s="122"/>
      <c r="H2399" s="122"/>
      <c r="I2399" s="117"/>
    </row>
    <row r="2400" spans="1:9" ht="15.6">
      <c r="A2400" s="121">
        <v>515612</v>
      </c>
      <c r="B2400" s="122" t="s">
        <v>3562</v>
      </c>
      <c r="C2400" s="121">
        <v>608</v>
      </c>
      <c r="D2400" s="121">
        <v>6</v>
      </c>
      <c r="E2400" s="122" t="s">
        <v>1759</v>
      </c>
      <c r="F2400" s="122" t="s">
        <v>214</v>
      </c>
      <c r="G2400" s="122"/>
      <c r="H2400" s="122"/>
      <c r="I2400" s="117"/>
    </row>
    <row r="2401" spans="1:9" ht="15.6">
      <c r="A2401" s="121">
        <v>525316</v>
      </c>
      <c r="B2401" s="122" t="s">
        <v>3563</v>
      </c>
      <c r="C2401" s="121">
        <v>708</v>
      </c>
      <c r="D2401" s="121">
        <v>7</v>
      </c>
      <c r="E2401" s="122" t="s">
        <v>1307</v>
      </c>
      <c r="F2401" s="122" t="s">
        <v>1251</v>
      </c>
      <c r="G2401" s="122"/>
      <c r="H2401" s="122"/>
      <c r="I2401" s="117"/>
    </row>
    <row r="2402" spans="1:9" ht="15.6">
      <c r="A2402" s="121">
        <v>543675</v>
      </c>
      <c r="B2402" s="122" t="s">
        <v>3564</v>
      </c>
      <c r="C2402" s="121">
        <v>704</v>
      </c>
      <c r="D2402" s="121">
        <v>7</v>
      </c>
      <c r="E2402" s="122" t="s">
        <v>1314</v>
      </c>
      <c r="F2402" s="122" t="s">
        <v>1251</v>
      </c>
      <c r="G2402" s="122"/>
      <c r="H2402" s="122"/>
      <c r="I2402" s="117"/>
    </row>
    <row r="2403" spans="1:9" ht="15.6">
      <c r="A2403" s="121">
        <v>529192</v>
      </c>
      <c r="B2403" s="122" t="s">
        <v>3565</v>
      </c>
      <c r="C2403" s="121">
        <v>713</v>
      </c>
      <c r="D2403" s="121">
        <v>7</v>
      </c>
      <c r="E2403" s="122" t="s">
        <v>1277</v>
      </c>
      <c r="F2403" s="122" t="s">
        <v>1251</v>
      </c>
      <c r="G2403" s="122"/>
      <c r="H2403" s="122"/>
      <c r="I2403" s="117"/>
    </row>
    <row r="2404" spans="1:9" ht="15.6">
      <c r="A2404" s="121">
        <v>529206</v>
      </c>
      <c r="B2404" s="122" t="s">
        <v>3566</v>
      </c>
      <c r="C2404" s="121">
        <v>713</v>
      </c>
      <c r="D2404" s="121">
        <v>7</v>
      </c>
      <c r="E2404" s="122" t="s">
        <v>1277</v>
      </c>
      <c r="F2404" s="122" t="s">
        <v>1251</v>
      </c>
      <c r="G2404" s="122"/>
      <c r="H2404" s="122"/>
      <c r="I2404" s="117"/>
    </row>
    <row r="2405" spans="1:9" ht="15.6">
      <c r="A2405" s="121">
        <v>580457</v>
      </c>
      <c r="B2405" s="122" t="s">
        <v>3567</v>
      </c>
      <c r="C2405" s="121">
        <v>406</v>
      </c>
      <c r="D2405" s="121">
        <v>4</v>
      </c>
      <c r="E2405" s="122" t="s">
        <v>1270</v>
      </c>
      <c r="F2405" s="122" t="s">
        <v>1265</v>
      </c>
      <c r="G2405" s="122"/>
      <c r="H2405" s="122"/>
      <c r="I2405" s="117"/>
    </row>
    <row r="2406" spans="1:9" ht="15.6">
      <c r="A2406" s="121">
        <v>501361</v>
      </c>
      <c r="B2406" s="122" t="s">
        <v>3568</v>
      </c>
      <c r="C2406" s="121">
        <v>401</v>
      </c>
      <c r="D2406" s="121">
        <v>4</v>
      </c>
      <c r="E2406" s="122" t="s">
        <v>1304</v>
      </c>
      <c r="F2406" s="122" t="s">
        <v>1265</v>
      </c>
      <c r="G2406" s="122"/>
      <c r="H2406" s="122"/>
      <c r="I2406" s="117"/>
    </row>
    <row r="2407" spans="1:9" ht="15.6">
      <c r="A2407" s="121">
        <v>507661</v>
      </c>
      <c r="B2407" s="122" t="s">
        <v>3569</v>
      </c>
      <c r="C2407" s="121">
        <v>203</v>
      </c>
      <c r="D2407" s="121">
        <v>2</v>
      </c>
      <c r="E2407" s="122" t="s">
        <v>1437</v>
      </c>
      <c r="F2407" s="122" t="s">
        <v>1248</v>
      </c>
      <c r="G2407" s="122"/>
      <c r="H2407" s="122"/>
      <c r="I2407" s="117"/>
    </row>
    <row r="2408" spans="1:9" ht="15.6">
      <c r="A2408" s="121">
        <v>503606</v>
      </c>
      <c r="B2408" s="122" t="s">
        <v>3570</v>
      </c>
      <c r="C2408" s="121">
        <v>404</v>
      </c>
      <c r="D2408" s="121">
        <v>4</v>
      </c>
      <c r="E2408" s="122" t="s">
        <v>1267</v>
      </c>
      <c r="F2408" s="122" t="s">
        <v>1265</v>
      </c>
      <c r="G2408" s="122"/>
      <c r="H2408" s="122"/>
      <c r="I2408" s="117"/>
    </row>
    <row r="2409" spans="1:9" ht="15.6">
      <c r="A2409" s="121">
        <v>501379</v>
      </c>
      <c r="B2409" s="122" t="s">
        <v>3571</v>
      </c>
      <c r="C2409" s="121">
        <v>401</v>
      </c>
      <c r="D2409" s="121">
        <v>4</v>
      </c>
      <c r="E2409" s="122" t="s">
        <v>1304</v>
      </c>
      <c r="F2409" s="122" t="s">
        <v>1265</v>
      </c>
      <c r="G2409" s="122"/>
      <c r="H2409" s="122"/>
      <c r="I2409" s="117"/>
    </row>
    <row r="2410" spans="1:9" ht="15.6">
      <c r="A2410" s="121">
        <v>507679</v>
      </c>
      <c r="B2410" s="122" t="s">
        <v>3572</v>
      </c>
      <c r="C2410" s="121">
        <v>204</v>
      </c>
      <c r="D2410" s="121">
        <v>2</v>
      </c>
      <c r="E2410" s="122" t="s">
        <v>1321</v>
      </c>
      <c r="F2410" s="122" t="s">
        <v>1248</v>
      </c>
      <c r="G2410" s="122"/>
      <c r="H2410" s="122"/>
      <c r="I2410" s="117"/>
    </row>
    <row r="2411" spans="1:9" ht="15.6">
      <c r="A2411" s="121">
        <v>522082</v>
      </c>
      <c r="B2411" s="122" t="s">
        <v>3573</v>
      </c>
      <c r="C2411" s="121">
        <v>806</v>
      </c>
      <c r="D2411" s="121">
        <v>8</v>
      </c>
      <c r="E2411" s="122" t="s">
        <v>1293</v>
      </c>
      <c r="F2411" s="122" t="s">
        <v>568</v>
      </c>
      <c r="G2411" s="122"/>
      <c r="H2411" s="122"/>
      <c r="I2411" s="117"/>
    </row>
    <row r="2412" spans="1:9" ht="15.6">
      <c r="A2412" s="121">
        <v>511927</v>
      </c>
      <c r="B2412" s="122" t="s">
        <v>3574</v>
      </c>
      <c r="C2412" s="121">
        <v>606</v>
      </c>
      <c r="D2412" s="121">
        <v>6</v>
      </c>
      <c r="E2412" s="122" t="s">
        <v>1243</v>
      </c>
      <c r="F2412" s="122" t="s">
        <v>214</v>
      </c>
      <c r="G2412" s="122"/>
      <c r="H2412" s="122"/>
      <c r="I2412" s="117"/>
    </row>
    <row r="2413" spans="1:9" ht="15.6">
      <c r="A2413" s="121">
        <v>505595</v>
      </c>
      <c r="B2413" s="122" t="s">
        <v>3575</v>
      </c>
      <c r="C2413" s="121">
        <v>301</v>
      </c>
      <c r="D2413" s="121">
        <v>3</v>
      </c>
      <c r="E2413" s="122" t="s">
        <v>1323</v>
      </c>
      <c r="F2413" s="122" t="s">
        <v>1260</v>
      </c>
      <c r="G2413" s="122"/>
      <c r="H2413" s="122"/>
      <c r="I2413" s="117"/>
    </row>
    <row r="2414" spans="1:9" ht="15.6">
      <c r="A2414" s="121">
        <v>528099</v>
      </c>
      <c r="B2414" s="122" t="s">
        <v>1290</v>
      </c>
      <c r="C2414" s="121">
        <v>811</v>
      </c>
      <c r="D2414" s="121">
        <v>8</v>
      </c>
      <c r="E2414" s="122" t="s">
        <v>1290</v>
      </c>
      <c r="F2414" s="122" t="s">
        <v>568</v>
      </c>
      <c r="G2414" s="122"/>
      <c r="H2414" s="122"/>
      <c r="I2414" s="117"/>
    </row>
    <row r="2415" spans="1:9" ht="15.6">
      <c r="A2415" s="121">
        <v>512664</v>
      </c>
      <c r="B2415" s="122" t="s">
        <v>3576</v>
      </c>
      <c r="C2415" s="121">
        <v>506</v>
      </c>
      <c r="D2415" s="121">
        <v>5</v>
      </c>
      <c r="E2415" s="122" t="s">
        <v>1351</v>
      </c>
      <c r="F2415" s="122" t="s">
        <v>171</v>
      </c>
      <c r="G2415" s="122" t="s">
        <v>1255</v>
      </c>
      <c r="H2415" s="122"/>
      <c r="I2415" s="117"/>
    </row>
    <row r="2416" spans="1:9" ht="15.6">
      <c r="A2416" s="121">
        <v>516457</v>
      </c>
      <c r="B2416" s="122" t="s">
        <v>3577</v>
      </c>
      <c r="C2416" s="121">
        <v>610</v>
      </c>
      <c r="D2416" s="121">
        <v>6</v>
      </c>
      <c r="E2416" s="122" t="s">
        <v>1316</v>
      </c>
      <c r="F2416" s="122" t="s">
        <v>214</v>
      </c>
      <c r="G2416" s="122"/>
      <c r="H2416" s="122"/>
      <c r="I2416" s="117"/>
    </row>
    <row r="2417" spans="1:9" ht="15.6">
      <c r="A2417" s="121">
        <v>557340</v>
      </c>
      <c r="B2417" s="122" t="s">
        <v>3578</v>
      </c>
      <c r="C2417" s="121">
        <v>606</v>
      </c>
      <c r="D2417" s="121">
        <v>6</v>
      </c>
      <c r="E2417" s="122" t="s">
        <v>1243</v>
      </c>
      <c r="F2417" s="122" t="s">
        <v>214</v>
      </c>
      <c r="G2417" s="122"/>
      <c r="H2417" s="122"/>
      <c r="I2417" s="117"/>
    </row>
    <row r="2418" spans="1:9" ht="15.6">
      <c r="A2418" s="121">
        <v>506559</v>
      </c>
      <c r="B2418" s="122" t="s">
        <v>3579</v>
      </c>
      <c r="C2418" s="121">
        <v>309</v>
      </c>
      <c r="D2418" s="121">
        <v>3</v>
      </c>
      <c r="E2418" s="122" t="s">
        <v>1259</v>
      </c>
      <c r="F2418" s="122" t="s">
        <v>1260</v>
      </c>
      <c r="G2418" s="122"/>
      <c r="H2418" s="122"/>
      <c r="I2418" s="117"/>
    </row>
    <row r="2419" spans="1:9" ht="15.6">
      <c r="A2419" s="121">
        <v>506567</v>
      </c>
      <c r="B2419" s="122" t="s">
        <v>3580</v>
      </c>
      <c r="C2419" s="121">
        <v>309</v>
      </c>
      <c r="D2419" s="121">
        <v>3</v>
      </c>
      <c r="E2419" s="122" t="s">
        <v>1259</v>
      </c>
      <c r="F2419" s="122" t="s">
        <v>1260</v>
      </c>
      <c r="G2419" s="122"/>
      <c r="H2419" s="122"/>
      <c r="I2419" s="117"/>
    </row>
    <row r="2420" spans="1:9" ht="15.6">
      <c r="A2420" s="121">
        <v>506583</v>
      </c>
      <c r="B2420" s="122" t="s">
        <v>3581</v>
      </c>
      <c r="C2420" s="121">
        <v>304</v>
      </c>
      <c r="D2420" s="121">
        <v>3</v>
      </c>
      <c r="E2420" s="122" t="s">
        <v>1345</v>
      </c>
      <c r="F2420" s="122" t="s">
        <v>1260</v>
      </c>
      <c r="G2420" s="122"/>
      <c r="H2420" s="122"/>
      <c r="I2420" s="117"/>
    </row>
    <row r="2421" spans="1:9" ht="15.6">
      <c r="A2421" s="121">
        <v>506591</v>
      </c>
      <c r="B2421" s="122" t="s">
        <v>3582</v>
      </c>
      <c r="C2421" s="121">
        <v>309</v>
      </c>
      <c r="D2421" s="121">
        <v>3</v>
      </c>
      <c r="E2421" s="122" t="s">
        <v>1259</v>
      </c>
      <c r="F2421" s="122" t="s">
        <v>1260</v>
      </c>
      <c r="G2421" s="122"/>
      <c r="H2421" s="122"/>
      <c r="I2421" s="117"/>
    </row>
    <row r="2422" spans="1:9" ht="15.6">
      <c r="A2422" s="121">
        <v>506605</v>
      </c>
      <c r="B2422" s="122" t="s">
        <v>3583</v>
      </c>
      <c r="C2422" s="121">
        <v>309</v>
      </c>
      <c r="D2422" s="121">
        <v>3</v>
      </c>
      <c r="E2422" s="122" t="s">
        <v>1259</v>
      </c>
      <c r="F2422" s="122" t="s">
        <v>1260</v>
      </c>
      <c r="G2422" s="122"/>
      <c r="H2422" s="122"/>
      <c r="I2422" s="117"/>
    </row>
    <row r="2423" spans="1:9" ht="15.6">
      <c r="A2423" s="121">
        <v>545741</v>
      </c>
      <c r="B2423" s="122" t="s">
        <v>3584</v>
      </c>
      <c r="C2423" s="121">
        <v>309</v>
      </c>
      <c r="D2423" s="121">
        <v>3</v>
      </c>
      <c r="E2423" s="122" t="s">
        <v>1259</v>
      </c>
      <c r="F2423" s="122" t="s">
        <v>1260</v>
      </c>
      <c r="G2423" s="122"/>
      <c r="H2423" s="122"/>
      <c r="I2423" s="117"/>
    </row>
    <row r="2424" spans="1:9" ht="15.6">
      <c r="A2424" s="121">
        <v>506613</v>
      </c>
      <c r="B2424" s="122" t="s">
        <v>3585</v>
      </c>
      <c r="C2424" s="121">
        <v>309</v>
      </c>
      <c r="D2424" s="121">
        <v>3</v>
      </c>
      <c r="E2424" s="122" t="s">
        <v>1259</v>
      </c>
      <c r="F2424" s="122" t="s">
        <v>1260</v>
      </c>
      <c r="G2424" s="122"/>
      <c r="H2424" s="122"/>
      <c r="I2424" s="117"/>
    </row>
    <row r="2425" spans="1:9" ht="15.6">
      <c r="A2425" s="121">
        <v>505820</v>
      </c>
      <c r="B2425" s="122" t="s">
        <v>1259</v>
      </c>
      <c r="C2425" s="121">
        <v>309</v>
      </c>
      <c r="D2425" s="121">
        <v>3</v>
      </c>
      <c r="E2425" s="122" t="s">
        <v>1259</v>
      </c>
      <c r="F2425" s="122" t="s">
        <v>1260</v>
      </c>
      <c r="G2425" s="122"/>
      <c r="H2425" s="122"/>
      <c r="I2425" s="117"/>
    </row>
    <row r="2426" spans="1:9" ht="15.6">
      <c r="A2426" s="121">
        <v>555576</v>
      </c>
      <c r="B2426" s="122" t="s">
        <v>3586</v>
      </c>
      <c r="C2426" s="121">
        <v>201</v>
      </c>
      <c r="D2426" s="121">
        <v>2</v>
      </c>
      <c r="E2426" s="122" t="s">
        <v>1288</v>
      </c>
      <c r="F2426" s="122" t="s">
        <v>1248</v>
      </c>
      <c r="G2426" s="122"/>
      <c r="H2426" s="122"/>
      <c r="I2426" s="117"/>
    </row>
    <row r="2427" spans="1:9" ht="15.6">
      <c r="A2427" s="121">
        <v>523186</v>
      </c>
      <c r="B2427" s="122" t="s">
        <v>3587</v>
      </c>
      <c r="C2427" s="121">
        <v>807</v>
      </c>
      <c r="D2427" s="121">
        <v>8</v>
      </c>
      <c r="E2427" s="122" t="s">
        <v>1302</v>
      </c>
      <c r="F2427" s="122" t="s">
        <v>568</v>
      </c>
      <c r="G2427" s="122"/>
      <c r="H2427" s="122"/>
      <c r="I2427" s="117"/>
    </row>
    <row r="2428" spans="1:9" ht="15.6">
      <c r="A2428" s="121">
        <v>506745</v>
      </c>
      <c r="B2428" s="122" t="s">
        <v>1392</v>
      </c>
      <c r="C2428" s="121">
        <v>207</v>
      </c>
      <c r="D2428" s="121">
        <v>2</v>
      </c>
      <c r="E2428" s="122" t="s">
        <v>1392</v>
      </c>
      <c r="F2428" s="122" t="s">
        <v>1248</v>
      </c>
      <c r="G2428" s="122"/>
      <c r="H2428" s="122"/>
      <c r="I2428" s="117"/>
    </row>
    <row r="2429" spans="1:9" ht="15.6">
      <c r="A2429" s="121">
        <v>517313</v>
      </c>
      <c r="B2429" s="122" t="s">
        <v>3588</v>
      </c>
      <c r="C2429" s="121">
        <v>613</v>
      </c>
      <c r="D2429" s="121">
        <v>6</v>
      </c>
      <c r="E2429" s="122" t="s">
        <v>212</v>
      </c>
      <c r="F2429" s="122" t="s">
        <v>214</v>
      </c>
      <c r="G2429" s="122" t="s">
        <v>1332</v>
      </c>
      <c r="H2429" s="122"/>
      <c r="I2429" s="117"/>
    </row>
    <row r="2430" spans="1:9" ht="15.6">
      <c r="A2430" s="121">
        <v>523194</v>
      </c>
      <c r="B2430" s="122" t="s">
        <v>3589</v>
      </c>
      <c r="C2430" s="121">
        <v>807</v>
      </c>
      <c r="D2430" s="121">
        <v>8</v>
      </c>
      <c r="E2430" s="122" t="s">
        <v>1302</v>
      </c>
      <c r="F2430" s="122" t="s">
        <v>568</v>
      </c>
      <c r="G2430" s="122"/>
      <c r="H2430" s="122"/>
      <c r="I2430" s="117"/>
    </row>
    <row r="2431" spans="1:9" ht="15.6">
      <c r="A2431" s="121">
        <v>501956</v>
      </c>
      <c r="B2431" s="122" t="s">
        <v>3590</v>
      </c>
      <c r="C2431" s="121">
        <v>201</v>
      </c>
      <c r="D2431" s="121">
        <v>2</v>
      </c>
      <c r="E2431" s="122" t="s">
        <v>1288</v>
      </c>
      <c r="F2431" s="122" t="s">
        <v>1248</v>
      </c>
      <c r="G2431" s="122"/>
      <c r="H2431" s="122"/>
      <c r="I2431" s="117"/>
    </row>
    <row r="2432" spans="1:9" ht="15.6">
      <c r="A2432" s="121">
        <v>543829</v>
      </c>
      <c r="B2432" s="122" t="s">
        <v>3590</v>
      </c>
      <c r="C2432" s="121">
        <v>811</v>
      </c>
      <c r="D2432" s="121">
        <v>8</v>
      </c>
      <c r="E2432" s="122" t="s">
        <v>1290</v>
      </c>
      <c r="F2432" s="122" t="s">
        <v>568</v>
      </c>
      <c r="G2432" s="122"/>
      <c r="H2432" s="122"/>
      <c r="I2432" s="117"/>
    </row>
    <row r="2433" spans="1:9" ht="15.6">
      <c r="A2433" s="121">
        <v>518875</v>
      </c>
      <c r="B2433" s="122" t="s">
        <v>3591</v>
      </c>
      <c r="C2433" s="121">
        <v>611</v>
      </c>
      <c r="D2433" s="121">
        <v>6</v>
      </c>
      <c r="E2433" s="122" t="s">
        <v>1281</v>
      </c>
      <c r="F2433" s="122" t="s">
        <v>214</v>
      </c>
      <c r="G2433" s="122"/>
      <c r="H2433" s="122"/>
      <c r="I2433" s="117"/>
    </row>
    <row r="2434" spans="1:9" ht="15.6">
      <c r="A2434" s="121">
        <v>525324</v>
      </c>
      <c r="B2434" s="122" t="s">
        <v>3592</v>
      </c>
      <c r="C2434" s="121">
        <v>707</v>
      </c>
      <c r="D2434" s="121">
        <v>7</v>
      </c>
      <c r="E2434" s="122" t="s">
        <v>1257</v>
      </c>
      <c r="F2434" s="122" t="s">
        <v>1251</v>
      </c>
      <c r="G2434" s="122"/>
      <c r="H2434" s="122"/>
      <c r="I2434" s="117"/>
    </row>
    <row r="2435" spans="1:9" ht="15.6">
      <c r="A2435" s="121">
        <v>504912</v>
      </c>
      <c r="B2435" s="122" t="s">
        <v>3593</v>
      </c>
      <c r="C2435" s="121">
        <v>206</v>
      </c>
      <c r="D2435" s="121">
        <v>2</v>
      </c>
      <c r="E2435" s="122" t="s">
        <v>1497</v>
      </c>
      <c r="F2435" s="122" t="s">
        <v>1248</v>
      </c>
      <c r="G2435" s="122"/>
      <c r="H2435" s="122"/>
      <c r="I2435" s="117"/>
    </row>
    <row r="2436" spans="1:9" ht="15.6">
      <c r="A2436" s="121">
        <v>504092</v>
      </c>
      <c r="B2436" s="122" t="s">
        <v>3594</v>
      </c>
      <c r="C2436" s="121">
        <v>405</v>
      </c>
      <c r="D2436" s="121">
        <v>4</v>
      </c>
      <c r="E2436" s="122" t="s">
        <v>1665</v>
      </c>
      <c r="F2436" s="122" t="s">
        <v>1265</v>
      </c>
      <c r="G2436" s="122"/>
      <c r="H2436" s="122"/>
      <c r="I2436" s="117"/>
    </row>
    <row r="2437" spans="1:9" ht="15.6">
      <c r="A2437" s="121">
        <v>512672</v>
      </c>
      <c r="B2437" s="122" t="s">
        <v>3595</v>
      </c>
      <c r="C2437" s="121">
        <v>506</v>
      </c>
      <c r="D2437" s="121">
        <v>5</v>
      </c>
      <c r="E2437" s="122" t="s">
        <v>1351</v>
      </c>
      <c r="F2437" s="122" t="s">
        <v>171</v>
      </c>
      <c r="G2437" s="122" t="s">
        <v>1255</v>
      </c>
      <c r="H2437" s="122"/>
      <c r="I2437" s="117"/>
    </row>
    <row r="2438" spans="1:9" ht="15.6">
      <c r="A2438" s="121">
        <v>519880</v>
      </c>
      <c r="B2438" s="122" t="s">
        <v>3596</v>
      </c>
      <c r="C2438" s="121">
        <v>701</v>
      </c>
      <c r="D2438" s="121">
        <v>7</v>
      </c>
      <c r="E2438" s="122" t="s">
        <v>1250</v>
      </c>
      <c r="F2438" s="122" t="s">
        <v>1251</v>
      </c>
      <c r="G2438" s="122"/>
      <c r="H2438" s="122"/>
      <c r="I2438" s="117"/>
    </row>
    <row r="2439" spans="1:9" ht="15.6">
      <c r="A2439" s="121">
        <v>518883</v>
      </c>
      <c r="B2439" s="122" t="s">
        <v>3597</v>
      </c>
      <c r="C2439" s="121">
        <v>605</v>
      </c>
      <c r="D2439" s="121">
        <v>6</v>
      </c>
      <c r="E2439" s="122" t="s">
        <v>1544</v>
      </c>
      <c r="F2439" s="122" t="s">
        <v>214</v>
      </c>
      <c r="G2439" s="122"/>
      <c r="H2439" s="122"/>
      <c r="I2439" s="117"/>
    </row>
    <row r="2440" spans="1:9" ht="15.6">
      <c r="A2440" s="121">
        <v>522091</v>
      </c>
      <c r="B2440" s="122" t="s">
        <v>3598</v>
      </c>
      <c r="C2440" s="121">
        <v>806</v>
      </c>
      <c r="D2440" s="121">
        <v>8</v>
      </c>
      <c r="E2440" s="122" t="s">
        <v>1293</v>
      </c>
      <c r="F2440" s="122" t="s">
        <v>568</v>
      </c>
      <c r="G2440" s="122"/>
      <c r="H2440" s="122"/>
      <c r="I2440" s="117"/>
    </row>
    <row r="2441" spans="1:9" ht="15.6">
      <c r="A2441" s="121">
        <v>510106</v>
      </c>
      <c r="B2441" s="122" t="s">
        <v>3599</v>
      </c>
      <c r="C2441" s="121">
        <v>510</v>
      </c>
      <c r="D2441" s="121">
        <v>5</v>
      </c>
      <c r="E2441" s="122" t="s">
        <v>1490</v>
      </c>
      <c r="F2441" s="122" t="s">
        <v>171</v>
      </c>
      <c r="G2441" s="122" t="s">
        <v>1279</v>
      </c>
      <c r="H2441" s="122"/>
      <c r="I2441" s="117"/>
    </row>
    <row r="2442" spans="1:9" ht="15.6">
      <c r="A2442" s="121">
        <v>501964</v>
      </c>
      <c r="B2442" s="122" t="s">
        <v>3600</v>
      </c>
      <c r="C2442" s="121">
        <v>201</v>
      </c>
      <c r="D2442" s="121">
        <v>2</v>
      </c>
      <c r="E2442" s="122" t="s">
        <v>1288</v>
      </c>
      <c r="F2442" s="122" t="s">
        <v>1248</v>
      </c>
      <c r="G2442" s="122"/>
      <c r="H2442" s="122"/>
      <c r="I2442" s="117"/>
    </row>
    <row r="2443" spans="1:9" ht="15.6">
      <c r="A2443" s="121">
        <v>511072</v>
      </c>
      <c r="B2443" s="122" t="s">
        <v>3601</v>
      </c>
      <c r="C2443" s="121">
        <v>505</v>
      </c>
      <c r="D2443" s="121">
        <v>5</v>
      </c>
      <c r="E2443" s="122" t="s">
        <v>1368</v>
      </c>
      <c r="F2443" s="122" t="s">
        <v>171</v>
      </c>
      <c r="G2443" s="122" t="s">
        <v>1369</v>
      </c>
      <c r="H2443" s="122"/>
      <c r="I2443" s="117"/>
    </row>
    <row r="2444" spans="1:9" ht="15.6">
      <c r="A2444" s="121">
        <v>522104</v>
      </c>
      <c r="B2444" s="122" t="s">
        <v>3602</v>
      </c>
      <c r="C2444" s="121">
        <v>806</v>
      </c>
      <c r="D2444" s="121">
        <v>8</v>
      </c>
      <c r="E2444" s="122" t="s">
        <v>1293</v>
      </c>
      <c r="F2444" s="122" t="s">
        <v>568</v>
      </c>
      <c r="G2444" s="122"/>
      <c r="H2444" s="122"/>
      <c r="I2444" s="117"/>
    </row>
    <row r="2445" spans="1:9" ht="15.6">
      <c r="A2445" s="121">
        <v>504106</v>
      </c>
      <c r="B2445" s="122" t="s">
        <v>3603</v>
      </c>
      <c r="C2445" s="121">
        <v>202</v>
      </c>
      <c r="D2445" s="121">
        <v>2</v>
      </c>
      <c r="E2445" s="122" t="s">
        <v>1247</v>
      </c>
      <c r="F2445" s="122" t="s">
        <v>1248</v>
      </c>
      <c r="G2445" s="122"/>
      <c r="H2445" s="122"/>
      <c r="I2445" s="117"/>
    </row>
    <row r="2446" spans="1:9" ht="15.6">
      <c r="A2446" s="121">
        <v>507687</v>
      </c>
      <c r="B2446" s="122" t="s">
        <v>3604</v>
      </c>
      <c r="C2446" s="121">
        <v>207</v>
      </c>
      <c r="D2446" s="121">
        <v>2</v>
      </c>
      <c r="E2446" s="122" t="s">
        <v>1392</v>
      </c>
      <c r="F2446" s="122" t="s">
        <v>1248</v>
      </c>
      <c r="G2446" s="122"/>
      <c r="H2446" s="122"/>
      <c r="I2446" s="117"/>
    </row>
    <row r="2447" spans="1:9" ht="15.6">
      <c r="A2447" s="121">
        <v>511943</v>
      </c>
      <c r="B2447" s="122" t="s">
        <v>3605</v>
      </c>
      <c r="C2447" s="121">
        <v>606</v>
      </c>
      <c r="D2447" s="121">
        <v>6</v>
      </c>
      <c r="E2447" s="122" t="s">
        <v>1243</v>
      </c>
      <c r="F2447" s="122" t="s">
        <v>214</v>
      </c>
      <c r="G2447" s="122"/>
      <c r="H2447" s="122"/>
      <c r="I2447" s="117"/>
    </row>
    <row r="2448" spans="1:9" ht="15.6">
      <c r="A2448" s="121">
        <v>525332</v>
      </c>
      <c r="B2448" s="122" t="s">
        <v>3606</v>
      </c>
      <c r="C2448" s="121">
        <v>707</v>
      </c>
      <c r="D2448" s="121">
        <v>7</v>
      </c>
      <c r="E2448" s="122" t="s">
        <v>1257</v>
      </c>
      <c r="F2448" s="122" t="s">
        <v>1251</v>
      </c>
      <c r="G2448" s="122"/>
      <c r="H2448" s="122"/>
      <c r="I2448" s="117"/>
    </row>
    <row r="2449" spans="1:9" ht="15.6">
      <c r="A2449" s="121">
        <v>513725</v>
      </c>
      <c r="B2449" s="122" t="s">
        <v>3607</v>
      </c>
      <c r="C2449" s="121">
        <v>302</v>
      </c>
      <c r="D2449" s="121">
        <v>3</v>
      </c>
      <c r="E2449" s="122" t="s">
        <v>1431</v>
      </c>
      <c r="F2449" s="122" t="s">
        <v>1260</v>
      </c>
      <c r="G2449" s="122"/>
      <c r="H2449" s="122"/>
      <c r="I2449" s="117"/>
    </row>
    <row r="2450" spans="1:9" ht="15.6">
      <c r="A2450" s="121">
        <v>525341</v>
      </c>
      <c r="B2450" s="122" t="s">
        <v>3608</v>
      </c>
      <c r="C2450" s="121">
        <v>707</v>
      </c>
      <c r="D2450" s="121">
        <v>7</v>
      </c>
      <c r="E2450" s="122" t="s">
        <v>1257</v>
      </c>
      <c r="F2450" s="122" t="s">
        <v>1251</v>
      </c>
      <c r="G2450" s="122"/>
      <c r="H2450" s="122"/>
      <c r="I2450" s="117"/>
    </row>
    <row r="2451" spans="1:9" ht="15.6">
      <c r="A2451" s="121">
        <v>502871</v>
      </c>
      <c r="B2451" s="122" t="s">
        <v>3609</v>
      </c>
      <c r="C2451" s="121">
        <v>402</v>
      </c>
      <c r="D2451" s="121">
        <v>4</v>
      </c>
      <c r="E2451" s="122" t="s">
        <v>1309</v>
      </c>
      <c r="F2451" s="122" t="s">
        <v>1265</v>
      </c>
      <c r="G2451" s="122"/>
      <c r="H2451" s="122"/>
      <c r="I2451" s="117"/>
    </row>
    <row r="2452" spans="1:9" ht="15.6">
      <c r="A2452" s="121">
        <v>502880</v>
      </c>
      <c r="B2452" s="122" t="s">
        <v>3610</v>
      </c>
      <c r="C2452" s="121">
        <v>402</v>
      </c>
      <c r="D2452" s="121">
        <v>4</v>
      </c>
      <c r="E2452" s="122" t="s">
        <v>1309</v>
      </c>
      <c r="F2452" s="122" t="s">
        <v>1265</v>
      </c>
      <c r="G2452" s="122"/>
      <c r="H2452" s="122"/>
      <c r="I2452" s="117"/>
    </row>
    <row r="2453" spans="1:9" ht="15.6">
      <c r="A2453" s="121">
        <v>512681</v>
      </c>
      <c r="B2453" s="122" t="s">
        <v>3611</v>
      </c>
      <c r="C2453" s="121">
        <v>506</v>
      </c>
      <c r="D2453" s="121">
        <v>5</v>
      </c>
      <c r="E2453" s="122" t="s">
        <v>1351</v>
      </c>
      <c r="F2453" s="122" t="s">
        <v>171</v>
      </c>
      <c r="G2453" s="122" t="s">
        <v>1255</v>
      </c>
      <c r="H2453" s="122"/>
      <c r="I2453" s="117"/>
    </row>
    <row r="2454" spans="1:9" ht="15.6">
      <c r="A2454" s="121">
        <v>527939</v>
      </c>
      <c r="B2454" s="122" t="s">
        <v>3612</v>
      </c>
      <c r="C2454" s="121">
        <v>711</v>
      </c>
      <c r="D2454" s="121">
        <v>7</v>
      </c>
      <c r="E2454" s="122" t="s">
        <v>1319</v>
      </c>
      <c r="F2454" s="122" t="s">
        <v>1251</v>
      </c>
      <c r="G2454" s="122"/>
      <c r="H2454" s="122"/>
      <c r="I2454" s="117"/>
    </row>
    <row r="2455" spans="1:9" ht="15.6">
      <c r="A2455" s="121">
        <v>520900</v>
      </c>
      <c r="B2455" s="122" t="s">
        <v>3613</v>
      </c>
      <c r="C2455" s="121">
        <v>702</v>
      </c>
      <c r="D2455" s="121">
        <v>7</v>
      </c>
      <c r="E2455" s="122" t="s">
        <v>1262</v>
      </c>
      <c r="F2455" s="122" t="s">
        <v>1251</v>
      </c>
      <c r="G2455" s="122"/>
      <c r="H2455" s="122"/>
      <c r="I2455" s="117"/>
    </row>
    <row r="2456" spans="1:9" ht="15.6">
      <c r="A2456" s="121">
        <v>512699</v>
      </c>
      <c r="B2456" s="122" t="s">
        <v>3614</v>
      </c>
      <c r="C2456" s="121">
        <v>509</v>
      </c>
      <c r="D2456" s="121">
        <v>5</v>
      </c>
      <c r="E2456" s="122" t="s">
        <v>1254</v>
      </c>
      <c r="F2456" s="122" t="s">
        <v>171</v>
      </c>
      <c r="G2456" s="122" t="s">
        <v>1255</v>
      </c>
      <c r="H2456" s="122"/>
      <c r="I2456" s="117"/>
    </row>
    <row r="2457" spans="1:9" ht="15.6">
      <c r="A2457" s="121">
        <v>556271</v>
      </c>
      <c r="B2457" s="122" t="s">
        <v>3615</v>
      </c>
      <c r="C2457" s="121">
        <v>305</v>
      </c>
      <c r="D2457" s="121">
        <v>3</v>
      </c>
      <c r="E2457" s="122" t="s">
        <v>1457</v>
      </c>
      <c r="F2457" s="122" t="s">
        <v>1260</v>
      </c>
      <c r="G2457" s="122"/>
      <c r="H2457" s="122"/>
      <c r="I2457" s="117"/>
    </row>
    <row r="2458" spans="1:9" ht="15.6">
      <c r="A2458" s="121">
        <v>512702</v>
      </c>
      <c r="B2458" s="122" t="s">
        <v>3616</v>
      </c>
      <c r="C2458" s="121">
        <v>506</v>
      </c>
      <c r="D2458" s="121">
        <v>5</v>
      </c>
      <c r="E2458" s="122" t="s">
        <v>1351</v>
      </c>
      <c r="F2458" s="122" t="s">
        <v>171</v>
      </c>
      <c r="G2458" s="122" t="s">
        <v>1255</v>
      </c>
      <c r="H2458" s="122"/>
      <c r="I2458" s="117"/>
    </row>
    <row r="2459" spans="1:9" ht="15.6">
      <c r="A2459" s="121">
        <v>545961</v>
      </c>
      <c r="B2459" s="122" t="s">
        <v>3617</v>
      </c>
      <c r="C2459" s="121">
        <v>506</v>
      </c>
      <c r="D2459" s="121">
        <v>5</v>
      </c>
      <c r="E2459" s="122" t="s">
        <v>1351</v>
      </c>
      <c r="F2459" s="122" t="s">
        <v>171</v>
      </c>
      <c r="G2459" s="122" t="s">
        <v>1255</v>
      </c>
      <c r="H2459" s="122"/>
      <c r="I2459" s="117"/>
    </row>
    <row r="2460" spans="1:9" ht="15.6">
      <c r="A2460" s="121">
        <v>512711</v>
      </c>
      <c r="B2460" s="122" t="s">
        <v>3618</v>
      </c>
      <c r="C2460" s="121">
        <v>506</v>
      </c>
      <c r="D2460" s="121">
        <v>5</v>
      </c>
      <c r="E2460" s="122" t="s">
        <v>1351</v>
      </c>
      <c r="F2460" s="122" t="s">
        <v>171</v>
      </c>
      <c r="G2460" s="122" t="s">
        <v>1255</v>
      </c>
      <c r="H2460" s="122"/>
      <c r="I2460" s="117"/>
    </row>
    <row r="2461" spans="1:9" ht="15.6">
      <c r="A2461" s="121">
        <v>512729</v>
      </c>
      <c r="B2461" s="122" t="s">
        <v>1254</v>
      </c>
      <c r="C2461" s="121">
        <v>509</v>
      </c>
      <c r="D2461" s="121">
        <v>5</v>
      </c>
      <c r="E2461" s="122" t="s">
        <v>1254</v>
      </c>
      <c r="F2461" s="122" t="s">
        <v>171</v>
      </c>
      <c r="G2461" s="122" t="s">
        <v>1255</v>
      </c>
      <c r="H2461" s="122"/>
      <c r="I2461" s="117"/>
    </row>
    <row r="2462" spans="1:9" ht="15.6">
      <c r="A2462" s="121">
        <v>512737</v>
      </c>
      <c r="B2462" s="122" t="s">
        <v>3619</v>
      </c>
      <c r="C2462" s="121">
        <v>506</v>
      </c>
      <c r="D2462" s="121">
        <v>5</v>
      </c>
      <c r="E2462" s="122" t="s">
        <v>1351</v>
      </c>
      <c r="F2462" s="122" t="s">
        <v>171</v>
      </c>
      <c r="G2462" s="122" t="s">
        <v>1255</v>
      </c>
      <c r="H2462" s="122"/>
      <c r="I2462" s="117"/>
    </row>
    <row r="2463" spans="1:9" ht="15.6">
      <c r="A2463" s="121">
        <v>512753</v>
      </c>
      <c r="B2463" s="122" t="s">
        <v>3620</v>
      </c>
      <c r="C2463" s="121">
        <v>506</v>
      </c>
      <c r="D2463" s="121">
        <v>5</v>
      </c>
      <c r="E2463" s="122" t="s">
        <v>1351</v>
      </c>
      <c r="F2463" s="122" t="s">
        <v>171</v>
      </c>
      <c r="G2463" s="122" t="s">
        <v>1255</v>
      </c>
      <c r="H2463" s="122"/>
      <c r="I2463" s="117"/>
    </row>
    <row r="2464" spans="1:9" ht="15.6">
      <c r="A2464" s="121">
        <v>526321</v>
      </c>
      <c r="B2464" s="122" t="s">
        <v>3621</v>
      </c>
      <c r="C2464" s="121">
        <v>608</v>
      </c>
      <c r="D2464" s="121">
        <v>6</v>
      </c>
      <c r="E2464" s="122" t="s">
        <v>1759</v>
      </c>
      <c r="F2464" s="122" t="s">
        <v>214</v>
      </c>
      <c r="G2464" s="122"/>
      <c r="H2464" s="122"/>
      <c r="I2464" s="117"/>
    </row>
    <row r="2465" spans="1:23" ht="15.6">
      <c r="A2465" s="121">
        <v>557269</v>
      </c>
      <c r="B2465" s="122" t="s">
        <v>3622</v>
      </c>
      <c r="C2465" s="121">
        <v>601</v>
      </c>
      <c r="D2465" s="121">
        <v>6</v>
      </c>
      <c r="E2465" s="122" t="s">
        <v>1298</v>
      </c>
      <c r="F2465" s="122" t="s">
        <v>214</v>
      </c>
      <c r="G2465" s="122"/>
      <c r="H2465" s="122"/>
      <c r="I2465" s="117"/>
    </row>
    <row r="2466" spans="1:23" ht="15.6">
      <c r="A2466" s="121">
        <v>508284</v>
      </c>
      <c r="B2466" s="122" t="s">
        <v>3623</v>
      </c>
      <c r="C2466" s="121">
        <v>108</v>
      </c>
      <c r="D2466" s="121">
        <v>1</v>
      </c>
      <c r="E2466" s="122" t="s">
        <v>1378</v>
      </c>
      <c r="F2466" s="122" t="s">
        <v>477</v>
      </c>
      <c r="G2466" s="122"/>
      <c r="H2466" s="122"/>
      <c r="I2466" s="117"/>
    </row>
    <row r="2467" spans="1:23" ht="15.6">
      <c r="A2467" s="121">
        <v>518051</v>
      </c>
      <c r="B2467" s="122" t="s">
        <v>3624</v>
      </c>
      <c r="C2467" s="121">
        <v>511</v>
      </c>
      <c r="D2467" s="121">
        <v>5</v>
      </c>
      <c r="E2467" s="122" t="s">
        <v>648</v>
      </c>
      <c r="F2467" s="122" t="s">
        <v>171</v>
      </c>
      <c r="G2467" s="122" t="s">
        <v>1349</v>
      </c>
      <c r="H2467" s="122" t="s">
        <v>648</v>
      </c>
      <c r="I2467" s="123">
        <v>779</v>
      </c>
      <c r="J2467" s="124">
        <v>819</v>
      </c>
      <c r="K2467" s="125" t="s">
        <v>1537</v>
      </c>
      <c r="L2467" s="124">
        <v>758</v>
      </c>
      <c r="M2467" s="124">
        <v>766</v>
      </c>
      <c r="N2467" s="124">
        <v>771</v>
      </c>
      <c r="O2467" s="124">
        <v>699</v>
      </c>
      <c r="P2467" s="124">
        <v>763</v>
      </c>
      <c r="Q2467" s="124">
        <v>788</v>
      </c>
      <c r="R2467" s="124">
        <v>759</v>
      </c>
      <c r="S2467" s="124">
        <v>749</v>
      </c>
      <c r="T2467" s="124">
        <v>774</v>
      </c>
      <c r="U2467" s="124">
        <v>751</v>
      </c>
      <c r="V2467" s="124">
        <v>715</v>
      </c>
      <c r="W2467" s="124"/>
    </row>
    <row r="2468" spans="1:23" ht="15.6">
      <c r="A2468" s="121">
        <v>507407</v>
      </c>
      <c r="B2468" s="122" t="s">
        <v>3625</v>
      </c>
      <c r="C2468" s="121">
        <v>508</v>
      </c>
      <c r="D2468" s="121">
        <v>5</v>
      </c>
      <c r="E2468" s="122" t="s">
        <v>1383</v>
      </c>
      <c r="F2468" s="122" t="s">
        <v>171</v>
      </c>
      <c r="G2468" s="122" t="s">
        <v>1384</v>
      </c>
      <c r="H2468" s="122"/>
      <c r="I2468" s="117"/>
    </row>
    <row r="2469" spans="1:23" ht="15.6">
      <c r="A2469" s="121">
        <v>559784</v>
      </c>
      <c r="B2469" s="122" t="s">
        <v>3626</v>
      </c>
      <c r="C2469" s="121">
        <v>806</v>
      </c>
      <c r="D2469" s="121">
        <v>8</v>
      </c>
      <c r="E2469" s="122" t="s">
        <v>1293</v>
      </c>
      <c r="F2469" s="122" t="s">
        <v>568</v>
      </c>
      <c r="G2469" s="122"/>
      <c r="H2469" s="122"/>
      <c r="I2469" s="117"/>
    </row>
    <row r="2470" spans="1:23" ht="15.6">
      <c r="A2470" s="121">
        <v>521779</v>
      </c>
      <c r="B2470" s="122" t="s">
        <v>3627</v>
      </c>
      <c r="C2470" s="121">
        <v>806</v>
      </c>
      <c r="D2470" s="121">
        <v>8</v>
      </c>
      <c r="E2470" s="122" t="s">
        <v>1293</v>
      </c>
      <c r="F2470" s="122" t="s">
        <v>568</v>
      </c>
      <c r="G2470" s="122"/>
      <c r="H2470" s="122"/>
      <c r="I2470" s="117"/>
    </row>
    <row r="2471" spans="1:23" ht="15.6">
      <c r="A2471" s="121">
        <v>518891</v>
      </c>
      <c r="B2471" s="122" t="s">
        <v>3628</v>
      </c>
      <c r="C2471" s="121">
        <v>611</v>
      </c>
      <c r="D2471" s="121">
        <v>6</v>
      </c>
      <c r="E2471" s="122" t="s">
        <v>1281</v>
      </c>
      <c r="F2471" s="122" t="s">
        <v>214</v>
      </c>
      <c r="G2471" s="122"/>
      <c r="H2471" s="122"/>
      <c r="I2471" s="117"/>
    </row>
    <row r="2472" spans="1:23" ht="15.6">
      <c r="A2472" s="121">
        <v>523208</v>
      </c>
      <c r="B2472" s="122" t="s">
        <v>3629</v>
      </c>
      <c r="C2472" s="121">
        <v>807</v>
      </c>
      <c r="D2472" s="121">
        <v>8</v>
      </c>
      <c r="E2472" s="122" t="s">
        <v>1302</v>
      </c>
      <c r="F2472" s="122" t="s">
        <v>568</v>
      </c>
      <c r="G2472" s="122"/>
      <c r="H2472" s="122"/>
      <c r="I2472" s="117"/>
    </row>
    <row r="2473" spans="1:23" ht="15.6">
      <c r="A2473" s="121">
        <v>523216</v>
      </c>
      <c r="B2473" s="122" t="s">
        <v>3630</v>
      </c>
      <c r="C2473" s="121">
        <v>807</v>
      </c>
      <c r="D2473" s="121">
        <v>8</v>
      </c>
      <c r="E2473" s="122" t="s">
        <v>1302</v>
      </c>
      <c r="F2473" s="122" t="s">
        <v>568</v>
      </c>
      <c r="G2473" s="122"/>
      <c r="H2473" s="122"/>
      <c r="I2473" s="117"/>
    </row>
    <row r="2474" spans="1:23" ht="15.6">
      <c r="A2474" s="121">
        <v>514411</v>
      </c>
      <c r="B2474" s="122" t="s">
        <v>3631</v>
      </c>
      <c r="C2474" s="121">
        <v>307</v>
      </c>
      <c r="D2474" s="121">
        <v>3</v>
      </c>
      <c r="E2474" s="122" t="s">
        <v>1435</v>
      </c>
      <c r="F2474" s="122" t="s">
        <v>1260</v>
      </c>
      <c r="G2474" s="122"/>
      <c r="H2474" s="122"/>
      <c r="I2474" s="117"/>
    </row>
    <row r="2475" spans="1:23" ht="15.6">
      <c r="A2475" s="121">
        <v>523984</v>
      </c>
      <c r="B2475" s="122" t="s">
        <v>3632</v>
      </c>
      <c r="C2475" s="121">
        <v>703</v>
      </c>
      <c r="D2475" s="121">
        <v>7</v>
      </c>
      <c r="E2475" s="122" t="s">
        <v>1252</v>
      </c>
      <c r="F2475" s="122" t="s">
        <v>1251</v>
      </c>
      <c r="G2475" s="122"/>
      <c r="H2475" s="122"/>
      <c r="I2475" s="117"/>
    </row>
    <row r="2476" spans="1:23" ht="15.6">
      <c r="A2476" s="121">
        <v>505617</v>
      </c>
      <c r="B2476" s="122" t="s">
        <v>3633</v>
      </c>
      <c r="C2476" s="121">
        <v>406</v>
      </c>
      <c r="D2476" s="121">
        <v>4</v>
      </c>
      <c r="E2476" s="122" t="s">
        <v>1270</v>
      </c>
      <c r="F2476" s="122" t="s">
        <v>1265</v>
      </c>
      <c r="G2476" s="122"/>
      <c r="H2476" s="122"/>
      <c r="I2476" s="117"/>
    </row>
    <row r="2477" spans="1:23" ht="15.6">
      <c r="A2477" s="121">
        <v>510114</v>
      </c>
      <c r="B2477" s="122" t="s">
        <v>1490</v>
      </c>
      <c r="C2477" s="121">
        <v>510</v>
      </c>
      <c r="D2477" s="121">
        <v>5</v>
      </c>
      <c r="E2477" s="122" t="s">
        <v>1490</v>
      </c>
      <c r="F2477" s="122" t="s">
        <v>171</v>
      </c>
      <c r="G2477" s="122" t="s">
        <v>1279</v>
      </c>
      <c r="H2477" s="122"/>
      <c r="I2477" s="117"/>
    </row>
    <row r="2478" spans="1:23" ht="15.6">
      <c r="A2478" s="121">
        <v>503614</v>
      </c>
      <c r="B2478" s="122" t="s">
        <v>3634</v>
      </c>
      <c r="C2478" s="121">
        <v>404</v>
      </c>
      <c r="D2478" s="121">
        <v>4</v>
      </c>
      <c r="E2478" s="122" t="s">
        <v>1267</v>
      </c>
      <c r="F2478" s="122" t="s">
        <v>1265</v>
      </c>
      <c r="G2478" s="122"/>
      <c r="H2478" s="122"/>
      <c r="I2478" s="117"/>
    </row>
    <row r="2479" spans="1:23" ht="15.6">
      <c r="A2479" s="121">
        <v>520918</v>
      </c>
      <c r="B2479" s="122" t="s">
        <v>3635</v>
      </c>
      <c r="C2479" s="121">
        <v>709</v>
      </c>
      <c r="D2479" s="121">
        <v>7</v>
      </c>
      <c r="E2479" s="122" t="s">
        <v>1353</v>
      </c>
      <c r="F2479" s="122" t="s">
        <v>1251</v>
      </c>
      <c r="G2479" s="122"/>
      <c r="H2479" s="122"/>
      <c r="I2479" s="117"/>
    </row>
    <row r="2480" spans="1:23" ht="15.6">
      <c r="A2480" s="121">
        <v>523224</v>
      </c>
      <c r="B2480" s="122" t="s">
        <v>3636</v>
      </c>
      <c r="C2480" s="121">
        <v>809</v>
      </c>
      <c r="D2480" s="121">
        <v>8</v>
      </c>
      <c r="E2480" s="122" t="s">
        <v>1336</v>
      </c>
      <c r="F2480" s="122" t="s">
        <v>568</v>
      </c>
      <c r="G2480" s="122"/>
      <c r="H2480" s="122"/>
      <c r="I2480" s="117"/>
    </row>
    <row r="2481" spans="1:9" ht="15.6">
      <c r="A2481" s="121">
        <v>520926</v>
      </c>
      <c r="B2481" s="122" t="s">
        <v>3637</v>
      </c>
      <c r="C2481" s="121">
        <v>702</v>
      </c>
      <c r="D2481" s="121">
        <v>7</v>
      </c>
      <c r="E2481" s="122" t="s">
        <v>1262</v>
      </c>
      <c r="F2481" s="122" t="s">
        <v>1251</v>
      </c>
      <c r="G2481" s="122"/>
      <c r="H2481" s="122"/>
      <c r="I2481" s="117"/>
    </row>
    <row r="2482" spans="1:9" ht="15.6">
      <c r="A2482" s="121">
        <v>513741</v>
      </c>
      <c r="B2482" s="122" t="s">
        <v>3638</v>
      </c>
      <c r="C2482" s="121">
        <v>306</v>
      </c>
      <c r="D2482" s="121">
        <v>3</v>
      </c>
      <c r="E2482" s="122" t="s">
        <v>1420</v>
      </c>
      <c r="F2482" s="122" t="s">
        <v>1260</v>
      </c>
      <c r="G2482" s="122"/>
      <c r="H2482" s="122"/>
      <c r="I2482" s="117"/>
    </row>
    <row r="2483" spans="1:9" ht="15.6">
      <c r="A2483" s="121">
        <v>527050</v>
      </c>
      <c r="B2483" s="122" t="s">
        <v>3639</v>
      </c>
      <c r="C2483" s="121">
        <v>710</v>
      </c>
      <c r="D2483" s="121">
        <v>7</v>
      </c>
      <c r="E2483" s="122" t="s">
        <v>1632</v>
      </c>
      <c r="F2483" s="122" t="s">
        <v>1251</v>
      </c>
      <c r="G2483" s="122"/>
      <c r="H2483" s="122"/>
      <c r="I2483" s="117"/>
    </row>
    <row r="2484" spans="1:9" ht="15.6">
      <c r="A2484" s="121">
        <v>502898</v>
      </c>
      <c r="B2484" s="122" t="s">
        <v>3640</v>
      </c>
      <c r="C2484" s="121">
        <v>402</v>
      </c>
      <c r="D2484" s="121">
        <v>4</v>
      </c>
      <c r="E2484" s="122" t="s">
        <v>1309</v>
      </c>
      <c r="F2484" s="122" t="s">
        <v>1265</v>
      </c>
      <c r="G2484" s="122"/>
      <c r="H2484" s="122"/>
      <c r="I2484" s="117"/>
    </row>
    <row r="2485" spans="1:9" ht="15.6">
      <c r="A2485" s="121">
        <v>543683</v>
      </c>
      <c r="B2485" s="122" t="s">
        <v>3641</v>
      </c>
      <c r="C2485" s="121">
        <v>801</v>
      </c>
      <c r="D2485" s="121">
        <v>8</v>
      </c>
      <c r="E2485" s="122" t="s">
        <v>1826</v>
      </c>
      <c r="F2485" s="122" t="s">
        <v>568</v>
      </c>
      <c r="G2485" s="122"/>
      <c r="H2485" s="122"/>
      <c r="I2485" s="117"/>
    </row>
    <row r="2486" spans="1:9" ht="15.6">
      <c r="A2486" s="121">
        <v>511099</v>
      </c>
      <c r="B2486" s="122" t="s">
        <v>3642</v>
      </c>
      <c r="C2486" s="121">
        <v>505</v>
      </c>
      <c r="D2486" s="121">
        <v>5</v>
      </c>
      <c r="E2486" s="122" t="s">
        <v>1368</v>
      </c>
      <c r="F2486" s="122" t="s">
        <v>171</v>
      </c>
      <c r="G2486" s="122" t="s">
        <v>1369</v>
      </c>
      <c r="H2486" s="122"/>
      <c r="I2486" s="117"/>
    </row>
    <row r="2487" spans="1:9" ht="15.6">
      <c r="A2487" s="121">
        <v>511978</v>
      </c>
      <c r="B2487" s="122" t="s">
        <v>3643</v>
      </c>
      <c r="C2487" s="121">
        <v>607</v>
      </c>
      <c r="D2487" s="121">
        <v>6</v>
      </c>
      <c r="E2487" s="122" t="s">
        <v>1484</v>
      </c>
      <c r="F2487" s="122" t="s">
        <v>214</v>
      </c>
      <c r="G2487" s="122"/>
      <c r="H2487" s="122"/>
      <c r="I2487" s="117"/>
    </row>
    <row r="2488" spans="1:9" ht="15.6">
      <c r="A2488" s="121">
        <v>505625</v>
      </c>
      <c r="B2488" s="122" t="s">
        <v>3644</v>
      </c>
      <c r="C2488" s="121">
        <v>301</v>
      </c>
      <c r="D2488" s="121">
        <v>3</v>
      </c>
      <c r="E2488" s="122" t="s">
        <v>1323</v>
      </c>
      <c r="F2488" s="122" t="s">
        <v>1260</v>
      </c>
      <c r="G2488" s="122"/>
      <c r="H2488" s="122"/>
      <c r="I2488" s="117"/>
    </row>
    <row r="2489" spans="1:9" ht="15.6">
      <c r="A2489" s="121">
        <v>505633</v>
      </c>
      <c r="B2489" s="122" t="s">
        <v>3645</v>
      </c>
      <c r="C2489" s="121">
        <v>301</v>
      </c>
      <c r="D2489" s="121">
        <v>3</v>
      </c>
      <c r="E2489" s="122" t="s">
        <v>1323</v>
      </c>
      <c r="F2489" s="122" t="s">
        <v>1260</v>
      </c>
      <c r="G2489" s="122"/>
      <c r="H2489" s="122"/>
      <c r="I2489" s="117"/>
    </row>
    <row r="2490" spans="1:9" ht="15.6">
      <c r="A2490" s="121">
        <v>556050</v>
      </c>
      <c r="B2490" s="122" t="s">
        <v>3646</v>
      </c>
      <c r="C2490" s="121">
        <v>404</v>
      </c>
      <c r="D2490" s="121">
        <v>4</v>
      </c>
      <c r="E2490" s="122" t="s">
        <v>1267</v>
      </c>
      <c r="F2490" s="122" t="s">
        <v>1265</v>
      </c>
      <c r="G2490" s="122"/>
      <c r="H2490" s="122"/>
      <c r="I2490" s="117"/>
    </row>
    <row r="2491" spans="1:9" ht="15.6">
      <c r="A2491" s="121">
        <v>520934</v>
      </c>
      <c r="B2491" s="122" t="s">
        <v>3647</v>
      </c>
      <c r="C2491" s="121">
        <v>709</v>
      </c>
      <c r="D2491" s="121">
        <v>7</v>
      </c>
      <c r="E2491" s="122" t="s">
        <v>1353</v>
      </c>
      <c r="F2491" s="122" t="s">
        <v>1251</v>
      </c>
      <c r="G2491" s="122"/>
      <c r="H2491" s="122"/>
      <c r="I2491" s="117"/>
    </row>
    <row r="2492" spans="1:9" ht="15.6">
      <c r="A2492" s="121">
        <v>520942</v>
      </c>
      <c r="B2492" s="122" t="s">
        <v>3648</v>
      </c>
      <c r="C2492" s="121">
        <v>709</v>
      </c>
      <c r="D2492" s="121">
        <v>7</v>
      </c>
      <c r="E2492" s="122" t="s">
        <v>1353</v>
      </c>
      <c r="F2492" s="122" t="s">
        <v>1251</v>
      </c>
      <c r="G2492" s="122"/>
      <c r="H2492" s="122"/>
      <c r="I2492" s="117"/>
    </row>
    <row r="2493" spans="1:9" ht="15.6">
      <c r="A2493" s="121">
        <v>543691</v>
      </c>
      <c r="B2493" s="122" t="s">
        <v>3649</v>
      </c>
      <c r="C2493" s="121">
        <v>704</v>
      </c>
      <c r="D2493" s="121">
        <v>7</v>
      </c>
      <c r="E2493" s="122" t="s">
        <v>1314</v>
      </c>
      <c r="F2493" s="122" t="s">
        <v>1251</v>
      </c>
      <c r="G2493" s="122"/>
      <c r="H2493" s="122"/>
      <c r="I2493" s="117"/>
    </row>
    <row r="2494" spans="1:9" ht="15.6">
      <c r="A2494" s="121">
        <v>518905</v>
      </c>
      <c r="B2494" s="122" t="s">
        <v>3650</v>
      </c>
      <c r="C2494" s="121">
        <v>605</v>
      </c>
      <c r="D2494" s="121">
        <v>6</v>
      </c>
      <c r="E2494" s="122" t="s">
        <v>1544</v>
      </c>
      <c r="F2494" s="122" t="s">
        <v>214</v>
      </c>
      <c r="G2494" s="122"/>
      <c r="H2494" s="122"/>
      <c r="I2494" s="117"/>
    </row>
    <row r="2495" spans="1:9" ht="15.6">
      <c r="A2495" s="121">
        <v>504939</v>
      </c>
      <c r="B2495" s="122" t="s">
        <v>3651</v>
      </c>
      <c r="C2495" s="121">
        <v>206</v>
      </c>
      <c r="D2495" s="121">
        <v>2</v>
      </c>
      <c r="E2495" s="122" t="s">
        <v>1497</v>
      </c>
      <c r="F2495" s="122" t="s">
        <v>1248</v>
      </c>
      <c r="G2495" s="122"/>
      <c r="H2495" s="122"/>
      <c r="I2495" s="117"/>
    </row>
    <row r="2496" spans="1:9" ht="15.6">
      <c r="A2496" s="121">
        <v>505641</v>
      </c>
      <c r="B2496" s="122" t="s">
        <v>3652</v>
      </c>
      <c r="C2496" s="121">
        <v>406</v>
      </c>
      <c r="D2496" s="121">
        <v>4</v>
      </c>
      <c r="E2496" s="122" t="s">
        <v>1270</v>
      </c>
      <c r="F2496" s="122" t="s">
        <v>1265</v>
      </c>
      <c r="G2496" s="122"/>
      <c r="H2496" s="122"/>
      <c r="I2496" s="117"/>
    </row>
    <row r="2497" spans="1:9" ht="15.6">
      <c r="A2497" s="121">
        <v>580317</v>
      </c>
      <c r="B2497" s="122" t="s">
        <v>3653</v>
      </c>
      <c r="C2497" s="121">
        <v>607</v>
      </c>
      <c r="D2497" s="121">
        <v>6</v>
      </c>
      <c r="E2497" s="122" t="s">
        <v>1484</v>
      </c>
      <c r="F2497" s="122" t="s">
        <v>214</v>
      </c>
      <c r="G2497" s="122"/>
      <c r="H2497" s="122"/>
      <c r="I2497" s="117"/>
    </row>
    <row r="2498" spans="1:9" ht="15.6">
      <c r="A2498" s="121">
        <v>525359</v>
      </c>
      <c r="B2498" s="122" t="s">
        <v>3654</v>
      </c>
      <c r="C2498" s="121">
        <v>708</v>
      </c>
      <c r="D2498" s="121">
        <v>7</v>
      </c>
      <c r="E2498" s="122" t="s">
        <v>1307</v>
      </c>
      <c r="F2498" s="122" t="s">
        <v>1251</v>
      </c>
      <c r="G2498" s="122"/>
      <c r="H2498" s="122"/>
      <c r="I2498" s="117"/>
    </row>
    <row r="2499" spans="1:9" ht="15.6">
      <c r="A2499" s="121">
        <v>515701</v>
      </c>
      <c r="B2499" s="122" t="s">
        <v>3655</v>
      </c>
      <c r="C2499" s="121">
        <v>609</v>
      </c>
      <c r="D2499" s="121">
        <v>6</v>
      </c>
      <c r="E2499" s="122" t="s">
        <v>1245</v>
      </c>
      <c r="F2499" s="122" t="s">
        <v>214</v>
      </c>
      <c r="G2499" s="122"/>
      <c r="H2499" s="122"/>
      <c r="I2499" s="117"/>
    </row>
    <row r="2500" spans="1:9" ht="15.6">
      <c r="A2500" s="121">
        <v>525367</v>
      </c>
      <c r="B2500" s="122" t="s">
        <v>3656</v>
      </c>
      <c r="C2500" s="121">
        <v>708</v>
      </c>
      <c r="D2500" s="121">
        <v>7</v>
      </c>
      <c r="E2500" s="122" t="s">
        <v>1307</v>
      </c>
      <c r="F2500" s="122" t="s">
        <v>1251</v>
      </c>
      <c r="G2500" s="122"/>
      <c r="H2500" s="122"/>
      <c r="I2500" s="117"/>
    </row>
    <row r="2501" spans="1:9" ht="15.6">
      <c r="A2501" s="121">
        <v>525375</v>
      </c>
      <c r="B2501" s="122" t="s">
        <v>3657</v>
      </c>
      <c r="C2501" s="121">
        <v>708</v>
      </c>
      <c r="D2501" s="121">
        <v>7</v>
      </c>
      <c r="E2501" s="122" t="s">
        <v>1307</v>
      </c>
      <c r="F2501" s="122" t="s">
        <v>1251</v>
      </c>
      <c r="G2501" s="122"/>
      <c r="H2501" s="122"/>
      <c r="I2501" s="117"/>
    </row>
    <row r="2502" spans="1:9" ht="15.6">
      <c r="A2502" s="121">
        <v>506630</v>
      </c>
      <c r="B2502" s="122" t="s">
        <v>3658</v>
      </c>
      <c r="C2502" s="121">
        <v>304</v>
      </c>
      <c r="D2502" s="121">
        <v>3</v>
      </c>
      <c r="E2502" s="122" t="s">
        <v>1345</v>
      </c>
      <c r="F2502" s="122" t="s">
        <v>1260</v>
      </c>
      <c r="G2502" s="122"/>
      <c r="H2502" s="122"/>
      <c r="I2502" s="117"/>
    </row>
    <row r="2503" spans="1:9" ht="15.6">
      <c r="A2503" s="121">
        <v>527947</v>
      </c>
      <c r="B2503" s="122" t="s">
        <v>3659</v>
      </c>
      <c r="C2503" s="121">
        <v>712</v>
      </c>
      <c r="D2503" s="121">
        <v>7</v>
      </c>
      <c r="E2503" s="122" t="s">
        <v>1357</v>
      </c>
      <c r="F2503" s="122" t="s">
        <v>1251</v>
      </c>
      <c r="G2503" s="122"/>
      <c r="H2503" s="122"/>
      <c r="I2503" s="117"/>
    </row>
    <row r="2504" spans="1:9" ht="15.6">
      <c r="A2504" s="121">
        <v>504114</v>
      </c>
      <c r="B2504" s="122" t="s">
        <v>3660</v>
      </c>
      <c r="C2504" s="121">
        <v>202</v>
      </c>
      <c r="D2504" s="121">
        <v>2</v>
      </c>
      <c r="E2504" s="122" t="s">
        <v>1247</v>
      </c>
      <c r="F2504" s="122" t="s">
        <v>1248</v>
      </c>
      <c r="G2504" s="122"/>
      <c r="H2504" s="122"/>
      <c r="I2504" s="117"/>
    </row>
    <row r="2505" spans="1:9" ht="15.6">
      <c r="A2505" s="121">
        <v>522121</v>
      </c>
      <c r="B2505" s="122" t="s">
        <v>3661</v>
      </c>
      <c r="C2505" s="121">
        <v>806</v>
      </c>
      <c r="D2505" s="121">
        <v>8</v>
      </c>
      <c r="E2505" s="122" t="s">
        <v>1293</v>
      </c>
      <c r="F2505" s="122" t="s">
        <v>568</v>
      </c>
      <c r="G2505" s="122"/>
      <c r="H2505" s="122"/>
      <c r="I2505" s="117"/>
    </row>
    <row r="2506" spans="1:9" ht="15.6">
      <c r="A2506" s="121">
        <v>522139</v>
      </c>
      <c r="B2506" s="122" t="s">
        <v>3662</v>
      </c>
      <c r="C2506" s="121">
        <v>806</v>
      </c>
      <c r="D2506" s="121">
        <v>8</v>
      </c>
      <c r="E2506" s="122" t="s">
        <v>1293</v>
      </c>
      <c r="F2506" s="122" t="s">
        <v>568</v>
      </c>
      <c r="G2506" s="122"/>
      <c r="H2506" s="122"/>
      <c r="I2506" s="117"/>
    </row>
    <row r="2507" spans="1:9" ht="15.6">
      <c r="A2507" s="121">
        <v>509086</v>
      </c>
      <c r="B2507" s="122" t="s">
        <v>3663</v>
      </c>
      <c r="C2507" s="121">
        <v>603</v>
      </c>
      <c r="D2507" s="121">
        <v>6</v>
      </c>
      <c r="E2507" s="122" t="s">
        <v>1285</v>
      </c>
      <c r="F2507" s="122" t="s">
        <v>214</v>
      </c>
      <c r="G2507" s="122"/>
      <c r="H2507" s="122"/>
      <c r="I2507" s="117"/>
    </row>
    <row r="2508" spans="1:9" ht="15.6">
      <c r="A2508" s="121">
        <v>514420</v>
      </c>
      <c r="B2508" s="122" t="s">
        <v>3664</v>
      </c>
      <c r="C2508" s="121">
        <v>307</v>
      </c>
      <c r="D2508" s="121">
        <v>3</v>
      </c>
      <c r="E2508" s="122" t="s">
        <v>1435</v>
      </c>
      <c r="F2508" s="122" t="s">
        <v>1260</v>
      </c>
      <c r="G2508" s="122"/>
      <c r="H2508" s="122"/>
      <c r="I2508" s="117"/>
    </row>
    <row r="2509" spans="1:9" ht="15.6">
      <c r="A2509" s="121">
        <v>511102</v>
      </c>
      <c r="B2509" s="122" t="s">
        <v>3665</v>
      </c>
      <c r="C2509" s="121">
        <v>508</v>
      </c>
      <c r="D2509" s="121">
        <v>5</v>
      </c>
      <c r="E2509" s="122" t="s">
        <v>1383</v>
      </c>
      <c r="F2509" s="122" t="s">
        <v>171</v>
      </c>
      <c r="G2509" s="122" t="s">
        <v>1384</v>
      </c>
      <c r="H2509" s="122"/>
      <c r="I2509" s="117"/>
    </row>
    <row r="2510" spans="1:9" ht="15.6">
      <c r="A2510" s="121">
        <v>518638</v>
      </c>
      <c r="B2510" s="122" t="s">
        <v>3666</v>
      </c>
      <c r="C2510" s="121">
        <v>702</v>
      </c>
      <c r="D2510" s="121">
        <v>7</v>
      </c>
      <c r="E2510" s="122" t="s">
        <v>1262</v>
      </c>
      <c r="F2510" s="122" t="s">
        <v>1251</v>
      </c>
      <c r="G2510" s="122"/>
      <c r="H2510" s="122"/>
      <c r="I2510" s="117"/>
    </row>
    <row r="2511" spans="1:9" ht="15.6">
      <c r="A2511" s="121">
        <v>512761</v>
      </c>
      <c r="B2511" s="122" t="s">
        <v>3667</v>
      </c>
      <c r="C2511" s="121">
        <v>506</v>
      </c>
      <c r="D2511" s="121">
        <v>5</v>
      </c>
      <c r="E2511" s="122" t="s">
        <v>1351</v>
      </c>
      <c r="F2511" s="122" t="s">
        <v>171</v>
      </c>
      <c r="G2511" s="122" t="s">
        <v>1255</v>
      </c>
      <c r="H2511" s="122"/>
      <c r="I2511" s="117"/>
    </row>
    <row r="2512" spans="1:9" ht="15.6">
      <c r="A2512" s="121">
        <v>520951</v>
      </c>
      <c r="B2512" s="122" t="s">
        <v>3668</v>
      </c>
      <c r="C2512" s="121">
        <v>705</v>
      </c>
      <c r="D2512" s="121">
        <v>7</v>
      </c>
      <c r="E2512" s="122" t="s">
        <v>1472</v>
      </c>
      <c r="F2512" s="122" t="s">
        <v>1251</v>
      </c>
      <c r="G2512" s="122"/>
      <c r="H2512" s="122"/>
      <c r="I2512" s="117"/>
    </row>
    <row r="2513" spans="1:23" ht="15.6">
      <c r="A2513" s="121">
        <v>515795</v>
      </c>
      <c r="B2513" s="122" t="s">
        <v>3669</v>
      </c>
      <c r="C2513" s="121">
        <v>609</v>
      </c>
      <c r="D2513" s="121">
        <v>6</v>
      </c>
      <c r="E2513" s="122" t="s">
        <v>1245</v>
      </c>
      <c r="F2513" s="122" t="s">
        <v>214</v>
      </c>
      <c r="G2513" s="122"/>
      <c r="H2513" s="122"/>
      <c r="I2513" s="117"/>
    </row>
    <row r="2514" spans="1:23" ht="15.6">
      <c r="A2514" s="121">
        <v>527955</v>
      </c>
      <c r="B2514" s="122" t="s">
        <v>3670</v>
      </c>
      <c r="C2514" s="121">
        <v>712</v>
      </c>
      <c r="D2514" s="121">
        <v>7</v>
      </c>
      <c r="E2514" s="122" t="s">
        <v>1357</v>
      </c>
      <c r="F2514" s="122" t="s">
        <v>1251</v>
      </c>
      <c r="G2514" s="122"/>
      <c r="H2514" s="122"/>
      <c r="I2514" s="117"/>
    </row>
    <row r="2515" spans="1:23" ht="15.6">
      <c r="A2515" s="121">
        <v>509094</v>
      </c>
      <c r="B2515" s="122" t="s">
        <v>3671</v>
      </c>
      <c r="C2515" s="121">
        <v>603</v>
      </c>
      <c r="D2515" s="121">
        <v>6</v>
      </c>
      <c r="E2515" s="122" t="s">
        <v>1285</v>
      </c>
      <c r="F2515" s="122" t="s">
        <v>214</v>
      </c>
      <c r="G2515" s="122"/>
      <c r="H2515" s="122"/>
      <c r="I2515" s="117"/>
    </row>
    <row r="2516" spans="1:23" ht="15.6">
      <c r="A2516" s="121">
        <v>518964</v>
      </c>
      <c r="B2516" s="122" t="s">
        <v>3672</v>
      </c>
      <c r="C2516" s="121">
        <v>701</v>
      </c>
      <c r="D2516" s="121">
        <v>7</v>
      </c>
      <c r="E2516" s="122" t="s">
        <v>1250</v>
      </c>
      <c r="F2516" s="122" t="s">
        <v>1251</v>
      </c>
      <c r="G2516" s="122"/>
      <c r="H2516" s="122"/>
      <c r="I2516" s="117"/>
    </row>
    <row r="2517" spans="1:23" ht="15.6">
      <c r="A2517" s="121">
        <v>527963</v>
      </c>
      <c r="B2517" s="122" t="s">
        <v>3673</v>
      </c>
      <c r="C2517" s="121">
        <v>712</v>
      </c>
      <c r="D2517" s="121">
        <v>7</v>
      </c>
      <c r="E2517" s="122" t="s">
        <v>1357</v>
      </c>
      <c r="F2517" s="122" t="s">
        <v>1251</v>
      </c>
      <c r="G2517" s="122"/>
      <c r="H2517" s="122"/>
      <c r="I2517" s="117"/>
    </row>
    <row r="2518" spans="1:23" ht="15.6">
      <c r="A2518" s="121">
        <v>519901</v>
      </c>
      <c r="B2518" s="122" t="s">
        <v>3674</v>
      </c>
      <c r="C2518" s="121">
        <v>701</v>
      </c>
      <c r="D2518" s="121">
        <v>7</v>
      </c>
      <c r="E2518" s="122" t="s">
        <v>1250</v>
      </c>
      <c r="F2518" s="122" t="s">
        <v>1251</v>
      </c>
      <c r="G2518" s="122"/>
      <c r="H2518" s="122"/>
      <c r="I2518" s="117"/>
    </row>
    <row r="2519" spans="1:23" ht="15.6">
      <c r="A2519" s="121">
        <v>527971</v>
      </c>
      <c r="B2519" s="122" t="s">
        <v>3675</v>
      </c>
      <c r="C2519" s="121">
        <v>711</v>
      </c>
      <c r="D2519" s="121">
        <v>7</v>
      </c>
      <c r="E2519" s="122" t="s">
        <v>1319</v>
      </c>
      <c r="F2519" s="122" t="s">
        <v>1251</v>
      </c>
      <c r="G2519" s="122"/>
      <c r="H2519" s="122"/>
      <c r="I2519" s="117"/>
    </row>
    <row r="2520" spans="1:23" ht="15.6">
      <c r="A2520" s="121">
        <v>525383</v>
      </c>
      <c r="B2520" s="122" t="s">
        <v>3676</v>
      </c>
      <c r="C2520" s="121">
        <v>707</v>
      </c>
      <c r="D2520" s="121">
        <v>7</v>
      </c>
      <c r="E2520" s="122" t="s">
        <v>1257</v>
      </c>
      <c r="F2520" s="122" t="s">
        <v>1251</v>
      </c>
      <c r="G2520" s="122"/>
      <c r="H2520" s="122"/>
      <c r="I2520" s="117"/>
    </row>
    <row r="2521" spans="1:23" ht="15.6">
      <c r="A2521" s="121">
        <v>518069</v>
      </c>
      <c r="B2521" s="122" t="s">
        <v>3677</v>
      </c>
      <c r="C2521" s="121">
        <v>511</v>
      </c>
      <c r="D2521" s="121">
        <v>5</v>
      </c>
      <c r="E2521" s="122" t="s">
        <v>648</v>
      </c>
      <c r="F2521" s="122" t="s">
        <v>171</v>
      </c>
      <c r="G2521" s="122" t="s">
        <v>1349</v>
      </c>
      <c r="H2521" s="122" t="s">
        <v>648</v>
      </c>
      <c r="I2521" s="123">
        <v>779</v>
      </c>
      <c r="J2521" s="124">
        <v>819</v>
      </c>
      <c r="K2521" s="125" t="s">
        <v>1537</v>
      </c>
      <c r="L2521" s="124">
        <v>758</v>
      </c>
      <c r="M2521" s="124">
        <v>766</v>
      </c>
      <c r="N2521" s="124">
        <v>771</v>
      </c>
      <c r="O2521" s="124">
        <v>699</v>
      </c>
      <c r="P2521" s="124">
        <v>763</v>
      </c>
      <c r="Q2521" s="124">
        <v>788</v>
      </c>
      <c r="R2521" s="124">
        <v>759</v>
      </c>
      <c r="S2521" s="124">
        <v>749</v>
      </c>
      <c r="T2521" s="124">
        <v>774</v>
      </c>
      <c r="U2521" s="124">
        <v>751</v>
      </c>
      <c r="V2521" s="124">
        <v>715</v>
      </c>
      <c r="W2521" s="124"/>
    </row>
    <row r="2522" spans="1:23" ht="15.6">
      <c r="A2522" s="121">
        <v>510149</v>
      </c>
      <c r="B2522" s="122" t="s">
        <v>3678</v>
      </c>
      <c r="C2522" s="121">
        <v>507</v>
      </c>
      <c r="D2522" s="121">
        <v>5</v>
      </c>
      <c r="E2522" s="122" t="s">
        <v>169</v>
      </c>
      <c r="F2522" s="122" t="s">
        <v>171</v>
      </c>
      <c r="G2522" s="122" t="s">
        <v>1279</v>
      </c>
      <c r="H2522" s="122"/>
      <c r="I2522" s="117"/>
    </row>
    <row r="2523" spans="1:23" ht="15.6">
      <c r="A2523" s="121">
        <v>510157</v>
      </c>
      <c r="B2523" s="122" t="s">
        <v>3679</v>
      </c>
      <c r="C2523" s="121">
        <v>507</v>
      </c>
      <c r="D2523" s="121">
        <v>5</v>
      </c>
      <c r="E2523" s="122" t="s">
        <v>169</v>
      </c>
      <c r="F2523" s="122" t="s">
        <v>171</v>
      </c>
      <c r="G2523" s="122" t="s">
        <v>1279</v>
      </c>
      <c r="H2523" s="122"/>
      <c r="I2523" s="117"/>
    </row>
    <row r="2524" spans="1:23" ht="15.6">
      <c r="A2524" s="121">
        <v>529214</v>
      </c>
      <c r="B2524" s="122" t="s">
        <v>3680</v>
      </c>
      <c r="C2524" s="121">
        <v>713</v>
      </c>
      <c r="D2524" s="121">
        <v>7</v>
      </c>
      <c r="E2524" s="122" t="s">
        <v>1277</v>
      </c>
      <c r="F2524" s="122" t="s">
        <v>1251</v>
      </c>
      <c r="G2524" s="122"/>
      <c r="H2524" s="122"/>
      <c r="I2524" s="117"/>
    </row>
    <row r="2525" spans="1:23" ht="15.6">
      <c r="A2525" s="121">
        <v>511111</v>
      </c>
      <c r="B2525" s="122" t="s">
        <v>3681</v>
      </c>
      <c r="C2525" s="121">
        <v>505</v>
      </c>
      <c r="D2525" s="121">
        <v>5</v>
      </c>
      <c r="E2525" s="122" t="s">
        <v>1368</v>
      </c>
      <c r="F2525" s="122" t="s">
        <v>171</v>
      </c>
      <c r="G2525" s="122" t="s">
        <v>1369</v>
      </c>
      <c r="H2525" s="122"/>
      <c r="I2525" s="117"/>
    </row>
    <row r="2526" spans="1:23" ht="15.6">
      <c r="A2526" s="121">
        <v>511129</v>
      </c>
      <c r="B2526" s="122" t="s">
        <v>3682</v>
      </c>
      <c r="C2526" s="121">
        <v>505</v>
      </c>
      <c r="D2526" s="121">
        <v>5</v>
      </c>
      <c r="E2526" s="122" t="s">
        <v>1368</v>
      </c>
      <c r="F2526" s="122" t="s">
        <v>171</v>
      </c>
      <c r="G2526" s="122" t="s">
        <v>1369</v>
      </c>
      <c r="H2526" s="122"/>
      <c r="I2526" s="117"/>
    </row>
    <row r="2527" spans="1:23" ht="15.6">
      <c r="A2527" s="121">
        <v>515710</v>
      </c>
      <c r="B2527" s="122" t="s">
        <v>3683</v>
      </c>
      <c r="C2527" s="121">
        <v>609</v>
      </c>
      <c r="D2527" s="121">
        <v>6</v>
      </c>
      <c r="E2527" s="122" t="s">
        <v>1245</v>
      </c>
      <c r="F2527" s="122" t="s">
        <v>214</v>
      </c>
      <c r="G2527" s="122"/>
      <c r="H2527" s="122"/>
      <c r="I2527" s="117"/>
    </row>
    <row r="2528" spans="1:23" ht="15.6">
      <c r="A2528" s="121">
        <v>515728</v>
      </c>
      <c r="B2528" s="122" t="s">
        <v>3684</v>
      </c>
      <c r="C2528" s="121">
        <v>609</v>
      </c>
      <c r="D2528" s="121">
        <v>6</v>
      </c>
      <c r="E2528" s="122" t="s">
        <v>1245</v>
      </c>
      <c r="F2528" s="122" t="s">
        <v>214</v>
      </c>
      <c r="G2528" s="122"/>
      <c r="H2528" s="122"/>
      <c r="I2528" s="117"/>
    </row>
    <row r="2529" spans="1:9" ht="15.6">
      <c r="A2529" s="121">
        <v>529222</v>
      </c>
      <c r="B2529" s="122" t="s">
        <v>3685</v>
      </c>
      <c r="C2529" s="121">
        <v>713</v>
      </c>
      <c r="D2529" s="121">
        <v>7</v>
      </c>
      <c r="E2529" s="122" t="s">
        <v>1277</v>
      </c>
      <c r="F2529" s="122" t="s">
        <v>1251</v>
      </c>
      <c r="G2529" s="122"/>
      <c r="H2529" s="122"/>
      <c r="I2529" s="117"/>
    </row>
    <row r="2530" spans="1:9" ht="15.6">
      <c r="A2530" s="121">
        <v>543845</v>
      </c>
      <c r="B2530" s="122" t="s">
        <v>3686</v>
      </c>
      <c r="C2530" s="121">
        <v>811</v>
      </c>
      <c r="D2530" s="121">
        <v>8</v>
      </c>
      <c r="E2530" s="122" t="s">
        <v>1290</v>
      </c>
      <c r="F2530" s="122" t="s">
        <v>568</v>
      </c>
      <c r="G2530" s="122"/>
      <c r="H2530" s="122"/>
      <c r="I2530" s="117"/>
    </row>
    <row r="2531" spans="1:9" ht="15.6">
      <c r="A2531" s="121">
        <v>500836</v>
      </c>
      <c r="B2531" s="122" t="s">
        <v>3687</v>
      </c>
      <c r="C2531" s="121">
        <v>407</v>
      </c>
      <c r="D2531" s="121">
        <v>4</v>
      </c>
      <c r="E2531" s="122" t="s">
        <v>1355</v>
      </c>
      <c r="F2531" s="122" t="s">
        <v>1265</v>
      </c>
      <c r="G2531" s="122"/>
      <c r="H2531" s="122"/>
      <c r="I2531" s="117"/>
    </row>
    <row r="2532" spans="1:9" ht="15.6">
      <c r="A2532" s="121">
        <v>510165</v>
      </c>
      <c r="B2532" s="122" t="s">
        <v>3688</v>
      </c>
      <c r="C2532" s="121">
        <v>503</v>
      </c>
      <c r="D2532" s="121">
        <v>5</v>
      </c>
      <c r="E2532" s="122" t="s">
        <v>1542</v>
      </c>
      <c r="F2532" s="122" t="s">
        <v>171</v>
      </c>
      <c r="G2532" s="122" t="s">
        <v>1279</v>
      </c>
      <c r="H2532" s="122"/>
      <c r="I2532" s="117"/>
    </row>
    <row r="2533" spans="1:9" ht="15.6">
      <c r="A2533" s="121">
        <v>516465</v>
      </c>
      <c r="B2533" s="122" t="s">
        <v>3689</v>
      </c>
      <c r="C2533" s="121">
        <v>610</v>
      </c>
      <c r="D2533" s="121">
        <v>6</v>
      </c>
      <c r="E2533" s="122" t="s">
        <v>1316</v>
      </c>
      <c r="F2533" s="122" t="s">
        <v>214</v>
      </c>
      <c r="G2533" s="122"/>
      <c r="H2533" s="122"/>
      <c r="I2533" s="117"/>
    </row>
    <row r="2534" spans="1:9" ht="15.6">
      <c r="A2534" s="121">
        <v>514438</v>
      </c>
      <c r="B2534" s="122" t="s">
        <v>3690</v>
      </c>
      <c r="C2534" s="121">
        <v>307</v>
      </c>
      <c r="D2534" s="121">
        <v>3</v>
      </c>
      <c r="E2534" s="122" t="s">
        <v>1435</v>
      </c>
      <c r="F2534" s="122" t="s">
        <v>1260</v>
      </c>
      <c r="G2534" s="122"/>
      <c r="H2534" s="122"/>
      <c r="I2534" s="117"/>
    </row>
    <row r="2535" spans="1:9" ht="15.6">
      <c r="A2535" s="121">
        <v>518077</v>
      </c>
      <c r="B2535" s="122" t="s">
        <v>3691</v>
      </c>
      <c r="C2535" s="121">
        <v>511</v>
      </c>
      <c r="D2535" s="121">
        <v>5</v>
      </c>
      <c r="E2535" s="122" t="s">
        <v>648</v>
      </c>
      <c r="F2535" s="122" t="s">
        <v>171</v>
      </c>
      <c r="G2535" s="122" t="s">
        <v>1349</v>
      </c>
      <c r="H2535" s="122"/>
      <c r="I2535" s="117"/>
    </row>
    <row r="2536" spans="1:9" ht="15.6">
      <c r="A2536" s="121">
        <v>500844</v>
      </c>
      <c r="B2536" s="122" t="s">
        <v>3692</v>
      </c>
      <c r="C2536" s="121">
        <v>403</v>
      </c>
      <c r="D2536" s="121">
        <v>4</v>
      </c>
      <c r="E2536" s="122" t="s">
        <v>1264</v>
      </c>
      <c r="F2536" s="122" t="s">
        <v>1265</v>
      </c>
      <c r="G2536" s="122"/>
      <c r="H2536" s="122"/>
      <c r="I2536" s="117"/>
    </row>
    <row r="2537" spans="1:9" ht="15.6">
      <c r="A2537" s="121">
        <v>523992</v>
      </c>
      <c r="B2537" s="122" t="s">
        <v>3693</v>
      </c>
      <c r="C2537" s="121">
        <v>703</v>
      </c>
      <c r="D2537" s="121">
        <v>7</v>
      </c>
      <c r="E2537" s="122" t="s">
        <v>1252</v>
      </c>
      <c r="F2537" s="122" t="s">
        <v>1251</v>
      </c>
      <c r="G2537" s="122"/>
      <c r="H2537" s="122"/>
      <c r="I2537" s="117"/>
    </row>
    <row r="2538" spans="1:9" ht="15.6">
      <c r="A2538" s="121">
        <v>506648</v>
      </c>
      <c r="B2538" s="122" t="s">
        <v>3694</v>
      </c>
      <c r="C2538" s="121">
        <v>309</v>
      </c>
      <c r="D2538" s="121">
        <v>3</v>
      </c>
      <c r="E2538" s="122" t="s">
        <v>1259</v>
      </c>
      <c r="F2538" s="122" t="s">
        <v>1260</v>
      </c>
      <c r="G2538" s="122"/>
      <c r="H2538" s="122"/>
      <c r="I2538" s="117"/>
    </row>
    <row r="2539" spans="1:9" ht="15.6">
      <c r="A2539" s="121">
        <v>522147</v>
      </c>
      <c r="B2539" s="122" t="s">
        <v>3695</v>
      </c>
      <c r="C2539" s="121">
        <v>806</v>
      </c>
      <c r="D2539" s="121">
        <v>8</v>
      </c>
      <c r="E2539" s="122" t="s">
        <v>1293</v>
      </c>
      <c r="F2539" s="122" t="s">
        <v>568</v>
      </c>
      <c r="G2539" s="122"/>
      <c r="H2539" s="122"/>
      <c r="I2539" s="117"/>
    </row>
    <row r="2540" spans="1:9" ht="15.6">
      <c r="A2540" s="121">
        <v>517330</v>
      </c>
      <c r="B2540" s="122" t="s">
        <v>3696</v>
      </c>
      <c r="C2540" s="121">
        <v>612</v>
      </c>
      <c r="D2540" s="121">
        <v>6</v>
      </c>
      <c r="E2540" s="122" t="s">
        <v>1468</v>
      </c>
      <c r="F2540" s="122" t="s">
        <v>214</v>
      </c>
      <c r="G2540" s="122"/>
      <c r="H2540" s="122"/>
      <c r="I2540" s="117"/>
    </row>
    <row r="2541" spans="1:9" ht="15.6">
      <c r="A2541" s="121">
        <v>527068</v>
      </c>
      <c r="B2541" s="122" t="s">
        <v>3697</v>
      </c>
      <c r="C2541" s="121">
        <v>710</v>
      </c>
      <c r="D2541" s="121">
        <v>7</v>
      </c>
      <c r="E2541" s="122" t="s">
        <v>1632</v>
      </c>
      <c r="F2541" s="122" t="s">
        <v>1251</v>
      </c>
      <c r="G2541" s="122"/>
      <c r="H2541" s="122"/>
      <c r="I2541" s="117"/>
    </row>
    <row r="2542" spans="1:9" ht="15.6">
      <c r="A2542" s="121">
        <v>522155</v>
      </c>
      <c r="B2542" s="122" t="s">
        <v>3698</v>
      </c>
      <c r="C2542" s="121">
        <v>806</v>
      </c>
      <c r="D2542" s="121">
        <v>8</v>
      </c>
      <c r="E2542" s="122" t="s">
        <v>1293</v>
      </c>
      <c r="F2542" s="122" t="s">
        <v>568</v>
      </c>
      <c r="G2542" s="122"/>
      <c r="H2542" s="122"/>
      <c r="I2542" s="117"/>
    </row>
    <row r="2543" spans="1:9" ht="15.6">
      <c r="A2543" s="121">
        <v>524000</v>
      </c>
      <c r="B2543" s="122" t="s">
        <v>3699</v>
      </c>
      <c r="C2543" s="121">
        <v>703</v>
      </c>
      <c r="D2543" s="121">
        <v>7</v>
      </c>
      <c r="E2543" s="122" t="s">
        <v>1252</v>
      </c>
      <c r="F2543" s="122" t="s">
        <v>1251</v>
      </c>
      <c r="G2543" s="122"/>
      <c r="H2543" s="122"/>
      <c r="I2543" s="117"/>
    </row>
    <row r="2544" spans="1:9" ht="15.6">
      <c r="A2544" s="121">
        <v>581585</v>
      </c>
      <c r="B2544" s="122" t="s">
        <v>3700</v>
      </c>
      <c r="C2544" s="121">
        <v>611</v>
      </c>
      <c r="D2544" s="121">
        <v>6</v>
      </c>
      <c r="E2544" s="122" t="s">
        <v>1281</v>
      </c>
      <c r="F2544" s="122" t="s">
        <v>214</v>
      </c>
      <c r="G2544" s="122"/>
      <c r="H2544" s="122"/>
      <c r="I2544" s="117"/>
    </row>
    <row r="2545" spans="1:9" ht="15.6">
      <c r="A2545" s="121">
        <v>504122</v>
      </c>
      <c r="B2545" s="122" t="s">
        <v>3701</v>
      </c>
      <c r="C2545" s="121">
        <v>202</v>
      </c>
      <c r="D2545" s="121">
        <v>2</v>
      </c>
      <c r="E2545" s="122" t="s">
        <v>1247</v>
      </c>
      <c r="F2545" s="122" t="s">
        <v>1248</v>
      </c>
      <c r="G2545" s="122"/>
      <c r="H2545" s="122"/>
      <c r="I2545" s="117"/>
    </row>
    <row r="2546" spans="1:9" ht="15.6">
      <c r="A2546" s="121">
        <v>511994</v>
      </c>
      <c r="B2546" s="122" t="s">
        <v>3702</v>
      </c>
      <c r="C2546" s="121">
        <v>606</v>
      </c>
      <c r="D2546" s="121">
        <v>6</v>
      </c>
      <c r="E2546" s="122" t="s">
        <v>1243</v>
      </c>
      <c r="F2546" s="122" t="s">
        <v>214</v>
      </c>
      <c r="G2546" s="122"/>
      <c r="H2546" s="122"/>
      <c r="I2546" s="117"/>
    </row>
    <row r="2547" spans="1:9" ht="15.6">
      <c r="A2547" s="121">
        <v>501972</v>
      </c>
      <c r="B2547" s="122" t="s">
        <v>3703</v>
      </c>
      <c r="C2547" s="121">
        <v>201</v>
      </c>
      <c r="D2547" s="121">
        <v>2</v>
      </c>
      <c r="E2547" s="122" t="s">
        <v>1288</v>
      </c>
      <c r="F2547" s="122" t="s">
        <v>1248</v>
      </c>
      <c r="G2547" s="122"/>
      <c r="H2547" s="122"/>
      <c r="I2547" s="117"/>
    </row>
    <row r="2548" spans="1:9" ht="15.6">
      <c r="A2548" s="121">
        <v>513806</v>
      </c>
      <c r="B2548" s="122" t="s">
        <v>3704</v>
      </c>
      <c r="C2548" s="121">
        <v>811</v>
      </c>
      <c r="D2548" s="121">
        <v>8</v>
      </c>
      <c r="E2548" s="122" t="s">
        <v>1290</v>
      </c>
      <c r="F2548" s="122" t="s">
        <v>568</v>
      </c>
      <c r="G2548" s="122"/>
      <c r="H2548" s="122"/>
      <c r="I2548" s="117"/>
    </row>
    <row r="2549" spans="1:9" ht="15.6">
      <c r="A2549" s="121">
        <v>512001</v>
      </c>
      <c r="B2549" s="122" t="s">
        <v>3705</v>
      </c>
      <c r="C2549" s="121">
        <v>607</v>
      </c>
      <c r="D2549" s="121">
        <v>6</v>
      </c>
      <c r="E2549" s="122" t="s">
        <v>1484</v>
      </c>
      <c r="F2549" s="122" t="s">
        <v>214</v>
      </c>
      <c r="G2549" s="122"/>
      <c r="H2549" s="122"/>
      <c r="I2549" s="117"/>
    </row>
    <row r="2550" spans="1:9" ht="15.6">
      <c r="A2550" s="121">
        <v>516473</v>
      </c>
      <c r="B2550" s="122" t="s">
        <v>3706</v>
      </c>
      <c r="C2550" s="121">
        <v>610</v>
      </c>
      <c r="D2550" s="121">
        <v>6</v>
      </c>
      <c r="E2550" s="122" t="s">
        <v>1316</v>
      </c>
      <c r="F2550" s="122" t="s">
        <v>214</v>
      </c>
      <c r="G2550" s="122"/>
      <c r="H2550" s="122"/>
      <c r="I2550" s="117"/>
    </row>
    <row r="2551" spans="1:9" ht="15.6">
      <c r="A2551" s="121">
        <v>506656</v>
      </c>
      <c r="B2551" s="122" t="s">
        <v>3707</v>
      </c>
      <c r="C2551" s="121">
        <v>309</v>
      </c>
      <c r="D2551" s="121">
        <v>3</v>
      </c>
      <c r="E2551" s="122" t="s">
        <v>1259</v>
      </c>
      <c r="F2551" s="122" t="s">
        <v>1260</v>
      </c>
      <c r="G2551" s="122"/>
      <c r="H2551" s="122"/>
      <c r="I2551" s="117"/>
    </row>
    <row r="2552" spans="1:9" ht="15.6">
      <c r="A2552" s="121">
        <v>501981</v>
      </c>
      <c r="B2552" s="122" t="s">
        <v>3708</v>
      </c>
      <c r="C2552" s="121">
        <v>201</v>
      </c>
      <c r="D2552" s="121">
        <v>2</v>
      </c>
      <c r="E2552" s="122" t="s">
        <v>1288</v>
      </c>
      <c r="F2552" s="122" t="s">
        <v>1248</v>
      </c>
      <c r="G2552" s="122"/>
      <c r="H2552" s="122"/>
      <c r="I2552" s="117"/>
    </row>
    <row r="2553" spans="1:9" ht="15.6">
      <c r="A2553" s="121">
        <v>511137</v>
      </c>
      <c r="B2553" s="122" t="s">
        <v>3709</v>
      </c>
      <c r="C2553" s="121">
        <v>505</v>
      </c>
      <c r="D2553" s="121">
        <v>5</v>
      </c>
      <c r="E2553" s="122" t="s">
        <v>1368</v>
      </c>
      <c r="F2553" s="122" t="s">
        <v>171</v>
      </c>
      <c r="G2553" s="122" t="s">
        <v>1369</v>
      </c>
      <c r="H2553" s="122"/>
      <c r="I2553" s="117"/>
    </row>
    <row r="2554" spans="1:9" ht="15.6">
      <c r="A2554" s="121">
        <v>512010</v>
      </c>
      <c r="B2554" s="122" t="s">
        <v>3710</v>
      </c>
      <c r="C2554" s="121">
        <v>606</v>
      </c>
      <c r="D2554" s="121">
        <v>6</v>
      </c>
      <c r="E2554" s="122" t="s">
        <v>1243</v>
      </c>
      <c r="F2554" s="122" t="s">
        <v>214</v>
      </c>
      <c r="G2554" s="122"/>
      <c r="H2554" s="122"/>
      <c r="I2554" s="117"/>
    </row>
    <row r="2555" spans="1:9" ht="15.6">
      <c r="A2555" s="121">
        <v>545651</v>
      </c>
      <c r="B2555" s="122" t="s">
        <v>3711</v>
      </c>
      <c r="C2555" s="121">
        <v>301</v>
      </c>
      <c r="D2555" s="121">
        <v>3</v>
      </c>
      <c r="E2555" s="122" t="s">
        <v>1323</v>
      </c>
      <c r="F2555" s="122" t="s">
        <v>1260</v>
      </c>
      <c r="G2555" s="122"/>
      <c r="H2555" s="122"/>
      <c r="I2555" s="117"/>
    </row>
    <row r="2556" spans="1:9" ht="15.6">
      <c r="A2556" s="121">
        <v>505676</v>
      </c>
      <c r="B2556" s="122" t="s">
        <v>3712</v>
      </c>
      <c r="C2556" s="121">
        <v>406</v>
      </c>
      <c r="D2556" s="121">
        <v>4</v>
      </c>
      <c r="E2556" s="122" t="s">
        <v>1270</v>
      </c>
      <c r="F2556" s="122" t="s">
        <v>1265</v>
      </c>
      <c r="G2556" s="122"/>
      <c r="H2556" s="122"/>
      <c r="I2556" s="117"/>
    </row>
    <row r="2557" spans="1:9" ht="15.6">
      <c r="A2557" s="121">
        <v>555673</v>
      </c>
      <c r="B2557" s="122" t="s">
        <v>3713</v>
      </c>
      <c r="C2557" s="121">
        <v>201</v>
      </c>
      <c r="D2557" s="121">
        <v>2</v>
      </c>
      <c r="E2557" s="122" t="s">
        <v>1288</v>
      </c>
      <c r="F2557" s="122" t="s">
        <v>1248</v>
      </c>
      <c r="G2557" s="122"/>
      <c r="H2557" s="122"/>
      <c r="I2557" s="117"/>
    </row>
    <row r="2558" spans="1:9" ht="15.6">
      <c r="A2558" s="121">
        <v>505684</v>
      </c>
      <c r="B2558" s="122" t="s">
        <v>3714</v>
      </c>
      <c r="C2558" s="121">
        <v>301</v>
      </c>
      <c r="D2558" s="121">
        <v>3</v>
      </c>
      <c r="E2558" s="122" t="s">
        <v>1323</v>
      </c>
      <c r="F2558" s="122" t="s">
        <v>1260</v>
      </c>
      <c r="G2558" s="122"/>
      <c r="H2558" s="122"/>
      <c r="I2558" s="117"/>
    </row>
    <row r="2559" spans="1:9" ht="15.6">
      <c r="A2559" s="121">
        <v>505692</v>
      </c>
      <c r="B2559" s="122" t="s">
        <v>3715</v>
      </c>
      <c r="C2559" s="121">
        <v>301</v>
      </c>
      <c r="D2559" s="121">
        <v>3</v>
      </c>
      <c r="E2559" s="122" t="s">
        <v>1323</v>
      </c>
      <c r="F2559" s="122" t="s">
        <v>1260</v>
      </c>
      <c r="G2559" s="122"/>
      <c r="H2559" s="122"/>
      <c r="I2559" s="117"/>
    </row>
    <row r="2560" spans="1:9" ht="15.6">
      <c r="A2560" s="121">
        <v>500518</v>
      </c>
      <c r="B2560" s="122" t="s">
        <v>3716</v>
      </c>
      <c r="C2560" s="121">
        <v>403</v>
      </c>
      <c r="D2560" s="121">
        <v>4</v>
      </c>
      <c r="E2560" s="122" t="s">
        <v>1264</v>
      </c>
      <c r="F2560" s="122" t="s">
        <v>1265</v>
      </c>
      <c r="G2560" s="122"/>
      <c r="H2560" s="122"/>
      <c r="I2560" s="117"/>
    </row>
    <row r="2561" spans="1:9" ht="15.6">
      <c r="A2561" s="121">
        <v>543853</v>
      </c>
      <c r="B2561" s="122" t="s">
        <v>3717</v>
      </c>
      <c r="C2561" s="121">
        <v>807</v>
      </c>
      <c r="D2561" s="121">
        <v>8</v>
      </c>
      <c r="E2561" s="122" t="s">
        <v>1302</v>
      </c>
      <c r="F2561" s="122" t="s">
        <v>568</v>
      </c>
      <c r="G2561" s="122"/>
      <c r="H2561" s="122"/>
      <c r="I2561" s="117"/>
    </row>
    <row r="2562" spans="1:9" ht="15.6">
      <c r="A2562" s="121">
        <v>501387</v>
      </c>
      <c r="B2562" s="122" t="s">
        <v>3718</v>
      </c>
      <c r="C2562" s="121">
        <v>401</v>
      </c>
      <c r="D2562" s="121">
        <v>4</v>
      </c>
      <c r="E2562" s="122" t="s">
        <v>1304</v>
      </c>
      <c r="F2562" s="122" t="s">
        <v>1265</v>
      </c>
      <c r="G2562" s="122"/>
      <c r="H2562" s="122"/>
      <c r="I2562" s="117"/>
    </row>
    <row r="2563" spans="1:9" ht="15.6">
      <c r="A2563" s="121">
        <v>507709</v>
      </c>
      <c r="B2563" s="122" t="s">
        <v>3719</v>
      </c>
      <c r="C2563" s="121">
        <v>204</v>
      </c>
      <c r="D2563" s="121">
        <v>2</v>
      </c>
      <c r="E2563" s="122" t="s">
        <v>1321</v>
      </c>
      <c r="F2563" s="122" t="s">
        <v>1248</v>
      </c>
      <c r="G2563" s="122"/>
      <c r="H2563" s="122"/>
      <c r="I2563" s="117"/>
    </row>
    <row r="2564" spans="1:9" ht="15.6">
      <c r="A2564" s="121">
        <v>581160</v>
      </c>
      <c r="B2564" s="122" t="s">
        <v>3720</v>
      </c>
      <c r="C2564" s="121">
        <v>402</v>
      </c>
      <c r="D2564" s="121">
        <v>4</v>
      </c>
      <c r="E2564" s="122" t="s">
        <v>1309</v>
      </c>
      <c r="F2564" s="122" t="s">
        <v>1265</v>
      </c>
      <c r="G2564" s="122"/>
      <c r="H2564" s="122"/>
      <c r="I2564" s="117"/>
    </row>
    <row r="2565" spans="1:9" ht="15.6">
      <c r="A2565" s="121">
        <v>505706</v>
      </c>
      <c r="B2565" s="122" t="s">
        <v>3721</v>
      </c>
      <c r="C2565" s="121">
        <v>305</v>
      </c>
      <c r="D2565" s="121">
        <v>3</v>
      </c>
      <c r="E2565" s="122" t="s">
        <v>1457</v>
      </c>
      <c r="F2565" s="122" t="s">
        <v>1260</v>
      </c>
      <c r="G2565" s="122"/>
      <c r="H2565" s="122"/>
      <c r="I2565" s="117"/>
    </row>
    <row r="2566" spans="1:9" ht="15.6">
      <c r="A2566" s="121">
        <v>504947</v>
      </c>
      <c r="B2566" s="122" t="s">
        <v>3722</v>
      </c>
      <c r="C2566" s="121">
        <v>106</v>
      </c>
      <c r="D2566" s="121">
        <v>1</v>
      </c>
      <c r="E2566" s="122" t="s">
        <v>1448</v>
      </c>
      <c r="F2566" s="122" t="s">
        <v>477</v>
      </c>
      <c r="G2566" s="122"/>
      <c r="H2566" s="122"/>
      <c r="I2566" s="117"/>
    </row>
    <row r="2567" spans="1:9" ht="15.6">
      <c r="A2567" s="121">
        <v>503631</v>
      </c>
      <c r="B2567" s="122" t="s">
        <v>3723</v>
      </c>
      <c r="C2567" s="121">
        <v>404</v>
      </c>
      <c r="D2567" s="121">
        <v>4</v>
      </c>
      <c r="E2567" s="122" t="s">
        <v>1267</v>
      </c>
      <c r="F2567" s="122" t="s">
        <v>1265</v>
      </c>
      <c r="G2567" s="122"/>
      <c r="H2567" s="122"/>
      <c r="I2567" s="117"/>
    </row>
    <row r="2568" spans="1:9" ht="15.6">
      <c r="A2568" s="121">
        <v>502910</v>
      </c>
      <c r="B2568" s="122" t="s">
        <v>3724</v>
      </c>
      <c r="C2568" s="121">
        <v>402</v>
      </c>
      <c r="D2568" s="121">
        <v>4</v>
      </c>
      <c r="E2568" s="122" t="s">
        <v>1309</v>
      </c>
      <c r="F2568" s="122" t="s">
        <v>1265</v>
      </c>
      <c r="G2568" s="122"/>
      <c r="H2568" s="122"/>
      <c r="I2568" s="117"/>
    </row>
    <row r="2569" spans="1:9" ht="15.6">
      <c r="A2569" s="121">
        <v>556572</v>
      </c>
      <c r="B2569" s="122" t="s">
        <v>3725</v>
      </c>
      <c r="C2569" s="121">
        <v>204</v>
      </c>
      <c r="D2569" s="121">
        <v>2</v>
      </c>
      <c r="E2569" s="122" t="s">
        <v>1321</v>
      </c>
      <c r="F2569" s="122" t="s">
        <v>1248</v>
      </c>
      <c r="G2569" s="122"/>
      <c r="H2569" s="122"/>
      <c r="I2569" s="117"/>
    </row>
    <row r="2570" spans="1:9" ht="15.6">
      <c r="A2570" s="121">
        <v>543861</v>
      </c>
      <c r="B2570" s="122" t="s">
        <v>3726</v>
      </c>
      <c r="C2570" s="121">
        <v>811</v>
      </c>
      <c r="D2570" s="121">
        <v>8</v>
      </c>
      <c r="E2570" s="122" t="s">
        <v>1290</v>
      </c>
      <c r="F2570" s="122" t="s">
        <v>568</v>
      </c>
      <c r="G2570" s="122"/>
      <c r="H2570" s="122"/>
      <c r="I2570" s="117"/>
    </row>
    <row r="2571" spans="1:9" ht="15.6">
      <c r="A2571" s="121">
        <v>517348</v>
      </c>
      <c r="B2571" s="122" t="s">
        <v>3727</v>
      </c>
      <c r="C2571" s="121">
        <v>612</v>
      </c>
      <c r="D2571" s="121">
        <v>6</v>
      </c>
      <c r="E2571" s="122" t="s">
        <v>1468</v>
      </c>
      <c r="F2571" s="122" t="s">
        <v>214</v>
      </c>
      <c r="G2571" s="122"/>
      <c r="H2571" s="122"/>
      <c r="I2571" s="117"/>
    </row>
    <row r="2572" spans="1:9" ht="15.6">
      <c r="A2572" s="121">
        <v>543870</v>
      </c>
      <c r="B2572" s="122" t="s">
        <v>3728</v>
      </c>
      <c r="C2572" s="121">
        <v>807</v>
      </c>
      <c r="D2572" s="121">
        <v>8</v>
      </c>
      <c r="E2572" s="122" t="s">
        <v>1302</v>
      </c>
      <c r="F2572" s="122" t="s">
        <v>568</v>
      </c>
      <c r="G2572" s="122"/>
      <c r="H2572" s="122"/>
      <c r="I2572" s="117"/>
    </row>
    <row r="2573" spans="1:9" ht="15.6">
      <c r="A2573" s="121">
        <v>523232</v>
      </c>
      <c r="B2573" s="122" t="s">
        <v>3729</v>
      </c>
      <c r="C2573" s="121">
        <v>809</v>
      </c>
      <c r="D2573" s="121">
        <v>8</v>
      </c>
      <c r="E2573" s="122" t="s">
        <v>1336</v>
      </c>
      <c r="F2573" s="122" t="s">
        <v>568</v>
      </c>
      <c r="G2573" s="122"/>
      <c r="H2573" s="122"/>
      <c r="I2573" s="117"/>
    </row>
    <row r="2574" spans="1:9" ht="15.6">
      <c r="A2574" s="121">
        <v>505714</v>
      </c>
      <c r="B2574" s="122" t="s">
        <v>3730</v>
      </c>
      <c r="C2574" s="121">
        <v>406</v>
      </c>
      <c r="D2574" s="121">
        <v>4</v>
      </c>
      <c r="E2574" s="122" t="s">
        <v>1270</v>
      </c>
      <c r="F2574" s="122" t="s">
        <v>1265</v>
      </c>
      <c r="G2574" s="122"/>
      <c r="H2574" s="122"/>
      <c r="I2574" s="117"/>
    </row>
    <row r="2575" spans="1:9" ht="15.6">
      <c r="A2575" s="121">
        <v>543888</v>
      </c>
      <c r="B2575" s="122" t="s">
        <v>3731</v>
      </c>
      <c r="C2575" s="121">
        <v>807</v>
      </c>
      <c r="D2575" s="121">
        <v>8</v>
      </c>
      <c r="E2575" s="122" t="s">
        <v>1302</v>
      </c>
      <c r="F2575" s="122" t="s">
        <v>568</v>
      </c>
      <c r="G2575" s="122"/>
      <c r="H2575" s="122"/>
      <c r="I2575" s="117"/>
    </row>
    <row r="2576" spans="1:9" ht="15.6">
      <c r="A2576" s="121">
        <v>558214</v>
      </c>
      <c r="B2576" s="122" t="s">
        <v>3732</v>
      </c>
      <c r="C2576" s="121">
        <v>610</v>
      </c>
      <c r="D2576" s="121">
        <v>6</v>
      </c>
      <c r="E2576" s="122" t="s">
        <v>1316</v>
      </c>
      <c r="F2576" s="122" t="s">
        <v>214</v>
      </c>
      <c r="G2576" s="122"/>
      <c r="H2576" s="122"/>
      <c r="I2576" s="117"/>
    </row>
    <row r="2577" spans="1:9" ht="15.6">
      <c r="A2577" s="121">
        <v>515736</v>
      </c>
      <c r="B2577" s="122" t="s">
        <v>3733</v>
      </c>
      <c r="C2577" s="121">
        <v>609</v>
      </c>
      <c r="D2577" s="121">
        <v>6</v>
      </c>
      <c r="E2577" s="122" t="s">
        <v>1245</v>
      </c>
      <c r="F2577" s="122" t="s">
        <v>214</v>
      </c>
      <c r="G2577" s="122"/>
      <c r="H2577" s="122"/>
      <c r="I2577" s="117"/>
    </row>
    <row r="2578" spans="1:9" ht="15.6">
      <c r="A2578" s="121">
        <v>543896</v>
      </c>
      <c r="B2578" s="122" t="s">
        <v>3734</v>
      </c>
      <c r="C2578" s="121">
        <v>811</v>
      </c>
      <c r="D2578" s="121">
        <v>8</v>
      </c>
      <c r="E2578" s="122" t="s">
        <v>1290</v>
      </c>
      <c r="F2578" s="122" t="s">
        <v>568</v>
      </c>
      <c r="G2578" s="122"/>
      <c r="H2578" s="122"/>
      <c r="I2578" s="117"/>
    </row>
    <row r="2579" spans="1:9" ht="15.6">
      <c r="A2579" s="121">
        <v>502928</v>
      </c>
      <c r="B2579" s="122" t="s">
        <v>3735</v>
      </c>
      <c r="C2579" s="121">
        <v>402</v>
      </c>
      <c r="D2579" s="121">
        <v>4</v>
      </c>
      <c r="E2579" s="122" t="s">
        <v>1309</v>
      </c>
      <c r="F2579" s="122" t="s">
        <v>1265</v>
      </c>
      <c r="G2579" s="122"/>
      <c r="H2579" s="122"/>
      <c r="I2579" s="117"/>
    </row>
    <row r="2580" spans="1:9" ht="15.6">
      <c r="A2580" s="121">
        <v>505722</v>
      </c>
      <c r="B2580" s="122" t="s">
        <v>3736</v>
      </c>
      <c r="C2580" s="121">
        <v>305</v>
      </c>
      <c r="D2580" s="121">
        <v>3</v>
      </c>
      <c r="E2580" s="122" t="s">
        <v>1457</v>
      </c>
      <c r="F2580" s="122" t="s">
        <v>1260</v>
      </c>
      <c r="G2580" s="122"/>
      <c r="H2580" s="122"/>
      <c r="I2580" s="117"/>
    </row>
    <row r="2581" spans="1:9" ht="15.6">
      <c r="A2581" s="121">
        <v>504131</v>
      </c>
      <c r="B2581" s="122" t="s">
        <v>3737</v>
      </c>
      <c r="C2581" s="121">
        <v>202</v>
      </c>
      <c r="D2581" s="121">
        <v>2</v>
      </c>
      <c r="E2581" s="122" t="s">
        <v>1247</v>
      </c>
      <c r="F2581" s="122" t="s">
        <v>1248</v>
      </c>
      <c r="G2581" s="122"/>
      <c r="H2581" s="122"/>
      <c r="I2581" s="117"/>
    </row>
    <row r="2582" spans="1:9" ht="15.6">
      <c r="A2582" s="121">
        <v>555932</v>
      </c>
      <c r="B2582" s="122" t="s">
        <v>3738</v>
      </c>
      <c r="C2582" s="121">
        <v>407</v>
      </c>
      <c r="D2582" s="121">
        <v>4</v>
      </c>
      <c r="E2582" s="122" t="s">
        <v>1355</v>
      </c>
      <c r="F2582" s="122" t="s">
        <v>1265</v>
      </c>
      <c r="G2582" s="122"/>
      <c r="H2582" s="122"/>
      <c r="I2582" s="117"/>
    </row>
    <row r="2583" spans="1:9" ht="15.6">
      <c r="A2583" s="121">
        <v>500887</v>
      </c>
      <c r="B2583" s="122" t="s">
        <v>3739</v>
      </c>
      <c r="C2583" s="121">
        <v>403</v>
      </c>
      <c r="D2583" s="121">
        <v>4</v>
      </c>
      <c r="E2583" s="122" t="s">
        <v>1264</v>
      </c>
      <c r="F2583" s="122" t="s">
        <v>1265</v>
      </c>
      <c r="G2583" s="122"/>
      <c r="H2583" s="122"/>
      <c r="I2583" s="117"/>
    </row>
    <row r="2584" spans="1:9" ht="15.6">
      <c r="A2584" s="121">
        <v>516490</v>
      </c>
      <c r="B2584" s="122" t="s">
        <v>3740</v>
      </c>
      <c r="C2584" s="121">
        <v>610</v>
      </c>
      <c r="D2584" s="121">
        <v>6</v>
      </c>
      <c r="E2584" s="122" t="s">
        <v>1316</v>
      </c>
      <c r="F2584" s="122" t="s">
        <v>214</v>
      </c>
      <c r="G2584" s="122"/>
      <c r="H2584" s="122"/>
      <c r="I2584" s="117"/>
    </row>
    <row r="2585" spans="1:9" ht="15.6">
      <c r="A2585" s="121">
        <v>527980</v>
      </c>
      <c r="B2585" s="122" t="s">
        <v>3741</v>
      </c>
      <c r="C2585" s="121">
        <v>711</v>
      </c>
      <c r="D2585" s="121">
        <v>7</v>
      </c>
      <c r="E2585" s="122" t="s">
        <v>1319</v>
      </c>
      <c r="F2585" s="122" t="s">
        <v>1251</v>
      </c>
      <c r="G2585" s="122"/>
      <c r="H2585" s="122"/>
      <c r="I2585" s="117"/>
    </row>
    <row r="2586" spans="1:9" ht="15.6">
      <c r="A2586" s="121">
        <v>508292</v>
      </c>
      <c r="B2586" s="122" t="s">
        <v>3742</v>
      </c>
      <c r="C2586" s="121">
        <v>108</v>
      </c>
      <c r="D2586" s="121">
        <v>1</v>
      </c>
      <c r="E2586" s="122" t="s">
        <v>1378</v>
      </c>
      <c r="F2586" s="122" t="s">
        <v>477</v>
      </c>
      <c r="G2586" s="122"/>
      <c r="H2586" s="122"/>
      <c r="I2586" s="117"/>
    </row>
    <row r="2587" spans="1:9" ht="15.6">
      <c r="A2587" s="121">
        <v>515744</v>
      </c>
      <c r="B2587" s="122" t="s">
        <v>3743</v>
      </c>
      <c r="C2587" s="121">
        <v>609</v>
      </c>
      <c r="D2587" s="121">
        <v>6</v>
      </c>
      <c r="E2587" s="122" t="s">
        <v>1245</v>
      </c>
      <c r="F2587" s="122" t="s">
        <v>214</v>
      </c>
      <c r="G2587" s="122"/>
      <c r="H2587" s="122"/>
      <c r="I2587" s="117"/>
    </row>
    <row r="2588" spans="1:9" ht="15.6">
      <c r="A2588" s="121">
        <v>500895</v>
      </c>
      <c r="B2588" s="122" t="s">
        <v>3744</v>
      </c>
      <c r="C2588" s="121">
        <v>403</v>
      </c>
      <c r="D2588" s="121">
        <v>4</v>
      </c>
      <c r="E2588" s="122" t="s">
        <v>1264</v>
      </c>
      <c r="F2588" s="122" t="s">
        <v>1265</v>
      </c>
      <c r="G2588" s="122"/>
      <c r="H2588" s="122"/>
      <c r="I2588" s="117"/>
    </row>
    <row r="2589" spans="1:9" ht="15.6">
      <c r="A2589" s="121">
        <v>512788</v>
      </c>
      <c r="B2589" s="122" t="s">
        <v>3745</v>
      </c>
      <c r="C2589" s="121">
        <v>509</v>
      </c>
      <c r="D2589" s="121">
        <v>5</v>
      </c>
      <c r="E2589" s="122" t="s">
        <v>1254</v>
      </c>
      <c r="F2589" s="122" t="s">
        <v>171</v>
      </c>
      <c r="G2589" s="122" t="s">
        <v>1255</v>
      </c>
      <c r="H2589" s="122"/>
      <c r="I2589" s="117"/>
    </row>
    <row r="2590" spans="1:9" ht="15.6">
      <c r="A2590" s="121">
        <v>502936</v>
      </c>
      <c r="B2590" s="122" t="s">
        <v>3746</v>
      </c>
      <c r="C2590" s="121">
        <v>402</v>
      </c>
      <c r="D2590" s="121">
        <v>4</v>
      </c>
      <c r="E2590" s="122" t="s">
        <v>1309</v>
      </c>
      <c r="F2590" s="122" t="s">
        <v>1265</v>
      </c>
      <c r="G2590" s="122"/>
      <c r="H2590" s="122"/>
      <c r="I2590" s="117"/>
    </row>
    <row r="2591" spans="1:9" ht="15.6">
      <c r="A2591" s="121">
        <v>543705</v>
      </c>
      <c r="B2591" s="122" t="s">
        <v>3747</v>
      </c>
      <c r="C2591" s="121">
        <v>801</v>
      </c>
      <c r="D2591" s="121">
        <v>8</v>
      </c>
      <c r="E2591" s="122" t="s">
        <v>1826</v>
      </c>
      <c r="F2591" s="122" t="s">
        <v>568</v>
      </c>
      <c r="G2591" s="122"/>
      <c r="H2591" s="122"/>
      <c r="I2591" s="117"/>
    </row>
    <row r="2592" spans="1:9" ht="15.6">
      <c r="A2592" s="121">
        <v>504149</v>
      </c>
      <c r="B2592" s="122" t="s">
        <v>3748</v>
      </c>
      <c r="C2592" s="121">
        <v>202</v>
      </c>
      <c r="D2592" s="121">
        <v>2</v>
      </c>
      <c r="E2592" s="122" t="s">
        <v>1247</v>
      </c>
      <c r="F2592" s="122" t="s">
        <v>1248</v>
      </c>
      <c r="G2592" s="122"/>
      <c r="H2592" s="122"/>
      <c r="I2592" s="117"/>
    </row>
    <row r="2593" spans="1:9" ht="15.6">
      <c r="A2593" s="121">
        <v>543900</v>
      </c>
      <c r="B2593" s="122" t="s">
        <v>3749</v>
      </c>
      <c r="C2593" s="121">
        <v>811</v>
      </c>
      <c r="D2593" s="121">
        <v>8</v>
      </c>
      <c r="E2593" s="122" t="s">
        <v>1290</v>
      </c>
      <c r="F2593" s="122" t="s">
        <v>568</v>
      </c>
      <c r="G2593" s="122"/>
      <c r="H2593" s="122"/>
      <c r="I2593" s="117"/>
    </row>
    <row r="2594" spans="1:9" ht="15.6">
      <c r="A2594" s="121">
        <v>543918</v>
      </c>
      <c r="B2594" s="122" t="s">
        <v>3750</v>
      </c>
      <c r="C2594" s="121">
        <v>811</v>
      </c>
      <c r="D2594" s="121">
        <v>8</v>
      </c>
      <c r="E2594" s="122" t="s">
        <v>1290</v>
      </c>
      <c r="F2594" s="122" t="s">
        <v>568</v>
      </c>
      <c r="G2594" s="122"/>
      <c r="H2594" s="122"/>
      <c r="I2594" s="117"/>
    </row>
    <row r="2595" spans="1:9" ht="15.6">
      <c r="A2595" s="121">
        <v>505731</v>
      </c>
      <c r="B2595" s="122" t="s">
        <v>3751</v>
      </c>
      <c r="C2595" s="121">
        <v>305</v>
      </c>
      <c r="D2595" s="121">
        <v>3</v>
      </c>
      <c r="E2595" s="122" t="s">
        <v>1457</v>
      </c>
      <c r="F2595" s="122" t="s">
        <v>1260</v>
      </c>
      <c r="G2595" s="122"/>
      <c r="H2595" s="122"/>
      <c r="I2595" s="117"/>
    </row>
    <row r="2596" spans="1:9" ht="15.6">
      <c r="A2596" s="121">
        <v>515850</v>
      </c>
      <c r="B2596" s="122" t="s">
        <v>1316</v>
      </c>
      <c r="C2596" s="121">
        <v>610</v>
      </c>
      <c r="D2596" s="121">
        <v>6</v>
      </c>
      <c r="E2596" s="122" t="s">
        <v>1316</v>
      </c>
      <c r="F2596" s="122" t="s">
        <v>214</v>
      </c>
      <c r="G2596" s="122"/>
      <c r="H2596" s="122"/>
      <c r="I2596" s="117"/>
    </row>
    <row r="2597" spans="1:9" ht="15.6">
      <c r="A2597" s="121">
        <v>503380</v>
      </c>
      <c r="B2597" s="122" t="s">
        <v>3752</v>
      </c>
      <c r="C2597" s="121">
        <v>404</v>
      </c>
      <c r="D2597" s="121">
        <v>4</v>
      </c>
      <c r="E2597" s="122" t="s">
        <v>1267</v>
      </c>
      <c r="F2597" s="122" t="s">
        <v>1265</v>
      </c>
      <c r="G2597" s="122"/>
      <c r="H2597" s="122"/>
      <c r="I2597" s="117"/>
    </row>
    <row r="2598" spans="1:9" ht="15.6">
      <c r="A2598" s="121">
        <v>555860</v>
      </c>
      <c r="B2598" s="122" t="s">
        <v>3753</v>
      </c>
      <c r="C2598" s="121">
        <v>403</v>
      </c>
      <c r="D2598" s="121">
        <v>4</v>
      </c>
      <c r="E2598" s="122" t="s">
        <v>1264</v>
      </c>
      <c r="F2598" s="122" t="s">
        <v>1265</v>
      </c>
      <c r="G2598" s="122"/>
      <c r="H2598" s="122"/>
      <c r="I2598" s="117"/>
    </row>
    <row r="2599" spans="1:9" ht="15.6">
      <c r="A2599" s="121">
        <v>527076</v>
      </c>
      <c r="B2599" s="122" t="s">
        <v>3754</v>
      </c>
      <c r="C2599" s="121">
        <v>710</v>
      </c>
      <c r="D2599" s="121">
        <v>7</v>
      </c>
      <c r="E2599" s="122" t="s">
        <v>1632</v>
      </c>
      <c r="F2599" s="122" t="s">
        <v>1251</v>
      </c>
      <c r="G2599" s="122"/>
      <c r="H2599" s="122"/>
      <c r="I2599" s="117"/>
    </row>
    <row r="2600" spans="1:9" ht="15.6">
      <c r="A2600" s="121">
        <v>516503</v>
      </c>
      <c r="B2600" s="122" t="s">
        <v>3755</v>
      </c>
      <c r="C2600" s="121">
        <v>610</v>
      </c>
      <c r="D2600" s="121">
        <v>6</v>
      </c>
      <c r="E2600" s="122" t="s">
        <v>1316</v>
      </c>
      <c r="F2600" s="122" t="s">
        <v>214</v>
      </c>
      <c r="G2600" s="122"/>
      <c r="H2600" s="122"/>
      <c r="I2600" s="117"/>
    </row>
    <row r="2601" spans="1:9" ht="15.6">
      <c r="A2601" s="121">
        <v>501522</v>
      </c>
      <c r="B2601" s="122" t="s">
        <v>3756</v>
      </c>
      <c r="C2601" s="121">
        <v>201</v>
      </c>
      <c r="D2601" s="121">
        <v>2</v>
      </c>
      <c r="E2601" s="122" t="s">
        <v>1288</v>
      </c>
      <c r="F2601" s="122" t="s">
        <v>1248</v>
      </c>
      <c r="G2601" s="122"/>
      <c r="H2601" s="122"/>
      <c r="I2601" s="117"/>
    </row>
    <row r="2602" spans="1:9" ht="15.6">
      <c r="A2602" s="121">
        <v>524018</v>
      </c>
      <c r="B2602" s="122" t="s">
        <v>3757</v>
      </c>
      <c r="C2602" s="121">
        <v>706</v>
      </c>
      <c r="D2602" s="121">
        <v>7</v>
      </c>
      <c r="E2602" s="122" t="s">
        <v>1339</v>
      </c>
      <c r="F2602" s="122" t="s">
        <v>1251</v>
      </c>
      <c r="G2602" s="122"/>
      <c r="H2602" s="122"/>
      <c r="I2602" s="117"/>
    </row>
    <row r="2603" spans="1:9" ht="15.6">
      <c r="A2603" s="121">
        <v>525391</v>
      </c>
      <c r="B2603" s="122" t="s">
        <v>3758</v>
      </c>
      <c r="C2603" s="121">
        <v>707</v>
      </c>
      <c r="D2603" s="121">
        <v>7</v>
      </c>
      <c r="E2603" s="122" t="s">
        <v>1257</v>
      </c>
      <c r="F2603" s="122" t="s">
        <v>1251</v>
      </c>
      <c r="G2603" s="122"/>
      <c r="H2603" s="122"/>
      <c r="I2603" s="117"/>
    </row>
    <row r="2604" spans="1:9" ht="15.6">
      <c r="A2604" s="121">
        <v>525405</v>
      </c>
      <c r="B2604" s="122" t="s">
        <v>3759</v>
      </c>
      <c r="C2604" s="121">
        <v>707</v>
      </c>
      <c r="D2604" s="121">
        <v>7</v>
      </c>
      <c r="E2604" s="122" t="s">
        <v>1257</v>
      </c>
      <c r="F2604" s="122" t="s">
        <v>1251</v>
      </c>
      <c r="G2604" s="122"/>
      <c r="H2604" s="122"/>
      <c r="I2604" s="117"/>
    </row>
    <row r="2605" spans="1:9" ht="15.6">
      <c r="A2605" s="121">
        <v>520977</v>
      </c>
      <c r="B2605" s="122" t="s">
        <v>3760</v>
      </c>
      <c r="C2605" s="121">
        <v>702</v>
      </c>
      <c r="D2605" s="121">
        <v>7</v>
      </c>
      <c r="E2605" s="122" t="s">
        <v>1262</v>
      </c>
      <c r="F2605" s="122" t="s">
        <v>1251</v>
      </c>
      <c r="G2605" s="122"/>
      <c r="H2605" s="122"/>
      <c r="I2605" s="117"/>
    </row>
    <row r="2606" spans="1:9" ht="15.6">
      <c r="A2606" s="121">
        <v>505749</v>
      </c>
      <c r="B2606" s="122" t="s">
        <v>3761</v>
      </c>
      <c r="C2606" s="121">
        <v>406</v>
      </c>
      <c r="D2606" s="121">
        <v>4</v>
      </c>
      <c r="E2606" s="122" t="s">
        <v>1270</v>
      </c>
      <c r="F2606" s="122" t="s">
        <v>1265</v>
      </c>
      <c r="G2606" s="122"/>
      <c r="H2606" s="122"/>
      <c r="I2606" s="117"/>
    </row>
    <row r="2607" spans="1:9" ht="15.6">
      <c r="A2607" s="121">
        <v>524026</v>
      </c>
      <c r="B2607" s="122" t="s">
        <v>3762</v>
      </c>
      <c r="C2607" s="121">
        <v>706</v>
      </c>
      <c r="D2607" s="121">
        <v>7</v>
      </c>
      <c r="E2607" s="122" t="s">
        <v>1339</v>
      </c>
      <c r="F2607" s="122" t="s">
        <v>1251</v>
      </c>
      <c r="G2607" s="122"/>
      <c r="H2607" s="122"/>
      <c r="I2607" s="117"/>
    </row>
    <row r="2608" spans="1:9" ht="15.6">
      <c r="A2608" s="121">
        <v>507725</v>
      </c>
      <c r="B2608" s="122" t="s">
        <v>3763</v>
      </c>
      <c r="C2608" s="121">
        <v>204</v>
      </c>
      <c r="D2608" s="121">
        <v>2</v>
      </c>
      <c r="E2608" s="122" t="s">
        <v>1321</v>
      </c>
      <c r="F2608" s="122" t="s">
        <v>1248</v>
      </c>
      <c r="G2608" s="122"/>
      <c r="H2608" s="122"/>
      <c r="I2608" s="117"/>
    </row>
    <row r="2609" spans="1:9" ht="15.6">
      <c r="A2609" s="121">
        <v>511145</v>
      </c>
      <c r="B2609" s="122" t="s">
        <v>3764</v>
      </c>
      <c r="C2609" s="121">
        <v>505</v>
      </c>
      <c r="D2609" s="121">
        <v>5</v>
      </c>
      <c r="E2609" s="122" t="s">
        <v>1368</v>
      </c>
      <c r="F2609" s="122" t="s">
        <v>171</v>
      </c>
      <c r="G2609" s="122" t="s">
        <v>1369</v>
      </c>
      <c r="H2609" s="122"/>
      <c r="I2609" s="117"/>
    </row>
    <row r="2610" spans="1:9" ht="15.6">
      <c r="A2610" s="121">
        <v>557307</v>
      </c>
      <c r="B2610" s="122" t="s">
        <v>3765</v>
      </c>
      <c r="C2610" s="121">
        <v>606</v>
      </c>
      <c r="D2610" s="121">
        <v>6</v>
      </c>
      <c r="E2610" s="122" t="s">
        <v>1243</v>
      </c>
      <c r="F2610" s="122" t="s">
        <v>214</v>
      </c>
      <c r="G2610" s="122"/>
      <c r="H2610" s="122"/>
      <c r="I2610" s="117"/>
    </row>
    <row r="2611" spans="1:9" ht="15.6">
      <c r="A2611" s="121">
        <v>555746</v>
      </c>
      <c r="B2611" s="122" t="s">
        <v>3766</v>
      </c>
      <c r="C2611" s="121">
        <v>201</v>
      </c>
      <c r="D2611" s="121">
        <v>2</v>
      </c>
      <c r="E2611" s="122" t="s">
        <v>1288</v>
      </c>
      <c r="F2611" s="122" t="s">
        <v>1248</v>
      </c>
      <c r="G2611" s="122"/>
      <c r="H2611" s="122"/>
      <c r="I2611" s="117"/>
    </row>
    <row r="2612" spans="1:9" ht="15.6">
      <c r="A2612" s="121">
        <v>516511</v>
      </c>
      <c r="B2612" s="122" t="s">
        <v>3766</v>
      </c>
      <c r="C2612" s="121">
        <v>610</v>
      </c>
      <c r="D2612" s="121">
        <v>6</v>
      </c>
      <c r="E2612" s="122" t="s">
        <v>1316</v>
      </c>
      <c r="F2612" s="122" t="s">
        <v>214</v>
      </c>
      <c r="G2612" s="122"/>
      <c r="H2612" s="122"/>
      <c r="I2612" s="117"/>
    </row>
    <row r="2613" spans="1:9" ht="15.6">
      <c r="A2613" s="121">
        <v>515752</v>
      </c>
      <c r="B2613" s="122" t="s">
        <v>3767</v>
      </c>
      <c r="C2613" s="121">
        <v>609</v>
      </c>
      <c r="D2613" s="121">
        <v>6</v>
      </c>
      <c r="E2613" s="122" t="s">
        <v>1245</v>
      </c>
      <c r="F2613" s="122" t="s">
        <v>214</v>
      </c>
      <c r="G2613" s="122"/>
      <c r="H2613" s="122"/>
      <c r="I2613" s="117"/>
    </row>
    <row r="2614" spans="1:9" ht="15.6">
      <c r="A2614" s="121">
        <v>500909</v>
      </c>
      <c r="B2614" s="122" t="s">
        <v>3768</v>
      </c>
      <c r="C2614" s="121">
        <v>407</v>
      </c>
      <c r="D2614" s="121">
        <v>4</v>
      </c>
      <c r="E2614" s="122" t="s">
        <v>1355</v>
      </c>
      <c r="F2614" s="122" t="s">
        <v>1265</v>
      </c>
      <c r="G2614" s="122"/>
      <c r="H2614" s="122"/>
      <c r="I2614" s="117"/>
    </row>
    <row r="2615" spans="1:9" ht="15.6">
      <c r="A2615" s="121">
        <v>518921</v>
      </c>
      <c r="B2615" s="122" t="s">
        <v>3769</v>
      </c>
      <c r="C2615" s="121">
        <v>604</v>
      </c>
      <c r="D2615" s="121">
        <v>6</v>
      </c>
      <c r="E2615" s="122" t="s">
        <v>1658</v>
      </c>
      <c r="F2615" s="122" t="s">
        <v>214</v>
      </c>
      <c r="G2615" s="122"/>
      <c r="H2615" s="122"/>
      <c r="I2615" s="117"/>
    </row>
    <row r="2616" spans="1:9" ht="15.6">
      <c r="A2616" s="121">
        <v>518930</v>
      </c>
      <c r="B2616" s="122" t="s">
        <v>3770</v>
      </c>
      <c r="C2616" s="121">
        <v>604</v>
      </c>
      <c r="D2616" s="121">
        <v>6</v>
      </c>
      <c r="E2616" s="122" t="s">
        <v>1658</v>
      </c>
      <c r="F2616" s="122" t="s">
        <v>214</v>
      </c>
      <c r="G2616" s="122"/>
      <c r="H2616" s="122"/>
      <c r="I2616" s="117"/>
    </row>
    <row r="2617" spans="1:9" ht="15.6">
      <c r="A2617" s="121">
        <v>524034</v>
      </c>
      <c r="B2617" s="122" t="s">
        <v>3771</v>
      </c>
      <c r="C2617" s="121">
        <v>706</v>
      </c>
      <c r="D2617" s="121">
        <v>7</v>
      </c>
      <c r="E2617" s="122" t="s">
        <v>1339</v>
      </c>
      <c r="F2617" s="122" t="s">
        <v>1251</v>
      </c>
      <c r="G2617" s="122"/>
      <c r="H2617" s="122"/>
      <c r="I2617" s="117"/>
    </row>
    <row r="2618" spans="1:9" ht="15.6">
      <c r="A2618" s="121">
        <v>516520</v>
      </c>
      <c r="B2618" s="122" t="s">
        <v>3772</v>
      </c>
      <c r="C2618" s="121">
        <v>610</v>
      </c>
      <c r="D2618" s="121">
        <v>6</v>
      </c>
      <c r="E2618" s="122" t="s">
        <v>1316</v>
      </c>
      <c r="F2618" s="122" t="s">
        <v>214</v>
      </c>
      <c r="G2618" s="122"/>
      <c r="H2618" s="122"/>
      <c r="I2618" s="117"/>
    </row>
    <row r="2619" spans="1:9" ht="15.6">
      <c r="A2619" s="121">
        <v>543926</v>
      </c>
      <c r="B2619" s="122" t="s">
        <v>3773</v>
      </c>
      <c r="C2619" s="121">
        <v>811</v>
      </c>
      <c r="D2619" s="121">
        <v>8</v>
      </c>
      <c r="E2619" s="122" t="s">
        <v>1290</v>
      </c>
      <c r="F2619" s="122" t="s">
        <v>568</v>
      </c>
      <c r="G2619" s="122"/>
      <c r="H2619" s="122"/>
      <c r="I2619" s="117"/>
    </row>
    <row r="2620" spans="1:9" ht="15.6">
      <c r="A2620" s="121">
        <v>508306</v>
      </c>
      <c r="B2620" s="122" t="s">
        <v>3774</v>
      </c>
      <c r="C2620" s="121">
        <v>107</v>
      </c>
      <c r="D2620" s="121">
        <v>1</v>
      </c>
      <c r="E2620" s="122" t="s">
        <v>1300</v>
      </c>
      <c r="F2620" s="122" t="s">
        <v>477</v>
      </c>
      <c r="G2620" s="122"/>
      <c r="H2620" s="122"/>
      <c r="I2620" s="117"/>
    </row>
    <row r="2621" spans="1:9" ht="15.6">
      <c r="A2621" s="121">
        <v>523259</v>
      </c>
      <c r="B2621" s="122" t="s">
        <v>3775</v>
      </c>
      <c r="C2621" s="121">
        <v>807</v>
      </c>
      <c r="D2621" s="121">
        <v>8</v>
      </c>
      <c r="E2621" s="122" t="s">
        <v>1302</v>
      </c>
      <c r="F2621" s="122" t="s">
        <v>568</v>
      </c>
      <c r="G2621" s="122"/>
      <c r="H2621" s="122"/>
      <c r="I2621" s="117"/>
    </row>
    <row r="2622" spans="1:9" ht="15.6">
      <c r="A2622" s="121">
        <v>500917</v>
      </c>
      <c r="B2622" s="122" t="s">
        <v>3776</v>
      </c>
      <c r="C2622" s="121">
        <v>403</v>
      </c>
      <c r="D2622" s="121">
        <v>4</v>
      </c>
      <c r="E2622" s="122" t="s">
        <v>1264</v>
      </c>
      <c r="F2622" s="122" t="s">
        <v>1265</v>
      </c>
      <c r="G2622" s="122"/>
      <c r="H2622" s="122"/>
      <c r="I2622" s="117"/>
    </row>
    <row r="2623" spans="1:9" ht="15.6">
      <c r="A2623" s="121">
        <v>504157</v>
      </c>
      <c r="B2623" s="122" t="s">
        <v>3777</v>
      </c>
      <c r="C2623" s="121">
        <v>202</v>
      </c>
      <c r="D2623" s="121">
        <v>2</v>
      </c>
      <c r="E2623" s="122" t="s">
        <v>1247</v>
      </c>
      <c r="F2623" s="122" t="s">
        <v>1248</v>
      </c>
      <c r="G2623" s="122"/>
      <c r="H2623" s="122"/>
      <c r="I2623" s="117"/>
    </row>
    <row r="2624" spans="1:9" ht="15.6">
      <c r="A2624" s="121">
        <v>508314</v>
      </c>
      <c r="B2624" s="122" t="s">
        <v>3778</v>
      </c>
      <c r="C2624" s="121">
        <v>107</v>
      </c>
      <c r="D2624" s="121">
        <v>1</v>
      </c>
      <c r="E2624" s="122" t="s">
        <v>1300</v>
      </c>
      <c r="F2624" s="122" t="s">
        <v>477</v>
      </c>
      <c r="G2624" s="122"/>
      <c r="H2624" s="122"/>
      <c r="I2624" s="117"/>
    </row>
    <row r="2625" spans="1:23" ht="15.6">
      <c r="A2625" s="121">
        <v>555827</v>
      </c>
      <c r="B2625" s="122" t="s">
        <v>3779</v>
      </c>
      <c r="C2625" s="121">
        <v>401</v>
      </c>
      <c r="D2625" s="121">
        <v>4</v>
      </c>
      <c r="E2625" s="122" t="s">
        <v>1304</v>
      </c>
      <c r="F2625" s="122" t="s">
        <v>1265</v>
      </c>
      <c r="G2625" s="122"/>
      <c r="H2625" s="122"/>
      <c r="I2625" s="117"/>
    </row>
    <row r="2626" spans="1:23" ht="15.6">
      <c r="A2626" s="121">
        <v>527084</v>
      </c>
      <c r="B2626" s="122" t="s">
        <v>3780</v>
      </c>
      <c r="C2626" s="121">
        <v>710</v>
      </c>
      <c r="D2626" s="121">
        <v>7</v>
      </c>
      <c r="E2626" s="122" t="s">
        <v>1632</v>
      </c>
      <c r="F2626" s="122" t="s">
        <v>1251</v>
      </c>
      <c r="G2626" s="122"/>
      <c r="H2626" s="122"/>
      <c r="I2626" s="117"/>
    </row>
    <row r="2627" spans="1:23" ht="15.6">
      <c r="A2627" s="121">
        <v>527998</v>
      </c>
      <c r="B2627" s="122" t="s">
        <v>3781</v>
      </c>
      <c r="C2627" s="121">
        <v>711</v>
      </c>
      <c r="D2627" s="121">
        <v>7</v>
      </c>
      <c r="E2627" s="122" t="s">
        <v>1319</v>
      </c>
      <c r="F2627" s="122" t="s">
        <v>1251</v>
      </c>
      <c r="G2627" s="122"/>
      <c r="H2627" s="122"/>
      <c r="I2627" s="117"/>
    </row>
    <row r="2628" spans="1:23" ht="15.6">
      <c r="A2628" s="121">
        <v>513776</v>
      </c>
      <c r="B2628" s="122" t="s">
        <v>3782</v>
      </c>
      <c r="C2628" s="121">
        <v>308</v>
      </c>
      <c r="D2628" s="121">
        <v>3</v>
      </c>
      <c r="E2628" s="122" t="s">
        <v>1365</v>
      </c>
      <c r="F2628" s="122" t="s">
        <v>1260</v>
      </c>
      <c r="G2628" s="122"/>
      <c r="H2628" s="122"/>
      <c r="I2628" s="117"/>
    </row>
    <row r="2629" spans="1:23" ht="15.6">
      <c r="A2629" s="121">
        <v>543934</v>
      </c>
      <c r="B2629" s="122" t="s">
        <v>3783</v>
      </c>
      <c r="C2629" s="121">
        <v>811</v>
      </c>
      <c r="D2629" s="121">
        <v>8</v>
      </c>
      <c r="E2629" s="122" t="s">
        <v>1290</v>
      </c>
      <c r="F2629" s="122" t="s">
        <v>568</v>
      </c>
      <c r="G2629" s="122"/>
      <c r="H2629" s="122"/>
      <c r="I2629" s="117"/>
    </row>
    <row r="2630" spans="1:23" ht="15.6">
      <c r="A2630" s="121">
        <v>506672</v>
      </c>
      <c r="B2630" s="122" t="s">
        <v>3784</v>
      </c>
      <c r="C2630" s="121">
        <v>304</v>
      </c>
      <c r="D2630" s="121">
        <v>3</v>
      </c>
      <c r="E2630" s="122" t="s">
        <v>1345</v>
      </c>
      <c r="F2630" s="122" t="s">
        <v>1260</v>
      </c>
      <c r="G2630" s="122"/>
      <c r="H2630" s="122"/>
      <c r="I2630" s="117"/>
    </row>
    <row r="2631" spans="1:23" ht="15.6">
      <c r="A2631" s="121">
        <v>518093</v>
      </c>
      <c r="B2631" s="122" t="s">
        <v>3784</v>
      </c>
      <c r="C2631" s="121">
        <v>511</v>
      </c>
      <c r="D2631" s="121">
        <v>5</v>
      </c>
      <c r="E2631" s="122" t="s">
        <v>648</v>
      </c>
      <c r="F2631" s="122" t="s">
        <v>171</v>
      </c>
      <c r="G2631" s="122" t="s">
        <v>1349</v>
      </c>
      <c r="H2631" s="122" t="s">
        <v>648</v>
      </c>
      <c r="I2631" s="123">
        <v>779</v>
      </c>
      <c r="J2631" s="124">
        <v>819</v>
      </c>
      <c r="K2631" s="125" t="s">
        <v>1537</v>
      </c>
      <c r="L2631" s="124">
        <v>758</v>
      </c>
      <c r="M2631" s="124">
        <v>766</v>
      </c>
      <c r="N2631" s="124">
        <v>771</v>
      </c>
      <c r="O2631" s="124">
        <v>699</v>
      </c>
      <c r="P2631" s="124">
        <v>763</v>
      </c>
      <c r="Q2631" s="124">
        <v>788</v>
      </c>
      <c r="R2631" s="124">
        <v>759</v>
      </c>
      <c r="S2631" s="124">
        <v>749</v>
      </c>
      <c r="T2631" s="124">
        <v>774</v>
      </c>
      <c r="U2631" s="124">
        <v>751</v>
      </c>
      <c r="V2631" s="124">
        <v>715</v>
      </c>
      <c r="W2631" s="124"/>
    </row>
    <row r="2632" spans="1:23" ht="15.6">
      <c r="A2632" s="121">
        <v>515761</v>
      </c>
      <c r="B2632" s="122" t="s">
        <v>3784</v>
      </c>
      <c r="C2632" s="121">
        <v>608</v>
      </c>
      <c r="D2632" s="121">
        <v>6</v>
      </c>
      <c r="E2632" s="122" t="s">
        <v>1759</v>
      </c>
      <c r="F2632" s="122" t="s">
        <v>214</v>
      </c>
      <c r="G2632" s="122"/>
      <c r="H2632" s="122"/>
      <c r="I2632" s="117"/>
    </row>
    <row r="2633" spans="1:23" ht="15.6">
      <c r="A2633" s="121">
        <v>508322</v>
      </c>
      <c r="B2633" s="122" t="s">
        <v>3785</v>
      </c>
      <c r="C2633" s="121">
        <v>107</v>
      </c>
      <c r="D2633" s="121">
        <v>1</v>
      </c>
      <c r="E2633" s="122" t="s">
        <v>1300</v>
      </c>
      <c r="F2633" s="122" t="s">
        <v>477</v>
      </c>
      <c r="G2633" s="122"/>
      <c r="H2633" s="122"/>
      <c r="I2633" s="117"/>
    </row>
    <row r="2634" spans="1:23" ht="15.6">
      <c r="A2634" s="121">
        <v>510173</v>
      </c>
      <c r="B2634" s="122" t="s">
        <v>3786</v>
      </c>
      <c r="C2634" s="121">
        <v>510</v>
      </c>
      <c r="D2634" s="121">
        <v>5</v>
      </c>
      <c r="E2634" s="122" t="s">
        <v>1490</v>
      </c>
      <c r="F2634" s="122" t="s">
        <v>171</v>
      </c>
      <c r="G2634" s="122" t="s">
        <v>1279</v>
      </c>
      <c r="H2634" s="122"/>
      <c r="I2634" s="117"/>
    </row>
    <row r="2635" spans="1:23" ht="15.6">
      <c r="A2635" s="121">
        <v>525413</v>
      </c>
      <c r="B2635" s="122" t="s">
        <v>3787</v>
      </c>
      <c r="C2635" s="121">
        <v>707</v>
      </c>
      <c r="D2635" s="121">
        <v>7</v>
      </c>
      <c r="E2635" s="122" t="s">
        <v>1257</v>
      </c>
      <c r="F2635" s="122" t="s">
        <v>1251</v>
      </c>
      <c r="G2635" s="122"/>
      <c r="H2635" s="122"/>
      <c r="I2635" s="117"/>
    </row>
    <row r="2636" spans="1:23" ht="15.6">
      <c r="A2636" s="121">
        <v>520985</v>
      </c>
      <c r="B2636" s="122" t="s">
        <v>3788</v>
      </c>
      <c r="C2636" s="121">
        <v>702</v>
      </c>
      <c r="D2636" s="121">
        <v>7</v>
      </c>
      <c r="E2636" s="122" t="s">
        <v>1262</v>
      </c>
      <c r="F2636" s="122" t="s">
        <v>1251</v>
      </c>
      <c r="G2636" s="122"/>
      <c r="H2636" s="122"/>
      <c r="I2636" s="117"/>
    </row>
    <row r="2637" spans="1:23" ht="15.6">
      <c r="A2637" s="121">
        <v>543713</v>
      </c>
      <c r="B2637" s="122" t="s">
        <v>3789</v>
      </c>
      <c r="C2637" s="121">
        <v>810</v>
      </c>
      <c r="D2637" s="121">
        <v>8</v>
      </c>
      <c r="E2637" s="122" t="s">
        <v>1274</v>
      </c>
      <c r="F2637" s="122" t="s">
        <v>568</v>
      </c>
      <c r="G2637" s="122"/>
      <c r="H2637" s="122"/>
      <c r="I2637" s="117"/>
    </row>
    <row r="2638" spans="1:23" ht="15.6">
      <c r="A2638" s="121">
        <v>529231</v>
      </c>
      <c r="B2638" s="122" t="s">
        <v>3790</v>
      </c>
      <c r="C2638" s="121">
        <v>713</v>
      </c>
      <c r="D2638" s="121">
        <v>7</v>
      </c>
      <c r="E2638" s="122" t="s">
        <v>1277</v>
      </c>
      <c r="F2638" s="122" t="s">
        <v>1251</v>
      </c>
      <c r="G2638" s="122"/>
      <c r="H2638" s="122"/>
      <c r="I2638" s="117"/>
    </row>
    <row r="2639" spans="1:23" ht="15.6">
      <c r="A2639" s="121">
        <v>528005</v>
      </c>
      <c r="B2639" s="122" t="s">
        <v>3791</v>
      </c>
      <c r="C2639" s="121">
        <v>711</v>
      </c>
      <c r="D2639" s="121">
        <v>7</v>
      </c>
      <c r="E2639" s="122" t="s">
        <v>1319</v>
      </c>
      <c r="F2639" s="122" t="s">
        <v>1251</v>
      </c>
      <c r="G2639" s="122"/>
      <c r="H2639" s="122"/>
      <c r="I2639" s="117"/>
    </row>
    <row r="2640" spans="1:23" ht="15.6">
      <c r="A2640" s="121">
        <v>526339</v>
      </c>
      <c r="B2640" s="122" t="s">
        <v>3792</v>
      </c>
      <c r="C2640" s="121">
        <v>808</v>
      </c>
      <c r="D2640" s="121">
        <v>8</v>
      </c>
      <c r="E2640" s="122" t="s">
        <v>1272</v>
      </c>
      <c r="F2640" s="122" t="s">
        <v>568</v>
      </c>
      <c r="G2640" s="122"/>
      <c r="H2640" s="122"/>
      <c r="I2640" s="117"/>
    </row>
    <row r="2641" spans="1:9" ht="15.6">
      <c r="A2641" s="121">
        <v>511153</v>
      </c>
      <c r="B2641" s="122" t="s">
        <v>3793</v>
      </c>
      <c r="C2641" s="121">
        <v>505</v>
      </c>
      <c r="D2641" s="121">
        <v>5</v>
      </c>
      <c r="E2641" s="122" t="s">
        <v>1368</v>
      </c>
      <c r="F2641" s="122" t="s">
        <v>171</v>
      </c>
      <c r="G2641" s="122" t="s">
        <v>1369</v>
      </c>
      <c r="H2641" s="122"/>
      <c r="I2641" s="117"/>
    </row>
    <row r="2642" spans="1:9" ht="15.6">
      <c r="A2642" s="121">
        <v>504165</v>
      </c>
      <c r="B2642" s="122" t="s">
        <v>3794</v>
      </c>
      <c r="C2642" s="121">
        <v>405</v>
      </c>
      <c r="D2642" s="121">
        <v>4</v>
      </c>
      <c r="E2642" s="122" t="s">
        <v>1665</v>
      </c>
      <c r="F2642" s="122" t="s">
        <v>1265</v>
      </c>
      <c r="G2642" s="122"/>
      <c r="H2642" s="122"/>
      <c r="I2642" s="117"/>
    </row>
    <row r="2643" spans="1:9" ht="15.6">
      <c r="A2643" s="121">
        <v>556513</v>
      </c>
      <c r="B2643" s="122" t="s">
        <v>3795</v>
      </c>
      <c r="C2643" s="121">
        <v>207</v>
      </c>
      <c r="D2643" s="121">
        <v>2</v>
      </c>
      <c r="E2643" s="122" t="s">
        <v>1392</v>
      </c>
      <c r="F2643" s="122" t="s">
        <v>1248</v>
      </c>
      <c r="G2643" s="122"/>
      <c r="H2643" s="122"/>
      <c r="I2643" s="117"/>
    </row>
    <row r="2644" spans="1:9" ht="15.6">
      <c r="A2644" s="121">
        <v>557293</v>
      </c>
      <c r="B2644" s="122" t="s">
        <v>3796</v>
      </c>
      <c r="C2644" s="121">
        <v>601</v>
      </c>
      <c r="D2644" s="121">
        <v>6</v>
      </c>
      <c r="E2644" s="122" t="s">
        <v>1298</v>
      </c>
      <c r="F2644" s="122" t="s">
        <v>214</v>
      </c>
      <c r="G2644" s="122"/>
      <c r="H2644" s="122"/>
      <c r="I2644" s="117"/>
    </row>
    <row r="2645" spans="1:9" ht="15.6">
      <c r="A2645" s="121">
        <v>556025</v>
      </c>
      <c r="B2645" s="122" t="s">
        <v>3797</v>
      </c>
      <c r="C2645" s="121">
        <v>404</v>
      </c>
      <c r="D2645" s="121">
        <v>4</v>
      </c>
      <c r="E2645" s="122" t="s">
        <v>1267</v>
      </c>
      <c r="F2645" s="122" t="s">
        <v>1265</v>
      </c>
      <c r="G2645" s="122"/>
      <c r="H2645" s="122"/>
      <c r="I2645" s="117"/>
    </row>
    <row r="2646" spans="1:9" ht="15.6">
      <c r="A2646" s="121">
        <v>524042</v>
      </c>
      <c r="B2646" s="122" t="s">
        <v>3798</v>
      </c>
      <c r="C2646" s="121">
        <v>703</v>
      </c>
      <c r="D2646" s="121">
        <v>7</v>
      </c>
      <c r="E2646" s="122" t="s">
        <v>1252</v>
      </c>
      <c r="F2646" s="122" t="s">
        <v>1251</v>
      </c>
      <c r="G2646" s="122"/>
      <c r="H2646" s="122"/>
      <c r="I2646" s="117"/>
    </row>
    <row r="2647" spans="1:9" ht="15.6">
      <c r="A2647" s="121">
        <v>524051</v>
      </c>
      <c r="B2647" s="122" t="s">
        <v>3799</v>
      </c>
      <c r="C2647" s="121">
        <v>703</v>
      </c>
      <c r="D2647" s="121">
        <v>7</v>
      </c>
      <c r="E2647" s="122" t="s">
        <v>1252</v>
      </c>
      <c r="F2647" s="122" t="s">
        <v>1251</v>
      </c>
      <c r="G2647" s="122"/>
      <c r="H2647" s="122"/>
      <c r="I2647" s="117"/>
    </row>
    <row r="2648" spans="1:9" ht="15.6">
      <c r="A2648" s="121">
        <v>508331</v>
      </c>
      <c r="B2648" s="122" t="s">
        <v>3800</v>
      </c>
      <c r="C2648" s="121">
        <v>108</v>
      </c>
      <c r="D2648" s="121">
        <v>1</v>
      </c>
      <c r="E2648" s="122" t="s">
        <v>1378</v>
      </c>
      <c r="F2648" s="122" t="s">
        <v>477</v>
      </c>
      <c r="G2648" s="122"/>
      <c r="H2648" s="122"/>
      <c r="I2648" s="117"/>
    </row>
    <row r="2649" spans="1:9" ht="15.6">
      <c r="A2649" s="121">
        <v>515779</v>
      </c>
      <c r="B2649" s="122" t="s">
        <v>3801</v>
      </c>
      <c r="C2649" s="121">
        <v>609</v>
      </c>
      <c r="D2649" s="121">
        <v>6</v>
      </c>
      <c r="E2649" s="122" t="s">
        <v>1245</v>
      </c>
      <c r="F2649" s="122" t="s">
        <v>214</v>
      </c>
      <c r="G2649" s="122"/>
      <c r="H2649" s="122"/>
      <c r="I2649" s="117"/>
    </row>
    <row r="2650" spans="1:9" ht="15.6">
      <c r="A2650" s="121">
        <v>507741</v>
      </c>
      <c r="B2650" s="122" t="s">
        <v>3802</v>
      </c>
      <c r="C2650" s="121">
        <v>207</v>
      </c>
      <c r="D2650" s="121">
        <v>2</v>
      </c>
      <c r="E2650" s="122" t="s">
        <v>1392</v>
      </c>
      <c r="F2650" s="122" t="s">
        <v>1248</v>
      </c>
      <c r="G2650" s="122"/>
      <c r="H2650" s="122"/>
      <c r="I2650" s="117"/>
    </row>
    <row r="2651" spans="1:9" ht="15.6">
      <c r="A2651" s="121">
        <v>543942</v>
      </c>
      <c r="B2651" s="122" t="s">
        <v>3803</v>
      </c>
      <c r="C2651" s="121">
        <v>807</v>
      </c>
      <c r="D2651" s="121">
        <v>8</v>
      </c>
      <c r="E2651" s="122" t="s">
        <v>1302</v>
      </c>
      <c r="F2651" s="122" t="s">
        <v>568</v>
      </c>
      <c r="G2651" s="122"/>
      <c r="H2651" s="122"/>
      <c r="I2651" s="117"/>
    </row>
    <row r="2652" spans="1:9" ht="15.6">
      <c r="A2652" s="121">
        <v>543951</v>
      </c>
      <c r="B2652" s="122" t="s">
        <v>3804</v>
      </c>
      <c r="C2652" s="121">
        <v>811</v>
      </c>
      <c r="D2652" s="121">
        <v>8</v>
      </c>
      <c r="E2652" s="122" t="s">
        <v>1290</v>
      </c>
      <c r="F2652" s="122" t="s">
        <v>568</v>
      </c>
      <c r="G2652" s="122"/>
      <c r="H2652" s="122"/>
      <c r="I2652" s="117"/>
    </row>
    <row r="2653" spans="1:9" ht="15.6">
      <c r="A2653" s="121">
        <v>543969</v>
      </c>
      <c r="B2653" s="122" t="s">
        <v>3805</v>
      </c>
      <c r="C2653" s="121">
        <v>811</v>
      </c>
      <c r="D2653" s="121">
        <v>8</v>
      </c>
      <c r="E2653" s="122" t="s">
        <v>1290</v>
      </c>
      <c r="F2653" s="122" t="s">
        <v>568</v>
      </c>
      <c r="G2653" s="122"/>
      <c r="H2653" s="122"/>
      <c r="I2653" s="117"/>
    </row>
    <row r="2654" spans="1:9" ht="15.6">
      <c r="A2654" s="121">
        <v>501999</v>
      </c>
      <c r="B2654" s="122" t="s">
        <v>3806</v>
      </c>
      <c r="C2654" s="121">
        <v>201</v>
      </c>
      <c r="D2654" s="121">
        <v>2</v>
      </c>
      <c r="E2654" s="122" t="s">
        <v>1288</v>
      </c>
      <c r="F2654" s="122" t="s">
        <v>1248</v>
      </c>
      <c r="G2654" s="122"/>
      <c r="H2654" s="122"/>
      <c r="I2654" s="117"/>
    </row>
    <row r="2655" spans="1:9" ht="15.6">
      <c r="A2655" s="121">
        <v>543721</v>
      </c>
      <c r="B2655" s="122" t="s">
        <v>3807</v>
      </c>
      <c r="C2655" s="121">
        <v>810</v>
      </c>
      <c r="D2655" s="121">
        <v>8</v>
      </c>
      <c r="E2655" s="122" t="s">
        <v>1274</v>
      </c>
      <c r="F2655" s="122" t="s">
        <v>568</v>
      </c>
      <c r="G2655" s="122"/>
      <c r="H2655" s="122"/>
      <c r="I2655" s="117"/>
    </row>
    <row r="2656" spans="1:9" ht="15.6">
      <c r="A2656" s="121">
        <v>524069</v>
      </c>
      <c r="B2656" s="122" t="s">
        <v>3808</v>
      </c>
      <c r="C2656" s="121">
        <v>703</v>
      </c>
      <c r="D2656" s="121">
        <v>7</v>
      </c>
      <c r="E2656" s="122" t="s">
        <v>1252</v>
      </c>
      <c r="F2656" s="122" t="s">
        <v>1251</v>
      </c>
      <c r="G2656" s="122"/>
      <c r="H2656" s="122"/>
      <c r="I2656" s="117"/>
    </row>
    <row r="2657" spans="1:9" ht="15.6">
      <c r="A2657" s="121">
        <v>523267</v>
      </c>
      <c r="B2657" s="122" t="s">
        <v>3809</v>
      </c>
      <c r="C2657" s="121">
        <v>809</v>
      </c>
      <c r="D2657" s="121">
        <v>8</v>
      </c>
      <c r="E2657" s="122" t="s">
        <v>1336</v>
      </c>
      <c r="F2657" s="122" t="s">
        <v>568</v>
      </c>
      <c r="G2657" s="122"/>
      <c r="H2657" s="122"/>
      <c r="I2657" s="117"/>
    </row>
    <row r="2658" spans="1:9" ht="15.6">
      <c r="A2658" s="121">
        <v>528013</v>
      </c>
      <c r="B2658" s="122" t="s">
        <v>3810</v>
      </c>
      <c r="C2658" s="121">
        <v>711</v>
      </c>
      <c r="D2658" s="121">
        <v>7</v>
      </c>
      <c r="E2658" s="122" t="s">
        <v>1319</v>
      </c>
      <c r="F2658" s="122" t="s">
        <v>1251</v>
      </c>
      <c r="G2658" s="122"/>
      <c r="H2658" s="122"/>
      <c r="I2658" s="117"/>
    </row>
    <row r="2659" spans="1:9" ht="15.6">
      <c r="A2659" s="121">
        <v>523275</v>
      </c>
      <c r="B2659" s="122" t="s">
        <v>3811</v>
      </c>
      <c r="C2659" s="121">
        <v>807</v>
      </c>
      <c r="D2659" s="121">
        <v>8</v>
      </c>
      <c r="E2659" s="122" t="s">
        <v>1302</v>
      </c>
      <c r="F2659" s="122" t="s">
        <v>568</v>
      </c>
      <c r="G2659" s="122"/>
      <c r="H2659" s="122"/>
      <c r="I2659" s="117"/>
    </row>
    <row r="2660" spans="1:9" ht="15.6">
      <c r="A2660" s="121">
        <v>520993</v>
      </c>
      <c r="B2660" s="122" t="s">
        <v>3812</v>
      </c>
      <c r="C2660" s="121">
        <v>705</v>
      </c>
      <c r="D2660" s="121">
        <v>7</v>
      </c>
      <c r="E2660" s="122" t="s">
        <v>1472</v>
      </c>
      <c r="F2660" s="122" t="s">
        <v>1251</v>
      </c>
      <c r="G2660" s="122"/>
      <c r="H2660" s="122"/>
      <c r="I2660" s="117"/>
    </row>
    <row r="2661" spans="1:9" ht="15.6">
      <c r="A2661" s="121">
        <v>500925</v>
      </c>
      <c r="B2661" s="122" t="s">
        <v>3813</v>
      </c>
      <c r="C2661" s="121">
        <v>407</v>
      </c>
      <c r="D2661" s="121">
        <v>4</v>
      </c>
      <c r="E2661" s="122" t="s">
        <v>1355</v>
      </c>
      <c r="F2661" s="122" t="s">
        <v>1265</v>
      </c>
      <c r="G2661" s="122"/>
      <c r="H2661" s="122"/>
      <c r="I2661" s="117"/>
    </row>
    <row r="2662" spans="1:9" ht="15.6">
      <c r="A2662" s="121">
        <v>517356</v>
      </c>
      <c r="B2662" s="122" t="s">
        <v>3814</v>
      </c>
      <c r="C2662" s="121">
        <v>612</v>
      </c>
      <c r="D2662" s="121">
        <v>6</v>
      </c>
      <c r="E2662" s="122" t="s">
        <v>1468</v>
      </c>
      <c r="F2662" s="122" t="s">
        <v>214</v>
      </c>
      <c r="G2662" s="122"/>
      <c r="H2662" s="122"/>
      <c r="I2662" s="117"/>
    </row>
    <row r="2663" spans="1:9" ht="15.6">
      <c r="A2663" s="121">
        <v>504173</v>
      </c>
      <c r="B2663" s="122" t="s">
        <v>3815</v>
      </c>
      <c r="C2663" s="121">
        <v>202</v>
      </c>
      <c r="D2663" s="121">
        <v>2</v>
      </c>
      <c r="E2663" s="122" t="s">
        <v>1247</v>
      </c>
      <c r="F2663" s="122" t="s">
        <v>1248</v>
      </c>
      <c r="G2663" s="122"/>
      <c r="H2663" s="122"/>
      <c r="I2663" s="117"/>
    </row>
    <row r="2664" spans="1:9" ht="15.6">
      <c r="A2664" s="121">
        <v>505757</v>
      </c>
      <c r="B2664" s="122" t="s">
        <v>3815</v>
      </c>
      <c r="C2664" s="121">
        <v>406</v>
      </c>
      <c r="D2664" s="121">
        <v>4</v>
      </c>
      <c r="E2664" s="122" t="s">
        <v>1270</v>
      </c>
      <c r="F2664" s="122" t="s">
        <v>1265</v>
      </c>
      <c r="G2664" s="122"/>
      <c r="H2664" s="122"/>
      <c r="I2664" s="117"/>
    </row>
    <row r="2665" spans="1:9" ht="15.6">
      <c r="A2665" s="121">
        <v>500933</v>
      </c>
      <c r="B2665" s="122" t="s">
        <v>3816</v>
      </c>
      <c r="C2665" s="121">
        <v>403</v>
      </c>
      <c r="D2665" s="121">
        <v>4</v>
      </c>
      <c r="E2665" s="122" t="s">
        <v>1264</v>
      </c>
      <c r="F2665" s="122" t="s">
        <v>1265</v>
      </c>
      <c r="G2665" s="122"/>
      <c r="H2665" s="122"/>
      <c r="I2665" s="117"/>
    </row>
    <row r="2666" spans="1:9" ht="15.6">
      <c r="A2666" s="121">
        <v>504963</v>
      </c>
      <c r="B2666" s="122" t="s">
        <v>3817</v>
      </c>
      <c r="C2666" s="121">
        <v>206</v>
      </c>
      <c r="D2666" s="121">
        <v>2</v>
      </c>
      <c r="E2666" s="122" t="s">
        <v>1497</v>
      </c>
      <c r="F2666" s="122" t="s">
        <v>1248</v>
      </c>
      <c r="G2666" s="122"/>
      <c r="H2666" s="122"/>
      <c r="I2666" s="117"/>
    </row>
    <row r="2667" spans="1:9" ht="15.6">
      <c r="A2667" s="121">
        <v>502006</v>
      </c>
      <c r="B2667" s="122" t="s">
        <v>3818</v>
      </c>
      <c r="C2667" s="121">
        <v>201</v>
      </c>
      <c r="D2667" s="121">
        <v>2</v>
      </c>
      <c r="E2667" s="122" t="s">
        <v>1288</v>
      </c>
      <c r="F2667" s="122" t="s">
        <v>1248</v>
      </c>
      <c r="G2667" s="122"/>
      <c r="H2667" s="122"/>
      <c r="I2667" s="117"/>
    </row>
    <row r="2668" spans="1:9" ht="15.6">
      <c r="A2668" s="121">
        <v>544051</v>
      </c>
      <c r="B2668" s="122" t="s">
        <v>1277</v>
      </c>
      <c r="C2668" s="121">
        <v>713</v>
      </c>
      <c r="D2668" s="121">
        <v>7</v>
      </c>
      <c r="E2668" s="122" t="s">
        <v>1277</v>
      </c>
      <c r="F2668" s="122" t="s">
        <v>1251</v>
      </c>
      <c r="G2668" s="122"/>
      <c r="H2668" s="122"/>
      <c r="I2668" s="117"/>
    </row>
    <row r="2669" spans="1:9" ht="15.6">
      <c r="A2669" s="121">
        <v>523283</v>
      </c>
      <c r="B2669" s="122" t="s">
        <v>3819</v>
      </c>
      <c r="C2669" s="121">
        <v>807</v>
      </c>
      <c r="D2669" s="121">
        <v>8</v>
      </c>
      <c r="E2669" s="122" t="s">
        <v>1302</v>
      </c>
      <c r="F2669" s="122" t="s">
        <v>568</v>
      </c>
      <c r="G2669" s="122"/>
      <c r="H2669" s="122"/>
      <c r="I2669" s="117"/>
    </row>
    <row r="2670" spans="1:9" ht="15.6">
      <c r="A2670" s="121">
        <v>524077</v>
      </c>
      <c r="B2670" s="122" t="s">
        <v>3820</v>
      </c>
      <c r="C2670" s="121">
        <v>703</v>
      </c>
      <c r="D2670" s="121">
        <v>7</v>
      </c>
      <c r="E2670" s="122" t="s">
        <v>1252</v>
      </c>
      <c r="F2670" s="122" t="s">
        <v>1251</v>
      </c>
      <c r="G2670" s="122"/>
      <c r="H2670" s="122"/>
      <c r="I2670" s="117"/>
    </row>
    <row r="2671" spans="1:9" ht="15.6">
      <c r="A2671" s="121">
        <v>501409</v>
      </c>
      <c r="B2671" s="122" t="s">
        <v>3821</v>
      </c>
      <c r="C2671" s="121">
        <v>401</v>
      </c>
      <c r="D2671" s="121">
        <v>4</v>
      </c>
      <c r="E2671" s="122" t="s">
        <v>1304</v>
      </c>
      <c r="F2671" s="122" t="s">
        <v>1265</v>
      </c>
      <c r="G2671" s="122"/>
      <c r="H2671" s="122"/>
      <c r="I2671" s="117"/>
    </row>
    <row r="2672" spans="1:9" ht="15.6">
      <c r="A2672" s="121">
        <v>504971</v>
      </c>
      <c r="B2672" s="122" t="s">
        <v>3822</v>
      </c>
      <c r="C2672" s="121">
        <v>303</v>
      </c>
      <c r="D2672" s="121">
        <v>3</v>
      </c>
      <c r="E2672" s="122" t="s">
        <v>1475</v>
      </c>
      <c r="F2672" s="122" t="s">
        <v>1260</v>
      </c>
      <c r="G2672" s="122"/>
      <c r="H2672" s="122"/>
      <c r="I2672" s="117"/>
    </row>
    <row r="2673" spans="1:9" ht="15.6">
      <c r="A2673" s="121">
        <v>507750</v>
      </c>
      <c r="B2673" s="122" t="s">
        <v>3823</v>
      </c>
      <c r="C2673" s="121">
        <v>204</v>
      </c>
      <c r="D2673" s="121">
        <v>2</v>
      </c>
      <c r="E2673" s="122" t="s">
        <v>1321</v>
      </c>
      <c r="F2673" s="122" t="s">
        <v>1248</v>
      </c>
      <c r="G2673" s="122"/>
      <c r="H2673" s="122"/>
      <c r="I2673" s="117"/>
    </row>
    <row r="2674" spans="1:9" ht="15.6">
      <c r="A2674" s="121">
        <v>516538</v>
      </c>
      <c r="B2674" s="122" t="s">
        <v>3824</v>
      </c>
      <c r="C2674" s="121">
        <v>610</v>
      </c>
      <c r="D2674" s="121">
        <v>6</v>
      </c>
      <c r="E2674" s="122" t="s">
        <v>1316</v>
      </c>
      <c r="F2674" s="122" t="s">
        <v>214</v>
      </c>
      <c r="G2674" s="122"/>
      <c r="H2674" s="122"/>
      <c r="I2674" s="117"/>
    </row>
    <row r="2675" spans="1:9" ht="15.6">
      <c r="A2675" s="121">
        <v>513784</v>
      </c>
      <c r="B2675" s="122" t="s">
        <v>3825</v>
      </c>
      <c r="C2675" s="121">
        <v>306</v>
      </c>
      <c r="D2675" s="121">
        <v>3</v>
      </c>
      <c r="E2675" s="122" t="s">
        <v>1420</v>
      </c>
      <c r="F2675" s="122" t="s">
        <v>1260</v>
      </c>
      <c r="G2675" s="122"/>
      <c r="H2675" s="122"/>
      <c r="I2675" s="117"/>
    </row>
    <row r="2676" spans="1:9" ht="15.6">
      <c r="A2676" s="121">
        <v>512796</v>
      </c>
      <c r="B2676" s="122" t="s">
        <v>3826</v>
      </c>
      <c r="C2676" s="121">
        <v>506</v>
      </c>
      <c r="D2676" s="121">
        <v>5</v>
      </c>
      <c r="E2676" s="122" t="s">
        <v>1351</v>
      </c>
      <c r="F2676" s="122" t="s">
        <v>171</v>
      </c>
      <c r="G2676" s="122" t="s">
        <v>1255</v>
      </c>
      <c r="H2676" s="122"/>
      <c r="I2676" s="117"/>
    </row>
    <row r="2677" spans="1:9" ht="15.6">
      <c r="A2677" s="121">
        <v>557625</v>
      </c>
      <c r="B2677" s="122" t="s">
        <v>3827</v>
      </c>
      <c r="C2677" s="121">
        <v>302</v>
      </c>
      <c r="D2677" s="121">
        <v>3</v>
      </c>
      <c r="E2677" s="122" t="s">
        <v>1431</v>
      </c>
      <c r="F2677" s="122" t="s">
        <v>1260</v>
      </c>
      <c r="G2677" s="122"/>
      <c r="H2677" s="122"/>
      <c r="I2677" s="117"/>
    </row>
    <row r="2678" spans="1:9" ht="15.6">
      <c r="A2678" s="121">
        <v>557358</v>
      </c>
      <c r="B2678" s="122" t="s">
        <v>3828</v>
      </c>
      <c r="C2678" s="121">
        <v>506</v>
      </c>
      <c r="D2678" s="121">
        <v>5</v>
      </c>
      <c r="E2678" s="122" t="s">
        <v>1351</v>
      </c>
      <c r="F2678" s="122" t="s">
        <v>171</v>
      </c>
      <c r="G2678" s="122" t="s">
        <v>1255</v>
      </c>
      <c r="H2678" s="122"/>
      <c r="I2678" s="117"/>
    </row>
    <row r="2679" spans="1:9" ht="15.6">
      <c r="A2679" s="121">
        <v>522163</v>
      </c>
      <c r="B2679" s="122" t="s">
        <v>3829</v>
      </c>
      <c r="C2679" s="121">
        <v>806</v>
      </c>
      <c r="D2679" s="121">
        <v>8</v>
      </c>
      <c r="E2679" s="122" t="s">
        <v>1293</v>
      </c>
      <c r="F2679" s="122" t="s">
        <v>568</v>
      </c>
      <c r="G2679" s="122"/>
      <c r="H2679" s="122"/>
      <c r="I2679" s="117"/>
    </row>
    <row r="2680" spans="1:9" ht="15.6">
      <c r="A2680" s="121">
        <v>524085</v>
      </c>
      <c r="B2680" s="122" t="s">
        <v>3830</v>
      </c>
      <c r="C2680" s="121">
        <v>703</v>
      </c>
      <c r="D2680" s="121">
        <v>7</v>
      </c>
      <c r="E2680" s="122" t="s">
        <v>1252</v>
      </c>
      <c r="F2680" s="122" t="s">
        <v>1251</v>
      </c>
      <c r="G2680" s="122"/>
      <c r="H2680" s="122"/>
      <c r="I2680" s="117"/>
    </row>
    <row r="2681" spans="1:9" ht="15.6">
      <c r="A2681" s="121">
        <v>500941</v>
      </c>
      <c r="B2681" s="122" t="s">
        <v>3831</v>
      </c>
      <c r="C2681" s="121">
        <v>403</v>
      </c>
      <c r="D2681" s="121">
        <v>4</v>
      </c>
      <c r="E2681" s="122" t="s">
        <v>1264</v>
      </c>
      <c r="F2681" s="122" t="s">
        <v>1265</v>
      </c>
      <c r="G2681" s="122"/>
      <c r="H2681" s="122"/>
      <c r="I2681" s="117"/>
    </row>
    <row r="2682" spans="1:9" ht="15.6">
      <c r="A2682" s="121">
        <v>502014</v>
      </c>
      <c r="B2682" s="122" t="s">
        <v>3832</v>
      </c>
      <c r="C2682" s="121">
        <v>201</v>
      </c>
      <c r="D2682" s="121">
        <v>2</v>
      </c>
      <c r="E2682" s="122" t="s">
        <v>1288</v>
      </c>
      <c r="F2682" s="122" t="s">
        <v>1248</v>
      </c>
      <c r="G2682" s="122"/>
      <c r="H2682" s="122"/>
      <c r="I2682" s="117"/>
    </row>
    <row r="2683" spans="1:9" ht="15.6">
      <c r="A2683" s="121">
        <v>557498</v>
      </c>
      <c r="B2683" s="122" t="s">
        <v>3833</v>
      </c>
      <c r="C2683" s="121">
        <v>308</v>
      </c>
      <c r="D2683" s="121">
        <v>3</v>
      </c>
      <c r="E2683" s="122" t="s">
        <v>1365</v>
      </c>
      <c r="F2683" s="122" t="s">
        <v>1260</v>
      </c>
      <c r="G2683" s="122"/>
      <c r="H2683" s="122"/>
      <c r="I2683" s="117"/>
    </row>
    <row r="2684" spans="1:9" ht="15.6">
      <c r="A2684" s="121">
        <v>524093</v>
      </c>
      <c r="B2684" s="122" t="s">
        <v>3834</v>
      </c>
      <c r="C2684" s="121">
        <v>706</v>
      </c>
      <c r="D2684" s="121">
        <v>7</v>
      </c>
      <c r="E2684" s="122" t="s">
        <v>1339</v>
      </c>
      <c r="F2684" s="122" t="s">
        <v>1251</v>
      </c>
      <c r="G2684" s="122"/>
      <c r="H2684" s="122"/>
      <c r="I2684" s="117"/>
    </row>
    <row r="2685" spans="1:9" ht="15.6">
      <c r="A2685" s="121">
        <v>517364</v>
      </c>
      <c r="B2685" s="122" t="s">
        <v>3835</v>
      </c>
      <c r="C2685" s="121">
        <v>613</v>
      </c>
      <c r="D2685" s="121">
        <v>6</v>
      </c>
      <c r="E2685" s="122" t="s">
        <v>212</v>
      </c>
      <c r="F2685" s="122" t="s">
        <v>214</v>
      </c>
      <c r="G2685" s="122" t="s">
        <v>1332</v>
      </c>
      <c r="H2685" s="122"/>
      <c r="I2685" s="117"/>
    </row>
    <row r="2686" spans="1:9" ht="15.6">
      <c r="A2686" s="121">
        <v>511170</v>
      </c>
      <c r="B2686" s="122" t="s">
        <v>3836</v>
      </c>
      <c r="C2686" s="121">
        <v>505</v>
      </c>
      <c r="D2686" s="121">
        <v>5</v>
      </c>
      <c r="E2686" s="122" t="s">
        <v>1368</v>
      </c>
      <c r="F2686" s="122" t="s">
        <v>171</v>
      </c>
      <c r="G2686" s="122" t="s">
        <v>1369</v>
      </c>
      <c r="H2686" s="122"/>
      <c r="I2686" s="117"/>
    </row>
    <row r="2687" spans="1:9" ht="15.6">
      <c r="A2687" s="121">
        <v>521001</v>
      </c>
      <c r="B2687" s="122" t="s">
        <v>3837</v>
      </c>
      <c r="C2687" s="121">
        <v>705</v>
      </c>
      <c r="D2687" s="121">
        <v>7</v>
      </c>
      <c r="E2687" s="122" t="s">
        <v>1472</v>
      </c>
      <c r="F2687" s="122" t="s">
        <v>1251</v>
      </c>
      <c r="G2687" s="122"/>
      <c r="H2687" s="122"/>
      <c r="I2687" s="117"/>
    </row>
    <row r="2688" spans="1:9" ht="15.6">
      <c r="A2688" s="121">
        <v>505765</v>
      </c>
      <c r="B2688" s="122" t="s">
        <v>3838</v>
      </c>
      <c r="C2688" s="121">
        <v>301</v>
      </c>
      <c r="D2688" s="121">
        <v>3</v>
      </c>
      <c r="E2688" s="122" t="s">
        <v>1323</v>
      </c>
      <c r="F2688" s="122" t="s">
        <v>1260</v>
      </c>
      <c r="G2688" s="122"/>
      <c r="H2688" s="122"/>
      <c r="I2688" s="117"/>
    </row>
    <row r="2689" spans="1:9" ht="15.6">
      <c r="A2689" s="121">
        <v>517372</v>
      </c>
      <c r="B2689" s="122" t="s">
        <v>3839</v>
      </c>
      <c r="C2689" s="121">
        <v>602</v>
      </c>
      <c r="D2689" s="121">
        <v>6</v>
      </c>
      <c r="E2689" s="122" t="s">
        <v>1295</v>
      </c>
      <c r="F2689" s="122" t="s">
        <v>214</v>
      </c>
      <c r="G2689" s="122"/>
      <c r="H2689" s="122"/>
      <c r="I2689" s="117"/>
    </row>
    <row r="2690" spans="1:9" ht="15.6">
      <c r="A2690" s="121">
        <v>525421</v>
      </c>
      <c r="B2690" s="122" t="s">
        <v>3839</v>
      </c>
      <c r="C2690" s="121">
        <v>708</v>
      </c>
      <c r="D2690" s="121">
        <v>7</v>
      </c>
      <c r="E2690" s="122" t="s">
        <v>1307</v>
      </c>
      <c r="F2690" s="122" t="s">
        <v>1251</v>
      </c>
      <c r="G2690" s="122"/>
      <c r="H2690" s="122"/>
      <c r="I2690" s="117"/>
    </row>
    <row r="2691" spans="1:9" ht="15.6">
      <c r="A2691" s="121">
        <v>523291</v>
      </c>
      <c r="B2691" s="122" t="s">
        <v>3840</v>
      </c>
      <c r="C2691" s="121">
        <v>807</v>
      </c>
      <c r="D2691" s="121">
        <v>8</v>
      </c>
      <c r="E2691" s="122" t="s">
        <v>1302</v>
      </c>
      <c r="F2691" s="122" t="s">
        <v>568</v>
      </c>
      <c r="G2691" s="122"/>
      <c r="H2691" s="122"/>
      <c r="I2691" s="117"/>
    </row>
    <row r="2692" spans="1:9" ht="15.6">
      <c r="A2692" s="121">
        <v>508349</v>
      </c>
      <c r="B2692" s="122" t="s">
        <v>3841</v>
      </c>
      <c r="C2692" s="121">
        <v>106</v>
      </c>
      <c r="D2692" s="121">
        <v>1</v>
      </c>
      <c r="E2692" s="122" t="s">
        <v>1448</v>
      </c>
      <c r="F2692" s="122" t="s">
        <v>477</v>
      </c>
      <c r="G2692" s="122"/>
      <c r="H2692" s="122"/>
      <c r="I2692" s="117"/>
    </row>
    <row r="2693" spans="1:9" ht="15.6">
      <c r="A2693" s="121">
        <v>560103</v>
      </c>
      <c r="B2693" s="122" t="s">
        <v>3842</v>
      </c>
      <c r="C2693" s="121">
        <v>706</v>
      </c>
      <c r="D2693" s="121">
        <v>7</v>
      </c>
      <c r="E2693" s="122" t="s">
        <v>1339</v>
      </c>
      <c r="F2693" s="122" t="s">
        <v>1251</v>
      </c>
      <c r="G2693" s="122"/>
      <c r="H2693" s="122"/>
      <c r="I2693" s="117"/>
    </row>
    <row r="2694" spans="1:9" ht="15.6">
      <c r="A2694" s="121">
        <v>528021</v>
      </c>
      <c r="B2694" s="122" t="s">
        <v>3843</v>
      </c>
      <c r="C2694" s="121">
        <v>711</v>
      </c>
      <c r="D2694" s="121">
        <v>7</v>
      </c>
      <c r="E2694" s="122" t="s">
        <v>1319</v>
      </c>
      <c r="F2694" s="122" t="s">
        <v>1251</v>
      </c>
      <c r="G2694" s="122"/>
      <c r="H2694" s="122"/>
      <c r="I2694" s="117"/>
    </row>
    <row r="2695" spans="1:9" ht="15.6">
      <c r="A2695" s="121">
        <v>502944</v>
      </c>
      <c r="B2695" s="122" t="s">
        <v>3844</v>
      </c>
      <c r="C2695" s="121">
        <v>402</v>
      </c>
      <c r="D2695" s="121">
        <v>4</v>
      </c>
      <c r="E2695" s="122" t="s">
        <v>1309</v>
      </c>
      <c r="F2695" s="122" t="s">
        <v>1265</v>
      </c>
      <c r="G2695" s="122"/>
      <c r="H2695" s="122"/>
      <c r="I2695" s="117"/>
    </row>
    <row r="2696" spans="1:9" ht="15.6">
      <c r="A2696" s="121">
        <v>511188</v>
      </c>
      <c r="B2696" s="122" t="s">
        <v>3845</v>
      </c>
      <c r="C2696" s="121">
        <v>505</v>
      </c>
      <c r="D2696" s="121">
        <v>5</v>
      </c>
      <c r="E2696" s="122" t="s">
        <v>1368</v>
      </c>
      <c r="F2696" s="122" t="s">
        <v>171</v>
      </c>
      <c r="G2696" s="122" t="s">
        <v>1369</v>
      </c>
      <c r="H2696" s="122"/>
      <c r="I2696" s="117"/>
    </row>
    <row r="2697" spans="1:9" ht="15.6">
      <c r="A2697" s="121">
        <v>522171</v>
      </c>
      <c r="B2697" s="122" t="s">
        <v>3846</v>
      </c>
      <c r="C2697" s="121">
        <v>806</v>
      </c>
      <c r="D2697" s="121">
        <v>8</v>
      </c>
      <c r="E2697" s="122" t="s">
        <v>1293</v>
      </c>
      <c r="F2697" s="122" t="s">
        <v>568</v>
      </c>
      <c r="G2697" s="122"/>
      <c r="H2697" s="122"/>
      <c r="I2697" s="117"/>
    </row>
    <row r="2698" spans="1:9" ht="15.6">
      <c r="A2698" s="121">
        <v>521019</v>
      </c>
      <c r="B2698" s="122" t="s">
        <v>3847</v>
      </c>
      <c r="C2698" s="121">
        <v>702</v>
      </c>
      <c r="D2698" s="121">
        <v>7</v>
      </c>
      <c r="E2698" s="122" t="s">
        <v>1262</v>
      </c>
      <c r="F2698" s="122" t="s">
        <v>1251</v>
      </c>
      <c r="G2698" s="122"/>
      <c r="H2698" s="122"/>
      <c r="I2698" s="117"/>
    </row>
    <row r="2699" spans="1:9" ht="15.6">
      <c r="A2699" s="121">
        <v>528030</v>
      </c>
      <c r="B2699" s="122" t="s">
        <v>3848</v>
      </c>
      <c r="C2699" s="121">
        <v>712</v>
      </c>
      <c r="D2699" s="121">
        <v>7</v>
      </c>
      <c r="E2699" s="122" t="s">
        <v>1357</v>
      </c>
      <c r="F2699" s="122" t="s">
        <v>1251</v>
      </c>
      <c r="G2699" s="122"/>
      <c r="H2699" s="122"/>
      <c r="I2699" s="117"/>
    </row>
    <row r="2700" spans="1:9" ht="15.6">
      <c r="A2700" s="121">
        <v>522180</v>
      </c>
      <c r="B2700" s="122" t="s">
        <v>3849</v>
      </c>
      <c r="C2700" s="121">
        <v>806</v>
      </c>
      <c r="D2700" s="121">
        <v>8</v>
      </c>
      <c r="E2700" s="122" t="s">
        <v>1293</v>
      </c>
      <c r="F2700" s="122" t="s">
        <v>568</v>
      </c>
      <c r="G2700" s="122"/>
      <c r="H2700" s="122"/>
      <c r="I2700" s="117"/>
    </row>
    <row r="2701" spans="1:9" ht="15.6">
      <c r="A2701" s="121">
        <v>522198</v>
      </c>
      <c r="B2701" s="122" t="s">
        <v>3850</v>
      </c>
      <c r="C2701" s="121">
        <v>806</v>
      </c>
      <c r="D2701" s="121">
        <v>8</v>
      </c>
      <c r="E2701" s="122" t="s">
        <v>1293</v>
      </c>
      <c r="F2701" s="122" t="s">
        <v>568</v>
      </c>
      <c r="G2701" s="122"/>
      <c r="H2701" s="122"/>
      <c r="I2701" s="117"/>
    </row>
    <row r="2702" spans="1:9" ht="15.6">
      <c r="A2702" s="121">
        <v>528048</v>
      </c>
      <c r="B2702" s="122" t="s">
        <v>3851</v>
      </c>
      <c r="C2702" s="121">
        <v>711</v>
      </c>
      <c r="D2702" s="121">
        <v>7</v>
      </c>
      <c r="E2702" s="122" t="s">
        <v>1319</v>
      </c>
      <c r="F2702" s="122" t="s">
        <v>1251</v>
      </c>
      <c r="G2702" s="122"/>
      <c r="H2702" s="122"/>
      <c r="I2702" s="117"/>
    </row>
    <row r="2703" spans="1:9" ht="15.6">
      <c r="A2703" s="121">
        <v>528056</v>
      </c>
      <c r="B2703" s="122" t="s">
        <v>3852</v>
      </c>
      <c r="C2703" s="121">
        <v>712</v>
      </c>
      <c r="D2703" s="121">
        <v>7</v>
      </c>
      <c r="E2703" s="122" t="s">
        <v>1357</v>
      </c>
      <c r="F2703" s="122" t="s">
        <v>1251</v>
      </c>
      <c r="G2703" s="122"/>
      <c r="H2703" s="122"/>
      <c r="I2703" s="117"/>
    </row>
    <row r="2704" spans="1:9" ht="15.6">
      <c r="A2704" s="121">
        <v>519910</v>
      </c>
      <c r="B2704" s="122" t="s">
        <v>3853</v>
      </c>
      <c r="C2704" s="121">
        <v>701</v>
      </c>
      <c r="D2704" s="121">
        <v>7</v>
      </c>
      <c r="E2704" s="122" t="s">
        <v>1250</v>
      </c>
      <c r="F2704" s="122" t="s">
        <v>1251</v>
      </c>
      <c r="G2704" s="122"/>
      <c r="H2704" s="122"/>
      <c r="I2704" s="117"/>
    </row>
    <row r="2705" spans="1:9" ht="15.6">
      <c r="A2705" s="121">
        <v>523305</v>
      </c>
      <c r="B2705" s="122" t="s">
        <v>3854</v>
      </c>
      <c r="C2705" s="121">
        <v>809</v>
      </c>
      <c r="D2705" s="121">
        <v>8</v>
      </c>
      <c r="E2705" s="122" t="s">
        <v>1336</v>
      </c>
      <c r="F2705" s="122" t="s">
        <v>568</v>
      </c>
      <c r="G2705" s="122"/>
      <c r="H2705" s="122"/>
      <c r="I2705" s="117"/>
    </row>
    <row r="2706" spans="1:9" ht="15.6">
      <c r="A2706" s="121">
        <v>529249</v>
      </c>
      <c r="B2706" s="122" t="s">
        <v>3855</v>
      </c>
      <c r="C2706" s="121">
        <v>702</v>
      </c>
      <c r="D2706" s="121">
        <v>7</v>
      </c>
      <c r="E2706" s="122" t="s">
        <v>1262</v>
      </c>
      <c r="F2706" s="122" t="s">
        <v>1251</v>
      </c>
      <c r="G2706" s="122"/>
      <c r="H2706" s="122"/>
      <c r="I2706" s="117"/>
    </row>
    <row r="2707" spans="1:9" ht="15.6">
      <c r="A2707" s="121">
        <v>526347</v>
      </c>
      <c r="B2707" s="122" t="s">
        <v>3856</v>
      </c>
      <c r="C2707" s="121">
        <v>808</v>
      </c>
      <c r="D2707" s="121">
        <v>8</v>
      </c>
      <c r="E2707" s="122" t="s">
        <v>1272</v>
      </c>
      <c r="F2707" s="122" t="s">
        <v>568</v>
      </c>
      <c r="G2707" s="122"/>
      <c r="H2707" s="122"/>
      <c r="I2707" s="117"/>
    </row>
    <row r="2708" spans="1:9" ht="15.6">
      <c r="A2708" s="121">
        <v>525430</v>
      </c>
      <c r="B2708" s="122" t="s">
        <v>3857</v>
      </c>
      <c r="C2708" s="121">
        <v>707</v>
      </c>
      <c r="D2708" s="121">
        <v>7</v>
      </c>
      <c r="E2708" s="122" t="s">
        <v>1257</v>
      </c>
      <c r="F2708" s="122" t="s">
        <v>1251</v>
      </c>
      <c r="G2708" s="122"/>
      <c r="H2708" s="122"/>
      <c r="I2708" s="117"/>
    </row>
    <row r="2709" spans="1:9" ht="15.6">
      <c r="A2709" s="121">
        <v>519928</v>
      </c>
      <c r="B2709" s="122" t="s">
        <v>3858</v>
      </c>
      <c r="C2709" s="121">
        <v>701</v>
      </c>
      <c r="D2709" s="121">
        <v>7</v>
      </c>
      <c r="E2709" s="122" t="s">
        <v>1250</v>
      </c>
      <c r="F2709" s="122" t="s">
        <v>1251</v>
      </c>
      <c r="G2709" s="122"/>
      <c r="H2709" s="122"/>
      <c r="I2709" s="117"/>
    </row>
    <row r="2710" spans="1:9" ht="15.6">
      <c r="A2710" s="121">
        <v>521027</v>
      </c>
      <c r="B2710" s="122" t="s">
        <v>3859</v>
      </c>
      <c r="C2710" s="121">
        <v>702</v>
      </c>
      <c r="D2710" s="121">
        <v>7</v>
      </c>
      <c r="E2710" s="122" t="s">
        <v>1262</v>
      </c>
      <c r="F2710" s="122" t="s">
        <v>1251</v>
      </c>
      <c r="G2710" s="122"/>
      <c r="H2710" s="122"/>
      <c r="I2710" s="117"/>
    </row>
    <row r="2711" spans="1:9" ht="15.6">
      <c r="A2711" s="121">
        <v>502952</v>
      </c>
      <c r="B2711" s="122" t="s">
        <v>3860</v>
      </c>
      <c r="C2711" s="121">
        <v>402</v>
      </c>
      <c r="D2711" s="121">
        <v>4</v>
      </c>
      <c r="E2711" s="122" t="s">
        <v>1309</v>
      </c>
      <c r="F2711" s="122" t="s">
        <v>1265</v>
      </c>
      <c r="G2711" s="122"/>
      <c r="H2711" s="122"/>
      <c r="I2711" s="117"/>
    </row>
    <row r="2712" spans="1:9" ht="15.6">
      <c r="A2712" s="121">
        <v>523313</v>
      </c>
      <c r="B2712" s="122" t="s">
        <v>3861</v>
      </c>
      <c r="C2712" s="121">
        <v>809</v>
      </c>
      <c r="D2712" s="121">
        <v>8</v>
      </c>
      <c r="E2712" s="122" t="s">
        <v>1336</v>
      </c>
      <c r="F2712" s="122" t="s">
        <v>568</v>
      </c>
      <c r="G2712" s="122"/>
      <c r="H2712" s="122"/>
      <c r="I2712" s="117"/>
    </row>
    <row r="2713" spans="1:9" ht="15.6">
      <c r="A2713" s="121">
        <v>523321</v>
      </c>
      <c r="B2713" s="122" t="s">
        <v>3862</v>
      </c>
      <c r="C2713" s="121">
        <v>809</v>
      </c>
      <c r="D2713" s="121">
        <v>8</v>
      </c>
      <c r="E2713" s="122" t="s">
        <v>1336</v>
      </c>
      <c r="F2713" s="122" t="s">
        <v>568</v>
      </c>
      <c r="G2713" s="122"/>
      <c r="H2713" s="122"/>
      <c r="I2713" s="117"/>
    </row>
    <row r="2714" spans="1:9" ht="15.6">
      <c r="A2714" s="121">
        <v>526606</v>
      </c>
      <c r="B2714" s="122" t="s">
        <v>3863</v>
      </c>
      <c r="C2714" s="121">
        <v>704</v>
      </c>
      <c r="D2714" s="121">
        <v>7</v>
      </c>
      <c r="E2714" s="122" t="s">
        <v>1314</v>
      </c>
      <c r="F2714" s="122" t="s">
        <v>1251</v>
      </c>
      <c r="G2714" s="122"/>
      <c r="H2714" s="122"/>
      <c r="I2714" s="117"/>
    </row>
    <row r="2715" spans="1:9" ht="15.6">
      <c r="A2715" s="121">
        <v>527092</v>
      </c>
      <c r="B2715" s="122" t="s">
        <v>3864</v>
      </c>
      <c r="C2715" s="121">
        <v>710</v>
      </c>
      <c r="D2715" s="121">
        <v>7</v>
      </c>
      <c r="E2715" s="122" t="s">
        <v>1632</v>
      </c>
      <c r="F2715" s="122" t="s">
        <v>1251</v>
      </c>
      <c r="G2715" s="122"/>
      <c r="H2715" s="122"/>
      <c r="I2715" s="117"/>
    </row>
    <row r="2716" spans="1:9" ht="15.6">
      <c r="A2716" s="121">
        <v>557901</v>
      </c>
      <c r="B2716" s="122" t="s">
        <v>3865</v>
      </c>
      <c r="C2716" s="121">
        <v>609</v>
      </c>
      <c r="D2716" s="121">
        <v>6</v>
      </c>
      <c r="E2716" s="122" t="s">
        <v>1245</v>
      </c>
      <c r="F2716" s="122" t="s">
        <v>214</v>
      </c>
      <c r="G2716" s="122"/>
      <c r="H2716" s="122"/>
      <c r="I2716" s="117"/>
    </row>
    <row r="2717" spans="1:9" ht="15.6">
      <c r="A2717" s="121">
        <v>522201</v>
      </c>
      <c r="B2717" s="122" t="s">
        <v>3866</v>
      </c>
      <c r="C2717" s="121">
        <v>806</v>
      </c>
      <c r="D2717" s="121">
        <v>8</v>
      </c>
      <c r="E2717" s="122" t="s">
        <v>1293</v>
      </c>
      <c r="F2717" s="122" t="s">
        <v>568</v>
      </c>
      <c r="G2717" s="122"/>
      <c r="H2717" s="122"/>
      <c r="I2717" s="117"/>
    </row>
    <row r="2718" spans="1:9" ht="15.6">
      <c r="A2718" s="121">
        <v>560073</v>
      </c>
      <c r="B2718" s="122" t="s">
        <v>3867</v>
      </c>
      <c r="C2718" s="121">
        <v>711</v>
      </c>
      <c r="D2718" s="121">
        <v>7</v>
      </c>
      <c r="E2718" s="122" t="s">
        <v>1319</v>
      </c>
      <c r="F2718" s="122" t="s">
        <v>1251</v>
      </c>
      <c r="G2718" s="122"/>
      <c r="H2718" s="122"/>
      <c r="I2718" s="117"/>
    </row>
    <row r="2719" spans="1:9" ht="15.6">
      <c r="A2719" s="121">
        <v>521035</v>
      </c>
      <c r="B2719" s="122" t="s">
        <v>3868</v>
      </c>
      <c r="C2719" s="121">
        <v>702</v>
      </c>
      <c r="D2719" s="121">
        <v>7</v>
      </c>
      <c r="E2719" s="122" t="s">
        <v>1262</v>
      </c>
      <c r="F2719" s="122" t="s">
        <v>1251</v>
      </c>
      <c r="G2719" s="122"/>
      <c r="H2719" s="122"/>
      <c r="I2719" s="117"/>
    </row>
    <row r="2720" spans="1:9" ht="15.6">
      <c r="A2720" s="121">
        <v>529117</v>
      </c>
      <c r="B2720" s="122" t="s">
        <v>3869</v>
      </c>
      <c r="C2720" s="121">
        <v>713</v>
      </c>
      <c r="D2720" s="121">
        <v>7</v>
      </c>
      <c r="E2720" s="122" t="s">
        <v>1277</v>
      </c>
      <c r="F2720" s="122" t="s">
        <v>1251</v>
      </c>
      <c r="G2720" s="122"/>
      <c r="H2720" s="122"/>
      <c r="I2720" s="117"/>
    </row>
    <row r="2721" spans="1:9" ht="15.6">
      <c r="A2721" s="121">
        <v>522210</v>
      </c>
      <c r="B2721" s="122" t="s">
        <v>3870</v>
      </c>
      <c r="C2721" s="121">
        <v>806</v>
      </c>
      <c r="D2721" s="121">
        <v>8</v>
      </c>
      <c r="E2721" s="122" t="s">
        <v>1293</v>
      </c>
      <c r="F2721" s="122" t="s">
        <v>568</v>
      </c>
      <c r="G2721" s="122"/>
      <c r="H2721" s="122"/>
      <c r="I2721" s="117"/>
    </row>
    <row r="2722" spans="1:9" ht="15.6">
      <c r="A2722" s="121">
        <v>528064</v>
      </c>
      <c r="B2722" s="122" t="s">
        <v>3871</v>
      </c>
      <c r="C2722" s="121">
        <v>712</v>
      </c>
      <c r="D2722" s="121">
        <v>7</v>
      </c>
      <c r="E2722" s="122" t="s">
        <v>1357</v>
      </c>
      <c r="F2722" s="122" t="s">
        <v>1251</v>
      </c>
      <c r="G2722" s="122"/>
      <c r="H2722" s="122"/>
      <c r="I2722" s="117"/>
    </row>
    <row r="2723" spans="1:9" ht="15.6">
      <c r="A2723" s="121">
        <v>519944</v>
      </c>
      <c r="B2723" s="122" t="s">
        <v>3872</v>
      </c>
      <c r="C2723" s="121">
        <v>701</v>
      </c>
      <c r="D2723" s="121">
        <v>7</v>
      </c>
      <c r="E2723" s="122" t="s">
        <v>1250</v>
      </c>
      <c r="F2723" s="122" t="s">
        <v>1251</v>
      </c>
      <c r="G2723" s="122"/>
      <c r="H2723" s="122"/>
      <c r="I2723" s="117"/>
    </row>
    <row r="2724" spans="1:9" ht="15.6">
      <c r="A2724" s="121">
        <v>510181</v>
      </c>
      <c r="B2724" s="122" t="s">
        <v>3873</v>
      </c>
      <c r="C2724" s="121">
        <v>503</v>
      </c>
      <c r="D2724" s="121">
        <v>5</v>
      </c>
      <c r="E2724" s="122" t="s">
        <v>1542</v>
      </c>
      <c r="F2724" s="122" t="s">
        <v>171</v>
      </c>
      <c r="G2724" s="122" t="s">
        <v>1279</v>
      </c>
      <c r="H2724" s="122"/>
      <c r="I2724" s="117"/>
    </row>
    <row r="2725" spans="1:9" ht="15.6">
      <c r="A2725" s="121">
        <v>582093</v>
      </c>
      <c r="B2725" s="122" t="s">
        <v>3874</v>
      </c>
      <c r="C2725" s="121">
        <v>806</v>
      </c>
      <c r="D2725" s="121">
        <v>8</v>
      </c>
      <c r="E2725" s="122" t="s">
        <v>1293</v>
      </c>
      <c r="F2725" s="122" t="s">
        <v>568</v>
      </c>
      <c r="G2725" s="122"/>
      <c r="H2725" s="122"/>
      <c r="I2725" s="117"/>
    </row>
    <row r="2726" spans="1:9" ht="15.6">
      <c r="A2726" s="121">
        <v>528072</v>
      </c>
      <c r="B2726" s="122" t="s">
        <v>3875</v>
      </c>
      <c r="C2726" s="121">
        <v>712</v>
      </c>
      <c r="D2726" s="121">
        <v>7</v>
      </c>
      <c r="E2726" s="122" t="s">
        <v>1357</v>
      </c>
      <c r="F2726" s="122" t="s">
        <v>1251</v>
      </c>
      <c r="G2726" s="122"/>
      <c r="H2726" s="122"/>
      <c r="I2726" s="117"/>
    </row>
    <row r="2727" spans="1:9" ht="15.6">
      <c r="A2727" s="121">
        <v>528081</v>
      </c>
      <c r="B2727" s="122" t="s">
        <v>3876</v>
      </c>
      <c r="C2727" s="121">
        <v>712</v>
      </c>
      <c r="D2727" s="121">
        <v>7</v>
      </c>
      <c r="E2727" s="122" t="s">
        <v>1357</v>
      </c>
      <c r="F2727" s="122" t="s">
        <v>1251</v>
      </c>
      <c r="G2727" s="122"/>
      <c r="H2727" s="122"/>
      <c r="I2727" s="117"/>
    </row>
    <row r="2728" spans="1:9" ht="15.6">
      <c r="A2728" s="121">
        <v>515809</v>
      </c>
      <c r="B2728" s="122" t="s">
        <v>3877</v>
      </c>
      <c r="C2728" s="121">
        <v>609</v>
      </c>
      <c r="D2728" s="121">
        <v>6</v>
      </c>
      <c r="E2728" s="122" t="s">
        <v>1245</v>
      </c>
      <c r="F2728" s="122" t="s">
        <v>214</v>
      </c>
      <c r="G2728" s="122"/>
      <c r="H2728" s="122"/>
      <c r="I2728" s="117"/>
    </row>
    <row r="2729" spans="1:9" ht="15.6">
      <c r="A2729" s="121">
        <v>526614</v>
      </c>
      <c r="B2729" s="122" t="s">
        <v>3878</v>
      </c>
      <c r="C2729" s="121">
        <v>704</v>
      </c>
      <c r="D2729" s="121">
        <v>7</v>
      </c>
      <c r="E2729" s="122" t="s">
        <v>1314</v>
      </c>
      <c r="F2729" s="122" t="s">
        <v>1251</v>
      </c>
      <c r="G2729" s="122"/>
      <c r="H2729" s="122"/>
      <c r="I2729" s="117"/>
    </row>
    <row r="2730" spans="1:9" ht="15.6">
      <c r="A2730" s="121">
        <v>519952</v>
      </c>
      <c r="B2730" s="122" t="s">
        <v>3879</v>
      </c>
      <c r="C2730" s="121">
        <v>701</v>
      </c>
      <c r="D2730" s="121">
        <v>7</v>
      </c>
      <c r="E2730" s="122" t="s">
        <v>1250</v>
      </c>
      <c r="F2730" s="122" t="s">
        <v>1251</v>
      </c>
      <c r="G2730" s="122"/>
      <c r="H2730" s="122"/>
      <c r="I2730" s="117"/>
    </row>
    <row r="2731" spans="1:9" ht="15.6">
      <c r="A2731" s="121">
        <v>529257</v>
      </c>
      <c r="B2731" s="122" t="s">
        <v>3880</v>
      </c>
      <c r="C2731" s="121">
        <v>713</v>
      </c>
      <c r="D2731" s="121">
        <v>7</v>
      </c>
      <c r="E2731" s="122" t="s">
        <v>1277</v>
      </c>
      <c r="F2731" s="122" t="s">
        <v>1251</v>
      </c>
      <c r="G2731" s="122"/>
      <c r="H2731" s="122"/>
      <c r="I2731" s="117"/>
    </row>
    <row r="2732" spans="1:9" ht="15.6">
      <c r="A2732" s="121">
        <v>510190</v>
      </c>
      <c r="B2732" s="122" t="s">
        <v>3881</v>
      </c>
      <c r="C2732" s="121">
        <v>510</v>
      </c>
      <c r="D2732" s="121">
        <v>5</v>
      </c>
      <c r="E2732" s="122" t="s">
        <v>1490</v>
      </c>
      <c r="F2732" s="122" t="s">
        <v>171</v>
      </c>
      <c r="G2732" s="122" t="s">
        <v>1279</v>
      </c>
      <c r="H2732" s="122"/>
      <c r="I2732" s="117"/>
    </row>
    <row r="2733" spans="1:9" ht="15.6">
      <c r="A2733" s="121">
        <v>512818</v>
      </c>
      <c r="B2733" s="122" t="s">
        <v>3882</v>
      </c>
      <c r="C2733" s="121">
        <v>506</v>
      </c>
      <c r="D2733" s="121">
        <v>5</v>
      </c>
      <c r="E2733" s="122" t="s">
        <v>1351</v>
      </c>
      <c r="F2733" s="122" t="s">
        <v>171</v>
      </c>
      <c r="G2733" s="122" t="s">
        <v>1255</v>
      </c>
      <c r="H2733" s="122"/>
      <c r="I2733" s="117"/>
    </row>
    <row r="2734" spans="1:9" ht="15.6">
      <c r="A2734" s="121">
        <v>525448</v>
      </c>
      <c r="B2734" s="122" t="s">
        <v>3883</v>
      </c>
      <c r="C2734" s="121">
        <v>707</v>
      </c>
      <c r="D2734" s="121">
        <v>7</v>
      </c>
      <c r="E2734" s="122" t="s">
        <v>1257</v>
      </c>
      <c r="F2734" s="122" t="s">
        <v>1251</v>
      </c>
      <c r="G2734" s="122"/>
      <c r="H2734" s="122"/>
      <c r="I2734" s="117"/>
    </row>
    <row r="2735" spans="1:9" ht="15.6">
      <c r="A2735" s="121">
        <v>559881</v>
      </c>
      <c r="B2735" s="122" t="s">
        <v>3884</v>
      </c>
      <c r="C2735" s="121">
        <v>806</v>
      </c>
      <c r="D2735" s="121">
        <v>8</v>
      </c>
      <c r="E2735" s="122" t="s">
        <v>1293</v>
      </c>
      <c r="F2735" s="122" t="s">
        <v>568</v>
      </c>
      <c r="G2735" s="122"/>
      <c r="H2735" s="122"/>
      <c r="I2735" s="117"/>
    </row>
    <row r="2736" spans="1:9" ht="15.6">
      <c r="A2736" s="121">
        <v>515817</v>
      </c>
      <c r="B2736" s="122" t="s">
        <v>3885</v>
      </c>
      <c r="C2736" s="121">
        <v>609</v>
      </c>
      <c r="D2736" s="121">
        <v>6</v>
      </c>
      <c r="E2736" s="122" t="s">
        <v>1245</v>
      </c>
      <c r="F2736" s="122" t="s">
        <v>214</v>
      </c>
      <c r="G2736" s="122"/>
      <c r="H2736" s="122"/>
      <c r="I2736" s="117"/>
    </row>
    <row r="2737" spans="1:9" ht="15.6">
      <c r="A2737" s="121">
        <v>523330</v>
      </c>
      <c r="B2737" s="122" t="s">
        <v>3886</v>
      </c>
      <c r="C2737" s="121">
        <v>809</v>
      </c>
      <c r="D2737" s="121">
        <v>8</v>
      </c>
      <c r="E2737" s="122" t="s">
        <v>1336</v>
      </c>
      <c r="F2737" s="122" t="s">
        <v>568</v>
      </c>
      <c r="G2737" s="122"/>
      <c r="H2737" s="122"/>
      <c r="I2737" s="117"/>
    </row>
    <row r="2738" spans="1:9" ht="15.6">
      <c r="A2738" s="121">
        <v>516546</v>
      </c>
      <c r="B2738" s="122" t="s">
        <v>3887</v>
      </c>
      <c r="C2738" s="121">
        <v>610</v>
      </c>
      <c r="D2738" s="121">
        <v>6</v>
      </c>
      <c r="E2738" s="122" t="s">
        <v>1316</v>
      </c>
      <c r="F2738" s="122" t="s">
        <v>214</v>
      </c>
      <c r="G2738" s="122"/>
      <c r="H2738" s="122"/>
      <c r="I2738" s="117"/>
    </row>
    <row r="2739" spans="1:9" ht="15.6">
      <c r="A2739" s="121">
        <v>500267</v>
      </c>
      <c r="B2739" s="122" t="s">
        <v>3888</v>
      </c>
      <c r="C2739" s="121">
        <v>106</v>
      </c>
      <c r="D2739" s="121">
        <v>1</v>
      </c>
      <c r="E2739" s="122" t="s">
        <v>1448</v>
      </c>
      <c r="F2739" s="122" t="s">
        <v>477</v>
      </c>
      <c r="G2739" s="122"/>
      <c r="H2739" s="122"/>
      <c r="I2739" s="117"/>
    </row>
    <row r="2740" spans="1:9" ht="15.6">
      <c r="A2740" s="121">
        <v>508365</v>
      </c>
      <c r="B2740" s="122" t="s">
        <v>3889</v>
      </c>
      <c r="C2740" s="121">
        <v>106</v>
      </c>
      <c r="D2740" s="121">
        <v>1</v>
      </c>
      <c r="E2740" s="122" t="s">
        <v>1448</v>
      </c>
      <c r="F2740" s="122" t="s">
        <v>477</v>
      </c>
      <c r="G2740" s="122"/>
      <c r="H2740" s="122"/>
      <c r="I2740" s="117"/>
    </row>
    <row r="2741" spans="1:9" ht="15.6">
      <c r="A2741" s="121">
        <v>525456</v>
      </c>
      <c r="B2741" s="122" t="s">
        <v>3890</v>
      </c>
      <c r="C2741" s="121">
        <v>707</v>
      </c>
      <c r="D2741" s="121">
        <v>7</v>
      </c>
      <c r="E2741" s="122" t="s">
        <v>1257</v>
      </c>
      <c r="F2741" s="122" t="s">
        <v>1251</v>
      </c>
      <c r="G2741" s="122"/>
      <c r="H2741" s="122"/>
      <c r="I2741" s="117"/>
    </row>
    <row r="2742" spans="1:9" ht="15.6">
      <c r="A2742" s="121">
        <v>557927</v>
      </c>
      <c r="B2742" s="122" t="s">
        <v>3891</v>
      </c>
      <c r="C2742" s="121">
        <v>609</v>
      </c>
      <c r="D2742" s="121">
        <v>6</v>
      </c>
      <c r="E2742" s="122" t="s">
        <v>1245</v>
      </c>
      <c r="F2742" s="122" t="s">
        <v>214</v>
      </c>
      <c r="G2742" s="122"/>
      <c r="H2742" s="122"/>
      <c r="I2742" s="117"/>
    </row>
    <row r="2743" spans="1:9" ht="15.6">
      <c r="A2743" s="121">
        <v>510203</v>
      </c>
      <c r="B2743" s="122" t="s">
        <v>3892</v>
      </c>
      <c r="C2743" s="121">
        <v>507</v>
      </c>
      <c r="D2743" s="121">
        <v>5</v>
      </c>
      <c r="E2743" s="122" t="s">
        <v>169</v>
      </c>
      <c r="F2743" s="122" t="s">
        <v>171</v>
      </c>
      <c r="G2743" s="122" t="s">
        <v>1279</v>
      </c>
      <c r="H2743" s="122"/>
      <c r="I2743" s="117"/>
    </row>
    <row r="2744" spans="1:9" ht="15.6">
      <c r="A2744" s="121">
        <v>502961</v>
      </c>
      <c r="B2744" s="122" t="s">
        <v>3893</v>
      </c>
      <c r="C2744" s="121">
        <v>402</v>
      </c>
      <c r="D2744" s="121">
        <v>4</v>
      </c>
      <c r="E2744" s="122" t="s">
        <v>1309</v>
      </c>
      <c r="F2744" s="122" t="s">
        <v>1265</v>
      </c>
      <c r="G2744" s="122"/>
      <c r="H2744" s="122"/>
      <c r="I2744" s="117"/>
    </row>
    <row r="2745" spans="1:9" ht="15.6">
      <c r="A2745" s="121">
        <v>555509</v>
      </c>
      <c r="B2745" s="122" t="s">
        <v>3894</v>
      </c>
      <c r="C2745" s="121">
        <v>108</v>
      </c>
      <c r="D2745" s="121">
        <v>1</v>
      </c>
      <c r="E2745" s="122" t="s">
        <v>1378</v>
      </c>
      <c r="F2745" s="122" t="s">
        <v>477</v>
      </c>
      <c r="G2745" s="122"/>
      <c r="H2745" s="122"/>
      <c r="I2745" s="117"/>
    </row>
    <row r="2746" spans="1:9" ht="15.6">
      <c r="A2746" s="121">
        <v>524115</v>
      </c>
      <c r="B2746" s="122" t="s">
        <v>3894</v>
      </c>
      <c r="C2746" s="121">
        <v>703</v>
      </c>
      <c r="D2746" s="121">
        <v>7</v>
      </c>
      <c r="E2746" s="122" t="s">
        <v>1252</v>
      </c>
      <c r="F2746" s="122" t="s">
        <v>1251</v>
      </c>
      <c r="G2746" s="122"/>
      <c r="H2746" s="122"/>
      <c r="I2746" s="117"/>
    </row>
    <row r="2747" spans="1:9" ht="15.6">
      <c r="A2747" s="121">
        <v>523241</v>
      </c>
      <c r="B2747" s="122" t="s">
        <v>3895</v>
      </c>
      <c r="C2747" s="121">
        <v>807</v>
      </c>
      <c r="D2747" s="121">
        <v>8</v>
      </c>
      <c r="E2747" s="122" t="s">
        <v>1302</v>
      </c>
      <c r="F2747" s="122" t="s">
        <v>568</v>
      </c>
      <c r="G2747" s="122"/>
      <c r="H2747" s="122"/>
      <c r="I2747" s="117"/>
    </row>
    <row r="2748" spans="1:9" ht="15.6">
      <c r="A2748" s="121">
        <v>556475</v>
      </c>
      <c r="B2748" s="122" t="s">
        <v>3896</v>
      </c>
      <c r="C2748" s="121">
        <v>309</v>
      </c>
      <c r="D2748" s="121">
        <v>3</v>
      </c>
      <c r="E2748" s="122" t="s">
        <v>1259</v>
      </c>
      <c r="F2748" s="122" t="s">
        <v>1260</v>
      </c>
      <c r="G2748" s="122"/>
      <c r="H2748" s="122"/>
      <c r="I2748" s="117"/>
    </row>
    <row r="2749" spans="1:9" ht="15.6">
      <c r="A2749" s="121">
        <v>529265</v>
      </c>
      <c r="B2749" s="122" t="s">
        <v>3897</v>
      </c>
      <c r="C2749" s="121">
        <v>713</v>
      </c>
      <c r="D2749" s="121">
        <v>7</v>
      </c>
      <c r="E2749" s="122" t="s">
        <v>1277</v>
      </c>
      <c r="F2749" s="122" t="s">
        <v>1251</v>
      </c>
      <c r="G2749" s="122"/>
      <c r="H2749" s="122"/>
      <c r="I2749" s="117"/>
    </row>
    <row r="2750" spans="1:9" ht="15.6">
      <c r="A2750" s="121">
        <v>513814</v>
      </c>
      <c r="B2750" s="122" t="s">
        <v>3898</v>
      </c>
      <c r="C2750" s="121">
        <v>308</v>
      </c>
      <c r="D2750" s="121">
        <v>3</v>
      </c>
      <c r="E2750" s="122" t="s">
        <v>1365</v>
      </c>
      <c r="F2750" s="122" t="s">
        <v>1260</v>
      </c>
      <c r="G2750" s="122"/>
      <c r="H2750" s="122"/>
      <c r="I2750" s="117"/>
    </row>
    <row r="2751" spans="1:9" ht="15.6">
      <c r="A2751" s="121">
        <v>513822</v>
      </c>
      <c r="B2751" s="122" t="s">
        <v>3899</v>
      </c>
      <c r="C2751" s="121">
        <v>306</v>
      </c>
      <c r="D2751" s="121">
        <v>3</v>
      </c>
      <c r="E2751" s="122" t="s">
        <v>1420</v>
      </c>
      <c r="F2751" s="122" t="s">
        <v>1260</v>
      </c>
      <c r="G2751" s="122"/>
      <c r="H2751" s="122"/>
      <c r="I2751" s="117"/>
    </row>
    <row r="2752" spans="1:9" ht="15.6">
      <c r="A2752" s="121">
        <v>543977</v>
      </c>
      <c r="B2752" s="122" t="s">
        <v>3900</v>
      </c>
      <c r="C2752" s="121">
        <v>811</v>
      </c>
      <c r="D2752" s="121">
        <v>8</v>
      </c>
      <c r="E2752" s="122" t="s">
        <v>1290</v>
      </c>
      <c r="F2752" s="122" t="s">
        <v>568</v>
      </c>
      <c r="G2752" s="122"/>
      <c r="H2752" s="122"/>
      <c r="I2752" s="117"/>
    </row>
    <row r="2753" spans="1:9" ht="15.6">
      <c r="A2753" s="121">
        <v>505773</v>
      </c>
      <c r="B2753" s="122" t="s">
        <v>3901</v>
      </c>
      <c r="C2753" s="121">
        <v>406</v>
      </c>
      <c r="D2753" s="121">
        <v>4</v>
      </c>
      <c r="E2753" s="122" t="s">
        <v>1270</v>
      </c>
      <c r="F2753" s="122" t="s">
        <v>1265</v>
      </c>
      <c r="G2753" s="122"/>
      <c r="H2753" s="122"/>
      <c r="I2753" s="117"/>
    </row>
    <row r="2754" spans="1:9" ht="15.6">
      <c r="A2754" s="121">
        <v>516554</v>
      </c>
      <c r="B2754" s="122" t="s">
        <v>3901</v>
      </c>
      <c r="C2754" s="121">
        <v>610</v>
      </c>
      <c r="D2754" s="121">
        <v>6</v>
      </c>
      <c r="E2754" s="122" t="s">
        <v>1316</v>
      </c>
      <c r="F2754" s="122" t="s">
        <v>214</v>
      </c>
      <c r="G2754" s="122"/>
      <c r="H2754" s="122"/>
      <c r="I2754" s="117"/>
    </row>
    <row r="2755" spans="1:9" ht="15.6">
      <c r="A2755" s="121">
        <v>529273</v>
      </c>
      <c r="B2755" s="122" t="s">
        <v>3901</v>
      </c>
      <c r="C2755" s="121">
        <v>702</v>
      </c>
      <c r="D2755" s="121">
        <v>7</v>
      </c>
      <c r="E2755" s="122" t="s">
        <v>1262</v>
      </c>
      <c r="F2755" s="122" t="s">
        <v>1251</v>
      </c>
      <c r="G2755" s="122"/>
      <c r="H2755" s="122"/>
      <c r="I2755" s="117"/>
    </row>
    <row r="2756" spans="1:9" ht="15.6">
      <c r="A2756" s="121">
        <v>521043</v>
      </c>
      <c r="B2756" s="122" t="s">
        <v>3902</v>
      </c>
      <c r="C2756" s="121">
        <v>702</v>
      </c>
      <c r="D2756" s="121">
        <v>7</v>
      </c>
      <c r="E2756" s="122" t="s">
        <v>1262</v>
      </c>
      <c r="F2756" s="122" t="s">
        <v>1251</v>
      </c>
      <c r="G2756" s="122"/>
      <c r="H2756" s="122"/>
      <c r="I2756" s="117"/>
    </row>
    <row r="2757" spans="1:9" ht="15.6">
      <c r="A2757" s="121">
        <v>526631</v>
      </c>
      <c r="B2757" s="122" t="s">
        <v>3902</v>
      </c>
      <c r="C2757" s="121">
        <v>801</v>
      </c>
      <c r="D2757" s="121">
        <v>8</v>
      </c>
      <c r="E2757" s="122" t="s">
        <v>1826</v>
      </c>
      <c r="F2757" s="122" t="s">
        <v>568</v>
      </c>
      <c r="G2757" s="122"/>
      <c r="H2757" s="122"/>
      <c r="I2757" s="117"/>
    </row>
    <row r="2758" spans="1:9" ht="15.6">
      <c r="A2758" s="121">
        <v>523348</v>
      </c>
      <c r="B2758" s="122" t="s">
        <v>3902</v>
      </c>
      <c r="C2758" s="121">
        <v>807</v>
      </c>
      <c r="D2758" s="121">
        <v>8</v>
      </c>
      <c r="E2758" s="122" t="s">
        <v>1302</v>
      </c>
      <c r="F2758" s="122" t="s">
        <v>568</v>
      </c>
      <c r="G2758" s="122"/>
      <c r="H2758" s="122"/>
      <c r="I2758" s="117"/>
    </row>
    <row r="2759" spans="1:9" ht="15.6">
      <c r="A2759" s="121">
        <v>509124</v>
      </c>
      <c r="B2759" s="122" t="s">
        <v>3903</v>
      </c>
      <c r="C2759" s="121">
        <v>603</v>
      </c>
      <c r="D2759" s="121">
        <v>6</v>
      </c>
      <c r="E2759" s="122" t="s">
        <v>1285</v>
      </c>
      <c r="F2759" s="122" t="s">
        <v>214</v>
      </c>
      <c r="G2759" s="122"/>
      <c r="H2759" s="122"/>
      <c r="I2759" s="117"/>
    </row>
    <row r="2760" spans="1:9" ht="15.6">
      <c r="A2760" s="121">
        <v>507768</v>
      </c>
      <c r="B2760" s="122" t="s">
        <v>3904</v>
      </c>
      <c r="C2760" s="121">
        <v>207</v>
      </c>
      <c r="D2760" s="121">
        <v>2</v>
      </c>
      <c r="E2760" s="122" t="s">
        <v>1392</v>
      </c>
      <c r="F2760" s="122" t="s">
        <v>1248</v>
      </c>
      <c r="G2760" s="122"/>
      <c r="H2760" s="122"/>
      <c r="I2760" s="117"/>
    </row>
    <row r="2761" spans="1:9" ht="15.6">
      <c r="A2761" s="121">
        <v>511196</v>
      </c>
      <c r="B2761" s="122" t="s">
        <v>3905</v>
      </c>
      <c r="C2761" s="121">
        <v>505</v>
      </c>
      <c r="D2761" s="121">
        <v>5</v>
      </c>
      <c r="E2761" s="122" t="s">
        <v>1368</v>
      </c>
      <c r="F2761" s="122" t="s">
        <v>171</v>
      </c>
      <c r="G2761" s="122" t="s">
        <v>1369</v>
      </c>
      <c r="H2761" s="122"/>
      <c r="I2761" s="117"/>
    </row>
    <row r="2762" spans="1:9" ht="15.6">
      <c r="A2762" s="121">
        <v>504980</v>
      </c>
      <c r="B2762" s="122" t="s">
        <v>3906</v>
      </c>
      <c r="C2762" s="121">
        <v>106</v>
      </c>
      <c r="D2762" s="121">
        <v>1</v>
      </c>
      <c r="E2762" s="122" t="s">
        <v>1448</v>
      </c>
      <c r="F2762" s="122" t="s">
        <v>477</v>
      </c>
      <c r="G2762" s="122"/>
      <c r="H2762" s="122"/>
      <c r="I2762" s="117"/>
    </row>
    <row r="2763" spans="1:9" ht="15.6">
      <c r="A2763" s="121">
        <v>510211</v>
      </c>
      <c r="B2763" s="122" t="s">
        <v>3907</v>
      </c>
      <c r="C2763" s="121">
        <v>503</v>
      </c>
      <c r="D2763" s="121">
        <v>5</v>
      </c>
      <c r="E2763" s="122" t="s">
        <v>1542</v>
      </c>
      <c r="F2763" s="122" t="s">
        <v>171</v>
      </c>
      <c r="G2763" s="122" t="s">
        <v>1279</v>
      </c>
      <c r="H2763" s="122"/>
      <c r="I2763" s="117"/>
    </row>
    <row r="2764" spans="1:9" ht="15.6">
      <c r="A2764" s="121">
        <v>543985</v>
      </c>
      <c r="B2764" s="122" t="s">
        <v>3908</v>
      </c>
      <c r="C2764" s="121">
        <v>811</v>
      </c>
      <c r="D2764" s="121">
        <v>8</v>
      </c>
      <c r="E2764" s="122" t="s">
        <v>1290</v>
      </c>
      <c r="F2764" s="122" t="s">
        <v>568</v>
      </c>
      <c r="G2764" s="122"/>
      <c r="H2764" s="122"/>
      <c r="I2764" s="117"/>
    </row>
    <row r="2765" spans="1:9" ht="15.6">
      <c r="A2765" s="121">
        <v>500950</v>
      </c>
      <c r="B2765" s="122" t="s">
        <v>3909</v>
      </c>
      <c r="C2765" s="121">
        <v>403</v>
      </c>
      <c r="D2765" s="121">
        <v>4</v>
      </c>
      <c r="E2765" s="122" t="s">
        <v>1264</v>
      </c>
      <c r="F2765" s="122" t="s">
        <v>1265</v>
      </c>
      <c r="G2765" s="122"/>
      <c r="H2765" s="122"/>
      <c r="I2765" s="117"/>
    </row>
    <row r="2766" spans="1:9" ht="15.6">
      <c r="A2766" s="121">
        <v>521051</v>
      </c>
      <c r="B2766" s="122" t="s">
        <v>3910</v>
      </c>
      <c r="C2766" s="121">
        <v>709</v>
      </c>
      <c r="D2766" s="121">
        <v>7</v>
      </c>
      <c r="E2766" s="122" t="s">
        <v>1353</v>
      </c>
      <c r="F2766" s="122" t="s">
        <v>1251</v>
      </c>
      <c r="G2766" s="122"/>
      <c r="H2766" s="122"/>
      <c r="I2766" s="117"/>
    </row>
    <row r="2767" spans="1:9" ht="15.6">
      <c r="A2767" s="121">
        <v>521060</v>
      </c>
      <c r="B2767" s="122" t="s">
        <v>3911</v>
      </c>
      <c r="C2767" s="121">
        <v>705</v>
      </c>
      <c r="D2767" s="121">
        <v>7</v>
      </c>
      <c r="E2767" s="122" t="s">
        <v>1472</v>
      </c>
      <c r="F2767" s="122" t="s">
        <v>1251</v>
      </c>
      <c r="G2767" s="122"/>
      <c r="H2767" s="122"/>
      <c r="I2767" s="117"/>
    </row>
    <row r="2768" spans="1:9" ht="15.6">
      <c r="A2768" s="121">
        <v>519961</v>
      </c>
      <c r="B2768" s="122" t="s">
        <v>3912</v>
      </c>
      <c r="C2768" s="121">
        <v>701</v>
      </c>
      <c r="D2768" s="121">
        <v>7</v>
      </c>
      <c r="E2768" s="122" t="s">
        <v>1250</v>
      </c>
      <c r="F2768" s="122" t="s">
        <v>1251</v>
      </c>
      <c r="G2768" s="122"/>
      <c r="H2768" s="122"/>
      <c r="I2768" s="117"/>
    </row>
    <row r="2769" spans="1:9" ht="15.6">
      <c r="A2769" s="121">
        <v>502979</v>
      </c>
      <c r="B2769" s="122" t="s">
        <v>3913</v>
      </c>
      <c r="C2769" s="121">
        <v>402</v>
      </c>
      <c r="D2769" s="121">
        <v>4</v>
      </c>
      <c r="E2769" s="122" t="s">
        <v>1309</v>
      </c>
      <c r="F2769" s="122" t="s">
        <v>1265</v>
      </c>
      <c r="G2769" s="122"/>
      <c r="H2769" s="122"/>
      <c r="I2769" s="117"/>
    </row>
    <row r="2770" spans="1:9" ht="15.6">
      <c r="A2770" s="121">
        <v>521078</v>
      </c>
      <c r="B2770" s="122" t="s">
        <v>3914</v>
      </c>
      <c r="C2770" s="121">
        <v>705</v>
      </c>
      <c r="D2770" s="121">
        <v>7</v>
      </c>
      <c r="E2770" s="122" t="s">
        <v>1472</v>
      </c>
      <c r="F2770" s="122" t="s">
        <v>1251</v>
      </c>
      <c r="G2770" s="122"/>
      <c r="H2770" s="122"/>
      <c r="I2770" s="117"/>
    </row>
    <row r="2771" spans="1:9" ht="15.6">
      <c r="A2771" s="121">
        <v>521086</v>
      </c>
      <c r="B2771" s="122" t="s">
        <v>3915</v>
      </c>
      <c r="C2771" s="121">
        <v>702</v>
      </c>
      <c r="D2771" s="121">
        <v>7</v>
      </c>
      <c r="E2771" s="122" t="s">
        <v>1262</v>
      </c>
      <c r="F2771" s="122" t="s">
        <v>1251</v>
      </c>
      <c r="G2771" s="122"/>
      <c r="H2771" s="122"/>
      <c r="I2771" s="117"/>
    </row>
    <row r="2772" spans="1:9" ht="15.6">
      <c r="A2772" s="121">
        <v>523356</v>
      </c>
      <c r="B2772" s="122" t="s">
        <v>3916</v>
      </c>
      <c r="C2772" s="121">
        <v>807</v>
      </c>
      <c r="D2772" s="121">
        <v>8</v>
      </c>
      <c r="E2772" s="122" t="s">
        <v>1302</v>
      </c>
      <c r="F2772" s="122" t="s">
        <v>568</v>
      </c>
      <c r="G2772" s="122"/>
      <c r="H2772" s="122"/>
      <c r="I2772" s="117"/>
    </row>
    <row r="2773" spans="1:9" ht="15.6">
      <c r="A2773" s="121">
        <v>518131</v>
      </c>
      <c r="B2773" s="122" t="s">
        <v>3917</v>
      </c>
      <c r="C2773" s="121">
        <v>511</v>
      </c>
      <c r="D2773" s="121">
        <v>5</v>
      </c>
      <c r="E2773" s="122" t="s">
        <v>648</v>
      </c>
      <c r="F2773" s="122" t="s">
        <v>171</v>
      </c>
      <c r="G2773" s="122" t="s">
        <v>1349</v>
      </c>
      <c r="H2773" s="122"/>
      <c r="I2773" s="117"/>
    </row>
    <row r="2774" spans="1:9" ht="15.6">
      <c r="A2774" s="121">
        <v>507776</v>
      </c>
      <c r="B2774" s="122" t="s">
        <v>3918</v>
      </c>
      <c r="C2774" s="121">
        <v>207</v>
      </c>
      <c r="D2774" s="121">
        <v>2</v>
      </c>
      <c r="E2774" s="122" t="s">
        <v>1392</v>
      </c>
      <c r="F2774" s="122" t="s">
        <v>1248</v>
      </c>
      <c r="G2774" s="122"/>
      <c r="H2774" s="122"/>
      <c r="I2774" s="117"/>
    </row>
    <row r="2775" spans="1:9" ht="15.6">
      <c r="A2775" s="121">
        <v>501417</v>
      </c>
      <c r="B2775" s="122" t="s">
        <v>3919</v>
      </c>
      <c r="C2775" s="121">
        <v>401</v>
      </c>
      <c r="D2775" s="121">
        <v>4</v>
      </c>
      <c r="E2775" s="122" t="s">
        <v>1304</v>
      </c>
      <c r="F2775" s="122" t="s">
        <v>1265</v>
      </c>
      <c r="G2775" s="122"/>
      <c r="H2775" s="122"/>
      <c r="I2775" s="117"/>
    </row>
    <row r="2776" spans="1:9" ht="15.6">
      <c r="A2776" s="121">
        <v>514454</v>
      </c>
      <c r="B2776" s="122" t="s">
        <v>3920</v>
      </c>
      <c r="C2776" s="121">
        <v>307</v>
      </c>
      <c r="D2776" s="121">
        <v>3</v>
      </c>
      <c r="E2776" s="122" t="s">
        <v>1435</v>
      </c>
      <c r="F2776" s="122" t="s">
        <v>1260</v>
      </c>
      <c r="G2776" s="122"/>
      <c r="H2776" s="122"/>
      <c r="I2776" s="117"/>
    </row>
    <row r="2777" spans="1:9" ht="15.6">
      <c r="A2777" s="121">
        <v>556441</v>
      </c>
      <c r="B2777" s="122" t="s">
        <v>3921</v>
      </c>
      <c r="C2777" s="121">
        <v>304</v>
      </c>
      <c r="D2777" s="121">
        <v>3</v>
      </c>
      <c r="E2777" s="122" t="s">
        <v>1345</v>
      </c>
      <c r="F2777" s="122" t="s">
        <v>1260</v>
      </c>
      <c r="G2777" s="122"/>
      <c r="H2777" s="122"/>
      <c r="I2777" s="117"/>
    </row>
    <row r="2778" spans="1:9" ht="15.6">
      <c r="A2778" s="121">
        <v>504181</v>
      </c>
      <c r="B2778" s="122" t="s">
        <v>3922</v>
      </c>
      <c r="C2778" s="121">
        <v>202</v>
      </c>
      <c r="D2778" s="121">
        <v>2</v>
      </c>
      <c r="E2778" s="122" t="s">
        <v>1247</v>
      </c>
      <c r="F2778" s="122" t="s">
        <v>1248</v>
      </c>
      <c r="G2778" s="122"/>
      <c r="H2778" s="122"/>
      <c r="I2778" s="117"/>
    </row>
    <row r="2779" spans="1:9" ht="15.6">
      <c r="A2779" s="121">
        <v>518956</v>
      </c>
      <c r="B2779" s="122" t="s">
        <v>3923</v>
      </c>
      <c r="C2779" s="121">
        <v>605</v>
      </c>
      <c r="D2779" s="121">
        <v>6</v>
      </c>
      <c r="E2779" s="122" t="s">
        <v>1544</v>
      </c>
      <c r="F2779" s="122" t="s">
        <v>214</v>
      </c>
      <c r="G2779" s="122"/>
      <c r="H2779" s="122"/>
      <c r="I2779" s="117"/>
    </row>
    <row r="2780" spans="1:9" ht="15.6">
      <c r="A2780" s="121">
        <v>503649</v>
      </c>
      <c r="B2780" s="122" t="s">
        <v>3924</v>
      </c>
      <c r="C2780" s="121">
        <v>404</v>
      </c>
      <c r="D2780" s="121">
        <v>4</v>
      </c>
      <c r="E2780" s="122" t="s">
        <v>1267</v>
      </c>
      <c r="F2780" s="122" t="s">
        <v>1265</v>
      </c>
      <c r="G2780" s="122"/>
      <c r="H2780" s="122"/>
      <c r="I2780" s="117"/>
    </row>
    <row r="2781" spans="1:9" ht="15.6">
      <c r="A2781" s="121">
        <v>543993</v>
      </c>
      <c r="B2781" s="122" t="s">
        <v>3925</v>
      </c>
      <c r="C2781" s="121">
        <v>811</v>
      </c>
      <c r="D2781" s="121">
        <v>8</v>
      </c>
      <c r="E2781" s="122" t="s">
        <v>1290</v>
      </c>
      <c r="F2781" s="122" t="s">
        <v>568</v>
      </c>
      <c r="G2781" s="122"/>
      <c r="H2781" s="122"/>
      <c r="I2781" s="117"/>
    </row>
    <row r="2782" spans="1:9" ht="15.6">
      <c r="A2782" s="121">
        <v>544001</v>
      </c>
      <c r="B2782" s="122" t="s">
        <v>3926</v>
      </c>
      <c r="C2782" s="121">
        <v>811</v>
      </c>
      <c r="D2782" s="121">
        <v>8</v>
      </c>
      <c r="E2782" s="122" t="s">
        <v>1290</v>
      </c>
      <c r="F2782" s="122" t="s">
        <v>568</v>
      </c>
      <c r="G2782" s="122"/>
      <c r="H2782" s="122"/>
      <c r="I2782" s="117"/>
    </row>
    <row r="2783" spans="1:9" ht="15.6">
      <c r="A2783" s="121">
        <v>523364</v>
      </c>
      <c r="B2783" s="122" t="s">
        <v>3927</v>
      </c>
      <c r="C2783" s="121">
        <v>807</v>
      </c>
      <c r="D2783" s="121">
        <v>8</v>
      </c>
      <c r="E2783" s="122" t="s">
        <v>1302</v>
      </c>
      <c r="F2783" s="122" t="s">
        <v>568</v>
      </c>
      <c r="G2783" s="122"/>
      <c r="H2783" s="122"/>
      <c r="I2783" s="117"/>
    </row>
    <row r="2784" spans="1:9" ht="15.6">
      <c r="A2784" s="121">
        <v>544019</v>
      </c>
      <c r="B2784" s="122" t="s">
        <v>3928</v>
      </c>
      <c r="C2784" s="121">
        <v>811</v>
      </c>
      <c r="D2784" s="121">
        <v>8</v>
      </c>
      <c r="E2784" s="122" t="s">
        <v>1290</v>
      </c>
      <c r="F2784" s="122" t="s">
        <v>568</v>
      </c>
      <c r="G2784" s="122"/>
      <c r="H2784" s="122"/>
      <c r="I2784" s="117"/>
    </row>
    <row r="2785" spans="1:9" ht="15.6">
      <c r="A2785" s="121">
        <v>521108</v>
      </c>
      <c r="B2785" s="122" t="s">
        <v>3929</v>
      </c>
      <c r="C2785" s="121">
        <v>709</v>
      </c>
      <c r="D2785" s="121">
        <v>7</v>
      </c>
      <c r="E2785" s="122" t="s">
        <v>1353</v>
      </c>
      <c r="F2785" s="122" t="s">
        <v>1251</v>
      </c>
      <c r="G2785" s="122"/>
      <c r="H2785" s="122"/>
      <c r="I2785" s="117"/>
    </row>
    <row r="2786" spans="1:9" ht="15.6">
      <c r="A2786" s="121">
        <v>544027</v>
      </c>
      <c r="B2786" s="122" t="s">
        <v>3930</v>
      </c>
      <c r="C2786" s="121">
        <v>811</v>
      </c>
      <c r="D2786" s="121">
        <v>8</v>
      </c>
      <c r="E2786" s="122" t="s">
        <v>1290</v>
      </c>
      <c r="F2786" s="122" t="s">
        <v>568</v>
      </c>
      <c r="G2786" s="122"/>
      <c r="H2786" s="122"/>
      <c r="I2786" s="117"/>
    </row>
    <row r="2787" spans="1:9" ht="15.6">
      <c r="A2787" s="121">
        <v>544035</v>
      </c>
      <c r="B2787" s="122" t="s">
        <v>3931</v>
      </c>
      <c r="C2787" s="121">
        <v>811</v>
      </c>
      <c r="D2787" s="121">
        <v>8</v>
      </c>
      <c r="E2787" s="122" t="s">
        <v>1290</v>
      </c>
      <c r="F2787" s="122" t="s">
        <v>568</v>
      </c>
      <c r="G2787" s="122"/>
      <c r="H2787" s="122"/>
      <c r="I2787" s="117"/>
    </row>
    <row r="2788" spans="1:9" ht="15.6">
      <c r="A2788" s="121">
        <v>522635</v>
      </c>
      <c r="B2788" s="122" t="s">
        <v>3932</v>
      </c>
      <c r="C2788" s="121">
        <v>807</v>
      </c>
      <c r="D2788" s="121">
        <v>8</v>
      </c>
      <c r="E2788" s="122" t="s">
        <v>1302</v>
      </c>
      <c r="F2788" s="122" t="s">
        <v>568</v>
      </c>
      <c r="G2788" s="122"/>
      <c r="H2788" s="122"/>
      <c r="I2788" s="117"/>
    </row>
    <row r="2789" spans="1:9" ht="15.6">
      <c r="A2789" s="121">
        <v>544043</v>
      </c>
      <c r="B2789" s="122" t="s">
        <v>3933</v>
      </c>
      <c r="C2789" s="121">
        <v>811</v>
      </c>
      <c r="D2789" s="121">
        <v>8</v>
      </c>
      <c r="E2789" s="122" t="s">
        <v>1290</v>
      </c>
      <c r="F2789" s="122" t="s">
        <v>568</v>
      </c>
      <c r="G2789" s="122"/>
      <c r="H2789" s="122"/>
      <c r="I2789" s="117"/>
    </row>
    <row r="2790" spans="1:9" ht="15.6">
      <c r="A2790" s="121">
        <v>525472</v>
      </c>
      <c r="B2790" s="122" t="s">
        <v>3934</v>
      </c>
      <c r="C2790" s="121">
        <v>707</v>
      </c>
      <c r="D2790" s="121">
        <v>7</v>
      </c>
      <c r="E2790" s="122" t="s">
        <v>1257</v>
      </c>
      <c r="F2790" s="122" t="s">
        <v>1251</v>
      </c>
      <c r="G2790" s="122"/>
      <c r="H2790" s="122"/>
      <c r="I2790" s="117"/>
    </row>
    <row r="2791" spans="1:9" ht="15.6">
      <c r="A2791" s="121">
        <v>522244</v>
      </c>
      <c r="B2791" s="122" t="s">
        <v>3935</v>
      </c>
      <c r="C2791" s="121">
        <v>806</v>
      </c>
      <c r="D2791" s="121">
        <v>8</v>
      </c>
      <c r="E2791" s="122" t="s">
        <v>1293</v>
      </c>
      <c r="F2791" s="122" t="s">
        <v>568</v>
      </c>
      <c r="G2791" s="122"/>
      <c r="H2791" s="122"/>
      <c r="I2791" s="117"/>
    </row>
    <row r="2792" spans="1:9" ht="15.6">
      <c r="A2792" s="121">
        <v>519979</v>
      </c>
      <c r="B2792" s="122" t="s">
        <v>3936</v>
      </c>
      <c r="C2792" s="121">
        <v>701</v>
      </c>
      <c r="D2792" s="121">
        <v>7</v>
      </c>
      <c r="E2792" s="122" t="s">
        <v>1250</v>
      </c>
      <c r="F2792" s="122" t="s">
        <v>1251</v>
      </c>
      <c r="G2792" s="122"/>
      <c r="H2792" s="122"/>
      <c r="I2792" s="117"/>
    </row>
    <row r="2793" spans="1:9" ht="15.6">
      <c r="A2793" s="121">
        <v>502022</v>
      </c>
      <c r="B2793" s="122" t="s">
        <v>3937</v>
      </c>
      <c r="C2793" s="121">
        <v>201</v>
      </c>
      <c r="D2793" s="121">
        <v>2</v>
      </c>
      <c r="E2793" s="122" t="s">
        <v>1288</v>
      </c>
      <c r="F2793" s="122" t="s">
        <v>1248</v>
      </c>
      <c r="G2793" s="122"/>
      <c r="H2793" s="122"/>
      <c r="I2793" s="117"/>
    </row>
    <row r="2794" spans="1:9" ht="15.6">
      <c r="A2794" s="121">
        <v>500968</v>
      </c>
      <c r="B2794" s="122" t="s">
        <v>1355</v>
      </c>
      <c r="C2794" s="121">
        <v>407</v>
      </c>
      <c r="D2794" s="121">
        <v>4</v>
      </c>
      <c r="E2794" s="122" t="s">
        <v>1355</v>
      </c>
      <c r="F2794" s="122" t="s">
        <v>1265</v>
      </c>
      <c r="G2794" s="122"/>
      <c r="H2794" s="122"/>
      <c r="I2794" s="117"/>
    </row>
    <row r="2795" spans="1:9" ht="15.6">
      <c r="A2795" s="121">
        <v>501425</v>
      </c>
      <c r="B2795" s="122" t="s">
        <v>3938</v>
      </c>
      <c r="C2795" s="121">
        <v>401</v>
      </c>
      <c r="D2795" s="121">
        <v>4</v>
      </c>
      <c r="E2795" s="122" t="s">
        <v>1304</v>
      </c>
      <c r="F2795" s="122" t="s">
        <v>1265</v>
      </c>
      <c r="G2795" s="122"/>
      <c r="H2795" s="122"/>
      <c r="I2795" s="117"/>
    </row>
    <row r="2796" spans="1:9" ht="15.6">
      <c r="A2796" s="121">
        <v>529281</v>
      </c>
      <c r="B2796" s="122" t="s">
        <v>3939</v>
      </c>
      <c r="C2796" s="121">
        <v>713</v>
      </c>
      <c r="D2796" s="121">
        <v>7</v>
      </c>
      <c r="E2796" s="122" t="s">
        <v>1277</v>
      </c>
      <c r="F2796" s="122" t="s">
        <v>1251</v>
      </c>
      <c r="G2796" s="122"/>
      <c r="H2796" s="122"/>
      <c r="I2796" s="117"/>
    </row>
    <row r="2797" spans="1:9" ht="15.6">
      <c r="A2797" s="121">
        <v>505790</v>
      </c>
      <c r="B2797" s="122" t="s">
        <v>3940</v>
      </c>
      <c r="C2797" s="121">
        <v>301</v>
      </c>
      <c r="D2797" s="121">
        <v>3</v>
      </c>
      <c r="E2797" s="122" t="s">
        <v>1323</v>
      </c>
      <c r="F2797" s="122" t="s">
        <v>1260</v>
      </c>
      <c r="G2797" s="122"/>
      <c r="H2797" s="122"/>
      <c r="I2797" s="117"/>
    </row>
    <row r="2798" spans="1:9" ht="15.6">
      <c r="A2798" s="121">
        <v>500976</v>
      </c>
      <c r="B2798" s="122" t="s">
        <v>3941</v>
      </c>
      <c r="C2798" s="121">
        <v>407</v>
      </c>
      <c r="D2798" s="121">
        <v>4</v>
      </c>
      <c r="E2798" s="122" t="s">
        <v>1355</v>
      </c>
      <c r="F2798" s="122" t="s">
        <v>1265</v>
      </c>
      <c r="G2798" s="122"/>
      <c r="H2798" s="122"/>
      <c r="I2798" s="117"/>
    </row>
    <row r="2799" spans="1:9" ht="15.6">
      <c r="A2799" s="121">
        <v>582051</v>
      </c>
      <c r="B2799" s="122" t="s">
        <v>3941</v>
      </c>
      <c r="C2799" s="121">
        <v>607</v>
      </c>
      <c r="D2799" s="121">
        <v>6</v>
      </c>
      <c r="E2799" s="122" t="s">
        <v>1484</v>
      </c>
      <c r="F2799" s="122" t="s">
        <v>214</v>
      </c>
      <c r="G2799" s="122"/>
      <c r="H2799" s="122"/>
      <c r="I2799" s="117"/>
    </row>
    <row r="2800" spans="1:9" ht="15.6">
      <c r="A2800" s="121">
        <v>513865</v>
      </c>
      <c r="B2800" s="122" t="s">
        <v>3942</v>
      </c>
      <c r="C2800" s="121">
        <v>302</v>
      </c>
      <c r="D2800" s="121">
        <v>3</v>
      </c>
      <c r="E2800" s="122" t="s">
        <v>1431</v>
      </c>
      <c r="F2800" s="122" t="s">
        <v>1260</v>
      </c>
      <c r="G2800" s="122"/>
      <c r="H2800" s="122"/>
      <c r="I2800" s="117"/>
    </row>
    <row r="2801" spans="1:9" ht="15.6">
      <c r="A2801" s="121">
        <v>508381</v>
      </c>
      <c r="B2801" s="122" t="s">
        <v>3943</v>
      </c>
      <c r="C2801" s="121">
        <v>106</v>
      </c>
      <c r="D2801" s="121">
        <v>1</v>
      </c>
      <c r="E2801" s="122" t="s">
        <v>1448</v>
      </c>
      <c r="F2801" s="122" t="s">
        <v>477</v>
      </c>
      <c r="G2801" s="122"/>
      <c r="H2801" s="122"/>
      <c r="I2801" s="117"/>
    </row>
    <row r="2802" spans="1:9" ht="15.6">
      <c r="A2802" s="121">
        <v>516562</v>
      </c>
      <c r="B2802" s="122" t="s">
        <v>3944</v>
      </c>
      <c r="C2802" s="121">
        <v>610</v>
      </c>
      <c r="D2802" s="121">
        <v>6</v>
      </c>
      <c r="E2802" s="122" t="s">
        <v>1316</v>
      </c>
      <c r="F2802" s="122" t="s">
        <v>214</v>
      </c>
      <c r="G2802" s="122"/>
      <c r="H2802" s="122"/>
      <c r="I2802" s="117"/>
    </row>
    <row r="2803" spans="1:9" ht="15.6">
      <c r="A2803" s="121">
        <v>500348</v>
      </c>
      <c r="B2803" s="122" t="s">
        <v>3945</v>
      </c>
      <c r="C2803" s="121">
        <v>308</v>
      </c>
      <c r="D2803" s="121">
        <v>3</v>
      </c>
      <c r="E2803" s="122" t="s">
        <v>1365</v>
      </c>
      <c r="F2803" s="122" t="s">
        <v>1260</v>
      </c>
      <c r="G2803" s="122"/>
      <c r="H2803" s="122"/>
      <c r="I2803" s="117"/>
    </row>
    <row r="2804" spans="1:9" ht="15.6">
      <c r="A2804" s="121">
        <v>510238</v>
      </c>
      <c r="B2804" s="122" t="s">
        <v>3946</v>
      </c>
      <c r="C2804" s="121">
        <v>510</v>
      </c>
      <c r="D2804" s="121">
        <v>5</v>
      </c>
      <c r="E2804" s="122" t="s">
        <v>1490</v>
      </c>
      <c r="F2804" s="122" t="s">
        <v>171</v>
      </c>
      <c r="G2804" s="122" t="s">
        <v>1279</v>
      </c>
      <c r="H2804" s="122"/>
      <c r="I2804" s="117"/>
    </row>
    <row r="2805" spans="1:9" ht="15.6">
      <c r="A2805" s="121">
        <v>521116</v>
      </c>
      <c r="B2805" s="122" t="s">
        <v>3947</v>
      </c>
      <c r="C2805" s="121">
        <v>702</v>
      </c>
      <c r="D2805" s="121">
        <v>7</v>
      </c>
      <c r="E2805" s="122" t="s">
        <v>1262</v>
      </c>
      <c r="F2805" s="122" t="s">
        <v>1251</v>
      </c>
      <c r="G2805" s="122"/>
      <c r="H2805" s="122"/>
      <c r="I2805" s="117"/>
    </row>
    <row r="2806" spans="1:9" ht="15.6">
      <c r="A2806" s="121">
        <v>510246</v>
      </c>
      <c r="B2806" s="122" t="s">
        <v>3948</v>
      </c>
      <c r="C2806" s="121">
        <v>507</v>
      </c>
      <c r="D2806" s="121">
        <v>5</v>
      </c>
      <c r="E2806" s="122" t="s">
        <v>169</v>
      </c>
      <c r="F2806" s="122" t="s">
        <v>171</v>
      </c>
      <c r="G2806" s="122" t="s">
        <v>1279</v>
      </c>
      <c r="H2806" s="122"/>
      <c r="I2806" s="117"/>
    </row>
    <row r="2807" spans="1:9" ht="15.6">
      <c r="A2807" s="121">
        <v>518158</v>
      </c>
      <c r="B2807" s="122" t="s">
        <v>1281</v>
      </c>
      <c r="C2807" s="121">
        <v>611</v>
      </c>
      <c r="D2807" s="121">
        <v>6</v>
      </c>
      <c r="E2807" s="122" t="s">
        <v>1281</v>
      </c>
      <c r="F2807" s="122" t="s">
        <v>214</v>
      </c>
      <c r="G2807" s="122"/>
      <c r="H2807" s="122"/>
      <c r="I2807" s="117"/>
    </row>
    <row r="2808" spans="1:9" ht="15.6">
      <c r="A2808" s="121">
        <v>518972</v>
      </c>
      <c r="B2808" s="122" t="s">
        <v>3949</v>
      </c>
      <c r="C2808" s="121">
        <v>611</v>
      </c>
      <c r="D2808" s="121">
        <v>6</v>
      </c>
      <c r="E2808" s="122" t="s">
        <v>1281</v>
      </c>
      <c r="F2808" s="122" t="s">
        <v>214</v>
      </c>
      <c r="G2808" s="122"/>
      <c r="H2808" s="122"/>
      <c r="I2808" s="117"/>
    </row>
    <row r="2809" spans="1:9" ht="15.6">
      <c r="A2809" s="121">
        <v>581488</v>
      </c>
      <c r="B2809" s="122" t="s">
        <v>3950</v>
      </c>
      <c r="C2809" s="121">
        <v>207</v>
      </c>
      <c r="D2809" s="121">
        <v>2</v>
      </c>
      <c r="E2809" s="122" t="s">
        <v>1392</v>
      </c>
      <c r="F2809" s="122" t="s">
        <v>1248</v>
      </c>
      <c r="G2809" s="122"/>
      <c r="H2809" s="122"/>
      <c r="I2809" s="117"/>
    </row>
    <row r="2810" spans="1:9" ht="15.6">
      <c r="A2810" s="121">
        <v>512834</v>
      </c>
      <c r="B2810" s="122" t="s">
        <v>3951</v>
      </c>
      <c r="C2810" s="121">
        <v>506</v>
      </c>
      <c r="D2810" s="121">
        <v>5</v>
      </c>
      <c r="E2810" s="122" t="s">
        <v>1351</v>
      </c>
      <c r="F2810" s="122" t="s">
        <v>171</v>
      </c>
      <c r="G2810" s="122" t="s">
        <v>1255</v>
      </c>
      <c r="H2810" s="122"/>
      <c r="I2810" s="117"/>
    </row>
    <row r="2811" spans="1:9" ht="15.6">
      <c r="A2811" s="121">
        <v>505803</v>
      </c>
      <c r="B2811" s="122" t="s">
        <v>3952</v>
      </c>
      <c r="C2811" s="121">
        <v>305</v>
      </c>
      <c r="D2811" s="121">
        <v>3</v>
      </c>
      <c r="E2811" s="122" t="s">
        <v>1457</v>
      </c>
      <c r="F2811" s="122" t="s">
        <v>1260</v>
      </c>
      <c r="G2811" s="122"/>
      <c r="H2811" s="122"/>
      <c r="I2811" s="117"/>
    </row>
    <row r="2812" spans="1:9" ht="15.6">
      <c r="A2812" s="121">
        <v>526649</v>
      </c>
      <c r="B2812" s="122" t="s">
        <v>3953</v>
      </c>
      <c r="C2812" s="121">
        <v>801</v>
      </c>
      <c r="D2812" s="121">
        <v>8</v>
      </c>
      <c r="E2812" s="122" t="s">
        <v>1826</v>
      </c>
      <c r="F2812" s="122" t="s">
        <v>568</v>
      </c>
      <c r="G2812" s="122"/>
      <c r="H2812" s="122"/>
      <c r="I2812" s="117"/>
    </row>
    <row r="2813" spans="1:9" ht="15.6">
      <c r="A2813" s="121">
        <v>524123</v>
      </c>
      <c r="B2813" s="122" t="s">
        <v>3954</v>
      </c>
      <c r="C2813" s="121">
        <v>703</v>
      </c>
      <c r="D2813" s="121">
        <v>7</v>
      </c>
      <c r="E2813" s="122" t="s">
        <v>1252</v>
      </c>
      <c r="F2813" s="122" t="s">
        <v>1251</v>
      </c>
      <c r="G2813" s="122"/>
      <c r="H2813" s="122"/>
      <c r="I2813" s="117"/>
    </row>
    <row r="2814" spans="1:9" ht="15.6">
      <c r="A2814" s="121">
        <v>529290</v>
      </c>
      <c r="B2814" s="122" t="s">
        <v>3955</v>
      </c>
      <c r="C2814" s="121">
        <v>713</v>
      </c>
      <c r="D2814" s="121">
        <v>7</v>
      </c>
      <c r="E2814" s="122" t="s">
        <v>1277</v>
      </c>
      <c r="F2814" s="122" t="s">
        <v>1251</v>
      </c>
      <c r="G2814" s="122"/>
      <c r="H2814" s="122"/>
      <c r="I2814" s="117"/>
    </row>
    <row r="2815" spans="1:9" ht="15.6">
      <c r="A2815" s="121">
        <v>522252</v>
      </c>
      <c r="B2815" s="122" t="s">
        <v>3956</v>
      </c>
      <c r="C2815" s="121">
        <v>806</v>
      </c>
      <c r="D2815" s="121">
        <v>8</v>
      </c>
      <c r="E2815" s="122" t="s">
        <v>1293</v>
      </c>
      <c r="F2815" s="122" t="s">
        <v>568</v>
      </c>
      <c r="G2815" s="122"/>
      <c r="H2815" s="122"/>
      <c r="I2815" s="117"/>
    </row>
    <row r="2816" spans="1:9" ht="15.6">
      <c r="A2816" s="121">
        <v>517381</v>
      </c>
      <c r="B2816" s="122" t="s">
        <v>1468</v>
      </c>
      <c r="C2816" s="121">
        <v>612</v>
      </c>
      <c r="D2816" s="121">
        <v>6</v>
      </c>
      <c r="E2816" s="122" t="s">
        <v>1468</v>
      </c>
      <c r="F2816" s="122" t="s">
        <v>214</v>
      </c>
      <c r="G2816" s="122"/>
      <c r="H2816" s="122"/>
      <c r="I2816" s="117"/>
    </row>
    <row r="2817" spans="1:9" ht="15.6">
      <c r="A2817" s="121">
        <v>510254</v>
      </c>
      <c r="B2817" s="122" t="s">
        <v>3957</v>
      </c>
      <c r="C2817" s="121">
        <v>503</v>
      </c>
      <c r="D2817" s="121">
        <v>5</v>
      </c>
      <c r="E2817" s="122" t="s">
        <v>1542</v>
      </c>
      <c r="F2817" s="122" t="s">
        <v>171</v>
      </c>
      <c r="G2817" s="122" t="s">
        <v>1279</v>
      </c>
      <c r="H2817" s="122"/>
      <c r="I2817" s="117"/>
    </row>
    <row r="2818" spans="1:9" ht="15.6">
      <c r="A2818" s="121">
        <v>523372</v>
      </c>
      <c r="B2818" s="122" t="s">
        <v>3958</v>
      </c>
      <c r="C2818" s="121">
        <v>807</v>
      </c>
      <c r="D2818" s="121">
        <v>8</v>
      </c>
      <c r="E2818" s="122" t="s">
        <v>1302</v>
      </c>
      <c r="F2818" s="122" t="s">
        <v>568</v>
      </c>
      <c r="G2818" s="122"/>
      <c r="H2818" s="122"/>
      <c r="I2818" s="117"/>
    </row>
    <row r="2819" spans="1:9" ht="15.6">
      <c r="A2819" s="121">
        <v>522261</v>
      </c>
      <c r="B2819" s="122" t="s">
        <v>3959</v>
      </c>
      <c r="C2819" s="121">
        <v>806</v>
      </c>
      <c r="D2819" s="121">
        <v>8</v>
      </c>
      <c r="E2819" s="122" t="s">
        <v>1293</v>
      </c>
      <c r="F2819" s="122" t="s">
        <v>568</v>
      </c>
      <c r="G2819" s="122"/>
      <c r="H2819" s="122"/>
      <c r="I2819" s="117"/>
    </row>
    <row r="2820" spans="1:9" ht="15.6">
      <c r="A2820" s="121">
        <v>524131</v>
      </c>
      <c r="B2820" s="122" t="s">
        <v>3960</v>
      </c>
      <c r="C2820" s="121">
        <v>706</v>
      </c>
      <c r="D2820" s="121">
        <v>7</v>
      </c>
      <c r="E2820" s="122" t="s">
        <v>1339</v>
      </c>
      <c r="F2820" s="122" t="s">
        <v>1251</v>
      </c>
      <c r="G2820" s="122"/>
      <c r="H2820" s="122"/>
      <c r="I2820" s="117"/>
    </row>
    <row r="2821" spans="1:9" ht="15.6">
      <c r="A2821" s="121">
        <v>525499</v>
      </c>
      <c r="B2821" s="122" t="s">
        <v>3961</v>
      </c>
      <c r="C2821" s="121">
        <v>707</v>
      </c>
      <c r="D2821" s="121">
        <v>7</v>
      </c>
      <c r="E2821" s="122" t="s">
        <v>1257</v>
      </c>
      <c r="F2821" s="122" t="s">
        <v>1251</v>
      </c>
      <c r="G2821" s="122"/>
      <c r="H2821" s="122"/>
      <c r="I2821" s="117"/>
    </row>
    <row r="2822" spans="1:9" ht="15.6">
      <c r="A2822" s="121">
        <v>526657</v>
      </c>
      <c r="B2822" s="122" t="s">
        <v>3962</v>
      </c>
      <c r="C2822" s="121">
        <v>810</v>
      </c>
      <c r="D2822" s="121">
        <v>8</v>
      </c>
      <c r="E2822" s="122" t="s">
        <v>1274</v>
      </c>
      <c r="F2822" s="122" t="s">
        <v>568</v>
      </c>
      <c r="G2822" s="122"/>
      <c r="H2822" s="122"/>
      <c r="I2822" s="117"/>
    </row>
    <row r="2823" spans="1:9" ht="15.6">
      <c r="A2823" s="121">
        <v>518981</v>
      </c>
      <c r="B2823" s="122" t="s">
        <v>3963</v>
      </c>
      <c r="C2823" s="121">
        <v>611</v>
      </c>
      <c r="D2823" s="121">
        <v>6</v>
      </c>
      <c r="E2823" s="122" t="s">
        <v>1281</v>
      </c>
      <c r="F2823" s="122" t="s">
        <v>214</v>
      </c>
      <c r="G2823" s="122"/>
      <c r="H2823" s="122"/>
      <c r="I2823" s="117"/>
    </row>
    <row r="2824" spans="1:9" ht="15.6">
      <c r="A2824" s="121">
        <v>519987</v>
      </c>
      <c r="B2824" s="122" t="s">
        <v>3964</v>
      </c>
      <c r="C2824" s="121">
        <v>712</v>
      </c>
      <c r="D2824" s="121">
        <v>7</v>
      </c>
      <c r="E2824" s="122" t="s">
        <v>1357</v>
      </c>
      <c r="F2824" s="122" t="s">
        <v>1251</v>
      </c>
      <c r="G2824" s="122"/>
      <c r="H2824" s="122"/>
      <c r="I2824" s="117"/>
    </row>
    <row r="2825" spans="1:9" ht="15.6">
      <c r="A2825" s="121">
        <v>502987</v>
      </c>
      <c r="B2825" s="122" t="s">
        <v>3965</v>
      </c>
      <c r="C2825" s="121">
        <v>402</v>
      </c>
      <c r="D2825" s="121">
        <v>4</v>
      </c>
      <c r="E2825" s="122" t="s">
        <v>1309</v>
      </c>
      <c r="F2825" s="122" t="s">
        <v>1265</v>
      </c>
      <c r="G2825" s="122"/>
      <c r="H2825" s="122"/>
      <c r="I2825" s="117"/>
    </row>
    <row r="2826" spans="1:9" ht="15.6">
      <c r="A2826" s="121">
        <v>519995</v>
      </c>
      <c r="B2826" s="122" t="s">
        <v>3966</v>
      </c>
      <c r="C2826" s="121">
        <v>712</v>
      </c>
      <c r="D2826" s="121">
        <v>7</v>
      </c>
      <c r="E2826" s="122" t="s">
        <v>1357</v>
      </c>
      <c r="F2826" s="122" t="s">
        <v>1251</v>
      </c>
      <c r="G2826" s="122"/>
      <c r="H2826" s="122"/>
      <c r="I2826" s="117"/>
    </row>
    <row r="2827" spans="1:9" ht="15.6">
      <c r="A2827" s="121">
        <v>516571</v>
      </c>
      <c r="B2827" s="122" t="s">
        <v>3967</v>
      </c>
      <c r="C2827" s="121">
        <v>610</v>
      </c>
      <c r="D2827" s="121">
        <v>6</v>
      </c>
      <c r="E2827" s="122" t="s">
        <v>1316</v>
      </c>
      <c r="F2827" s="122" t="s">
        <v>214</v>
      </c>
      <c r="G2827" s="122"/>
      <c r="H2827" s="122"/>
      <c r="I2827" s="117"/>
    </row>
    <row r="2828" spans="1:9" ht="15.6">
      <c r="A2828" s="121">
        <v>502995</v>
      </c>
      <c r="B2828" s="122" t="s">
        <v>3968</v>
      </c>
      <c r="C2828" s="121">
        <v>402</v>
      </c>
      <c r="D2828" s="121">
        <v>4</v>
      </c>
      <c r="E2828" s="122" t="s">
        <v>1309</v>
      </c>
      <c r="F2828" s="122" t="s">
        <v>1265</v>
      </c>
      <c r="G2828" s="122"/>
      <c r="H2828" s="122"/>
      <c r="I2828" s="117"/>
    </row>
    <row r="2829" spans="1:9" ht="15.6">
      <c r="A2829" s="121">
        <v>503002</v>
      </c>
      <c r="B2829" s="122" t="s">
        <v>3969</v>
      </c>
      <c r="C2829" s="121">
        <v>402</v>
      </c>
      <c r="D2829" s="121">
        <v>4</v>
      </c>
      <c r="E2829" s="122" t="s">
        <v>1309</v>
      </c>
      <c r="F2829" s="122" t="s">
        <v>1265</v>
      </c>
      <c r="G2829" s="122"/>
      <c r="H2829" s="122"/>
      <c r="I2829" s="117"/>
    </row>
    <row r="2830" spans="1:9" ht="15.6">
      <c r="A2830" s="121">
        <v>511200</v>
      </c>
      <c r="B2830" s="122" t="s">
        <v>3970</v>
      </c>
      <c r="C2830" s="121">
        <v>505</v>
      </c>
      <c r="D2830" s="121">
        <v>5</v>
      </c>
      <c r="E2830" s="122" t="s">
        <v>1368</v>
      </c>
      <c r="F2830" s="122" t="s">
        <v>171</v>
      </c>
      <c r="G2830" s="122" t="s">
        <v>1369</v>
      </c>
      <c r="H2830" s="122"/>
      <c r="I2830" s="117"/>
    </row>
    <row r="2831" spans="1:9" ht="15.6">
      <c r="A2831" s="121">
        <v>515833</v>
      </c>
      <c r="B2831" s="122" t="s">
        <v>3970</v>
      </c>
      <c r="C2831" s="121">
        <v>608</v>
      </c>
      <c r="D2831" s="121">
        <v>6</v>
      </c>
      <c r="E2831" s="122" t="s">
        <v>1759</v>
      </c>
      <c r="F2831" s="122" t="s">
        <v>214</v>
      </c>
      <c r="G2831" s="122"/>
      <c r="H2831" s="122"/>
      <c r="I2831" s="117"/>
    </row>
    <row r="2832" spans="1:9" ht="15.6">
      <c r="A2832" s="121">
        <v>516589</v>
      </c>
      <c r="B2832" s="122" t="s">
        <v>212</v>
      </c>
      <c r="C2832" s="121">
        <v>613</v>
      </c>
      <c r="D2832" s="121">
        <v>6</v>
      </c>
      <c r="E2832" s="122" t="s">
        <v>212</v>
      </c>
      <c r="F2832" s="122" t="s">
        <v>214</v>
      </c>
      <c r="G2832" s="122" t="s">
        <v>1332</v>
      </c>
      <c r="H2832" s="122"/>
      <c r="I2832" s="117"/>
    </row>
    <row r="2833" spans="1:22" ht="15.6">
      <c r="A2833" s="121">
        <v>518999</v>
      </c>
      <c r="B2833" s="122" t="s">
        <v>3971</v>
      </c>
      <c r="C2833" s="121">
        <v>605</v>
      </c>
      <c r="D2833" s="121">
        <v>6</v>
      </c>
      <c r="E2833" s="122" t="s">
        <v>1544</v>
      </c>
      <c r="F2833" s="122" t="s">
        <v>214</v>
      </c>
      <c r="G2833" s="122"/>
      <c r="H2833" s="122"/>
      <c r="I2833" s="117"/>
    </row>
    <row r="2834" spans="1:22" ht="15.6">
      <c r="A2834" s="121">
        <v>504190</v>
      </c>
      <c r="B2834" s="122" t="s">
        <v>3972</v>
      </c>
      <c r="C2834" s="121">
        <v>405</v>
      </c>
      <c r="D2834" s="121">
        <v>4</v>
      </c>
      <c r="E2834" s="122" t="s">
        <v>1665</v>
      </c>
      <c r="F2834" s="122" t="s">
        <v>1265</v>
      </c>
      <c r="G2834" s="122"/>
      <c r="H2834" s="122"/>
      <c r="I2834" s="117"/>
    </row>
    <row r="2835" spans="1:22" ht="15.6">
      <c r="A2835" s="121">
        <v>500984</v>
      </c>
      <c r="B2835" s="122" t="s">
        <v>3973</v>
      </c>
      <c r="C2835" s="121">
        <v>407</v>
      </c>
      <c r="D2835" s="121">
        <v>4</v>
      </c>
      <c r="E2835" s="122" t="s">
        <v>1355</v>
      </c>
      <c r="F2835" s="122" t="s">
        <v>1265</v>
      </c>
      <c r="G2835" s="122"/>
      <c r="H2835" s="122"/>
      <c r="I2835" s="117"/>
    </row>
    <row r="2836" spans="1:22" ht="15.6">
      <c r="A2836" s="121">
        <v>517402</v>
      </c>
      <c r="B2836" s="122" t="s">
        <v>648</v>
      </c>
      <c r="C2836" s="121">
        <v>511</v>
      </c>
      <c r="D2836" s="121">
        <v>5</v>
      </c>
      <c r="E2836" s="122" t="s">
        <v>648</v>
      </c>
      <c r="F2836" s="122" t="s">
        <v>171</v>
      </c>
      <c r="G2836" s="122" t="s">
        <v>1349</v>
      </c>
      <c r="H2836" s="122" t="s">
        <v>648</v>
      </c>
      <c r="I2836" s="123">
        <v>779</v>
      </c>
      <c r="J2836" s="124">
        <v>819</v>
      </c>
      <c r="K2836" s="125" t="s">
        <v>1537</v>
      </c>
      <c r="L2836" s="124">
        <v>758</v>
      </c>
      <c r="M2836" s="124">
        <v>766</v>
      </c>
      <c r="N2836" s="124">
        <v>771</v>
      </c>
      <c r="O2836" s="124">
        <v>699</v>
      </c>
      <c r="P2836" s="124">
        <v>763</v>
      </c>
      <c r="Q2836" s="124">
        <v>788</v>
      </c>
      <c r="R2836" s="124">
        <v>759</v>
      </c>
      <c r="S2836" s="124">
        <v>749</v>
      </c>
      <c r="T2836" s="124">
        <v>774</v>
      </c>
      <c r="U2836" s="124">
        <v>751</v>
      </c>
      <c r="V2836" s="124">
        <v>715</v>
      </c>
    </row>
    <row r="2837" spans="1:22" ht="15.6">
      <c r="A2837" s="121">
        <v>515841</v>
      </c>
      <c r="B2837" s="122" t="s">
        <v>3974</v>
      </c>
      <c r="C2837" s="121">
        <v>609</v>
      </c>
      <c r="D2837" s="121">
        <v>6</v>
      </c>
      <c r="E2837" s="122" t="s">
        <v>1245</v>
      </c>
      <c r="F2837" s="122" t="s">
        <v>214</v>
      </c>
      <c r="G2837" s="122"/>
      <c r="H2837" s="122"/>
      <c r="I2837" s="117"/>
    </row>
    <row r="2838" spans="1:22" ht="15.6">
      <c r="A2838" s="121">
        <v>525502</v>
      </c>
      <c r="B2838" s="122" t="s">
        <v>3975</v>
      </c>
      <c r="C2838" s="121">
        <v>707</v>
      </c>
      <c r="D2838" s="121">
        <v>7</v>
      </c>
      <c r="E2838" s="122" t="s">
        <v>1257</v>
      </c>
      <c r="F2838" s="122" t="s">
        <v>1251</v>
      </c>
      <c r="G2838" s="122"/>
      <c r="H2838" s="122"/>
      <c r="I2838" s="117"/>
    </row>
    <row r="2839" spans="1:22" ht="15.6">
      <c r="A2839" s="121">
        <v>500992</v>
      </c>
      <c r="B2839" s="122" t="s">
        <v>3976</v>
      </c>
      <c r="C2839" s="121">
        <v>403</v>
      </c>
      <c r="D2839" s="121">
        <v>4</v>
      </c>
      <c r="E2839" s="122" t="s">
        <v>1264</v>
      </c>
      <c r="F2839" s="122" t="s">
        <v>1265</v>
      </c>
      <c r="G2839" s="122"/>
      <c r="H2839" s="122"/>
      <c r="I2839" s="117"/>
    </row>
    <row r="2840" spans="1:22" ht="15.6">
      <c r="A2840" s="121">
        <v>582816</v>
      </c>
      <c r="B2840" s="122" t="s">
        <v>3977</v>
      </c>
      <c r="C2840" s="121">
        <v>407</v>
      </c>
      <c r="D2840" s="121">
        <v>4</v>
      </c>
      <c r="E2840" s="122" t="s">
        <v>1355</v>
      </c>
      <c r="F2840" s="122" t="s">
        <v>1265</v>
      </c>
      <c r="G2840" s="122"/>
      <c r="H2840" s="122"/>
      <c r="I2840" s="117"/>
    </row>
    <row r="2841" spans="1:22" ht="15.6">
      <c r="A2841" s="121">
        <v>501018</v>
      </c>
      <c r="B2841" s="122" t="s">
        <v>3978</v>
      </c>
      <c r="C2841" s="121">
        <v>403</v>
      </c>
      <c r="D2841" s="121">
        <v>4</v>
      </c>
      <c r="E2841" s="122" t="s">
        <v>1264</v>
      </c>
      <c r="F2841" s="122" t="s">
        <v>1265</v>
      </c>
      <c r="G2841" s="122"/>
      <c r="H2841" s="122"/>
      <c r="I2841" s="117"/>
    </row>
    <row r="2842" spans="1:22" ht="15.6">
      <c r="A2842" s="121">
        <v>505811</v>
      </c>
      <c r="B2842" s="122" t="s">
        <v>3979</v>
      </c>
      <c r="C2842" s="121">
        <v>301</v>
      </c>
      <c r="D2842" s="121">
        <v>3</v>
      </c>
      <c r="E2842" s="122" t="s">
        <v>1323</v>
      </c>
      <c r="F2842" s="122" t="s">
        <v>1260</v>
      </c>
      <c r="G2842" s="122"/>
      <c r="H2842" s="122"/>
      <c r="I2842" s="117"/>
    </row>
    <row r="2843" spans="1:22" ht="15.6">
      <c r="A2843" s="121">
        <v>507792</v>
      </c>
      <c r="B2843" s="122" t="s">
        <v>3980</v>
      </c>
      <c r="C2843" s="121">
        <v>203</v>
      </c>
      <c r="D2843" s="121">
        <v>2</v>
      </c>
      <c r="E2843" s="122" t="s">
        <v>1437</v>
      </c>
      <c r="F2843" s="122" t="s">
        <v>1248</v>
      </c>
      <c r="G2843" s="122"/>
      <c r="H2843" s="122"/>
      <c r="I2843" s="117"/>
    </row>
    <row r="2844" spans="1:22" ht="15.6">
      <c r="A2844" s="121">
        <v>525511</v>
      </c>
      <c r="B2844" s="122" t="s">
        <v>3981</v>
      </c>
      <c r="C2844" s="121">
        <v>707</v>
      </c>
      <c r="D2844" s="121">
        <v>7</v>
      </c>
      <c r="E2844" s="122" t="s">
        <v>1257</v>
      </c>
      <c r="F2844" s="122" t="s">
        <v>1251</v>
      </c>
      <c r="G2844" s="122"/>
      <c r="H2844" s="122"/>
      <c r="I2844" s="117"/>
    </row>
    <row r="2845" spans="1:22" ht="15.6">
      <c r="A2845" s="121">
        <v>517399</v>
      </c>
      <c r="B2845" s="122" t="s">
        <v>3982</v>
      </c>
      <c r="C2845" s="121">
        <v>612</v>
      </c>
      <c r="D2845" s="121">
        <v>6</v>
      </c>
      <c r="E2845" s="122" t="s">
        <v>1468</v>
      </c>
      <c r="F2845" s="122" t="s">
        <v>214</v>
      </c>
      <c r="G2845" s="122"/>
      <c r="H2845" s="122"/>
      <c r="I2845" s="117"/>
    </row>
    <row r="2846" spans="1:22" ht="13.2">
      <c r="A2846" s="128">
        <v>500976</v>
      </c>
      <c r="B2846" s="129" t="s">
        <v>3941</v>
      </c>
      <c r="C2846" s="128">
        <v>407</v>
      </c>
      <c r="D2846" s="128">
        <v>4</v>
      </c>
    </row>
    <row r="2847" spans="1:22" ht="13.2">
      <c r="A2847" s="128">
        <v>582051</v>
      </c>
      <c r="B2847" s="129" t="s">
        <v>3941</v>
      </c>
      <c r="C2847" s="128">
        <v>607</v>
      </c>
      <c r="D2847" s="128">
        <v>6</v>
      </c>
    </row>
    <row r="2848" spans="1:22" ht="13.2">
      <c r="A2848" s="128">
        <v>513865</v>
      </c>
      <c r="B2848" s="129" t="s">
        <v>3942</v>
      </c>
      <c r="C2848" s="128">
        <v>302</v>
      </c>
      <c r="D2848" s="128">
        <v>3</v>
      </c>
    </row>
    <row r="2849" spans="1:4" ht="13.2">
      <c r="A2849" s="128">
        <v>508381</v>
      </c>
      <c r="B2849" s="129" t="s">
        <v>3943</v>
      </c>
      <c r="C2849" s="128">
        <v>106</v>
      </c>
      <c r="D2849" s="128">
        <v>1</v>
      </c>
    </row>
    <row r="2850" spans="1:4" ht="13.2">
      <c r="A2850" s="128">
        <v>516562</v>
      </c>
      <c r="B2850" s="129" t="s">
        <v>3944</v>
      </c>
      <c r="C2850" s="128">
        <v>610</v>
      </c>
      <c r="D2850" s="128">
        <v>6</v>
      </c>
    </row>
    <row r="2851" spans="1:4" ht="13.2">
      <c r="A2851" s="128">
        <v>500348</v>
      </c>
      <c r="B2851" s="129" t="s">
        <v>3945</v>
      </c>
      <c r="C2851" s="128">
        <v>308</v>
      </c>
      <c r="D2851" s="128">
        <v>3</v>
      </c>
    </row>
    <row r="2852" spans="1:4" ht="13.2">
      <c r="A2852" s="128">
        <v>510238</v>
      </c>
      <c r="B2852" s="129" t="s">
        <v>3946</v>
      </c>
      <c r="C2852" s="128">
        <v>510</v>
      </c>
      <c r="D2852" s="128">
        <v>5</v>
      </c>
    </row>
    <row r="2853" spans="1:4" ht="13.2">
      <c r="A2853" s="128">
        <v>521116</v>
      </c>
      <c r="B2853" s="129" t="s">
        <v>3947</v>
      </c>
      <c r="C2853" s="128">
        <v>702</v>
      </c>
      <c r="D2853" s="128">
        <v>7</v>
      </c>
    </row>
    <row r="2854" spans="1:4" ht="13.2">
      <c r="A2854" s="128">
        <v>510246</v>
      </c>
      <c r="B2854" s="129" t="s">
        <v>3948</v>
      </c>
      <c r="C2854" s="128">
        <v>507</v>
      </c>
      <c r="D2854" s="128">
        <v>5</v>
      </c>
    </row>
    <row r="2855" spans="1:4" ht="13.2">
      <c r="A2855" s="128">
        <v>518158</v>
      </c>
      <c r="B2855" s="129" t="s">
        <v>1281</v>
      </c>
      <c r="C2855" s="128">
        <v>611</v>
      </c>
      <c r="D2855" s="128">
        <v>6</v>
      </c>
    </row>
    <row r="2856" spans="1:4" ht="13.2">
      <c r="A2856" s="128">
        <v>518972</v>
      </c>
      <c r="B2856" s="129" t="s">
        <v>3949</v>
      </c>
      <c r="C2856" s="128">
        <v>611</v>
      </c>
      <c r="D2856" s="128">
        <v>6</v>
      </c>
    </row>
    <row r="2857" spans="1:4" ht="13.2">
      <c r="A2857" s="128">
        <v>581488</v>
      </c>
      <c r="B2857" s="129" t="s">
        <v>3950</v>
      </c>
      <c r="C2857" s="128">
        <v>207</v>
      </c>
      <c r="D2857" s="128">
        <v>2</v>
      </c>
    </row>
    <row r="2858" spans="1:4" ht="13.2">
      <c r="A2858" s="128">
        <v>512834</v>
      </c>
      <c r="B2858" s="129" t="s">
        <v>3951</v>
      </c>
      <c r="C2858" s="128">
        <v>506</v>
      </c>
      <c r="D2858" s="128">
        <v>5</v>
      </c>
    </row>
    <row r="2859" spans="1:4" ht="13.2">
      <c r="A2859" s="128">
        <v>505803</v>
      </c>
      <c r="B2859" s="129" t="s">
        <v>3952</v>
      </c>
      <c r="C2859" s="128">
        <v>305</v>
      </c>
      <c r="D2859" s="128">
        <v>3</v>
      </c>
    </row>
    <row r="2860" spans="1:4" ht="13.2">
      <c r="A2860" s="128">
        <v>526649</v>
      </c>
      <c r="B2860" s="129" t="s">
        <v>3953</v>
      </c>
      <c r="C2860" s="128">
        <v>801</v>
      </c>
      <c r="D2860" s="128">
        <v>8</v>
      </c>
    </row>
    <row r="2861" spans="1:4" ht="13.2">
      <c r="A2861" s="128">
        <v>524123</v>
      </c>
      <c r="B2861" s="129" t="s">
        <v>3954</v>
      </c>
      <c r="C2861" s="128">
        <v>703</v>
      </c>
      <c r="D2861" s="128">
        <v>7</v>
      </c>
    </row>
    <row r="2862" spans="1:4" ht="13.2">
      <c r="A2862" s="128">
        <v>529290</v>
      </c>
      <c r="B2862" s="129" t="s">
        <v>3955</v>
      </c>
      <c r="C2862" s="128">
        <v>713</v>
      </c>
      <c r="D2862" s="128">
        <v>7</v>
      </c>
    </row>
    <row r="2863" spans="1:4" ht="13.2">
      <c r="A2863" s="128">
        <v>522252</v>
      </c>
      <c r="B2863" s="129" t="s">
        <v>3956</v>
      </c>
      <c r="C2863" s="128">
        <v>806</v>
      </c>
      <c r="D2863" s="128">
        <v>8</v>
      </c>
    </row>
    <row r="2864" spans="1:4" ht="13.2">
      <c r="A2864" s="128">
        <v>517381</v>
      </c>
      <c r="B2864" s="129" t="s">
        <v>1468</v>
      </c>
      <c r="C2864" s="128">
        <v>612</v>
      </c>
      <c r="D2864" s="128">
        <v>6</v>
      </c>
    </row>
    <row r="2865" spans="1:4" ht="13.2">
      <c r="A2865" s="128">
        <v>510254</v>
      </c>
      <c r="B2865" s="129" t="s">
        <v>3957</v>
      </c>
      <c r="C2865" s="128">
        <v>503</v>
      </c>
      <c r="D2865" s="128">
        <v>5</v>
      </c>
    </row>
    <row r="2866" spans="1:4" ht="13.2">
      <c r="A2866" s="128">
        <v>523372</v>
      </c>
      <c r="B2866" s="129" t="s">
        <v>3958</v>
      </c>
      <c r="C2866" s="128">
        <v>807</v>
      </c>
      <c r="D2866" s="128">
        <v>8</v>
      </c>
    </row>
    <row r="2867" spans="1:4" ht="13.2">
      <c r="A2867" s="128">
        <v>522261</v>
      </c>
      <c r="B2867" s="129" t="s">
        <v>3959</v>
      </c>
      <c r="C2867" s="128">
        <v>806</v>
      </c>
      <c r="D2867" s="128">
        <v>8</v>
      </c>
    </row>
    <row r="2868" spans="1:4" ht="13.2">
      <c r="A2868" s="128">
        <v>524131</v>
      </c>
      <c r="B2868" s="129" t="s">
        <v>3960</v>
      </c>
      <c r="C2868" s="128">
        <v>706</v>
      </c>
      <c r="D2868" s="128">
        <v>7</v>
      </c>
    </row>
    <row r="2869" spans="1:4" ht="13.2">
      <c r="A2869" s="128">
        <v>525499</v>
      </c>
      <c r="B2869" s="129" t="s">
        <v>3961</v>
      </c>
      <c r="C2869" s="128">
        <v>707</v>
      </c>
      <c r="D2869" s="128">
        <v>7</v>
      </c>
    </row>
    <row r="2870" spans="1:4" ht="13.2">
      <c r="A2870" s="128">
        <v>526657</v>
      </c>
      <c r="B2870" s="129" t="s">
        <v>3962</v>
      </c>
      <c r="C2870" s="128">
        <v>810</v>
      </c>
      <c r="D2870" s="128">
        <v>8</v>
      </c>
    </row>
    <row r="2871" spans="1:4" ht="13.2">
      <c r="A2871" s="128">
        <v>518981</v>
      </c>
      <c r="B2871" s="129" t="s">
        <v>3963</v>
      </c>
      <c r="C2871" s="128">
        <v>611</v>
      </c>
      <c r="D2871" s="128">
        <v>6</v>
      </c>
    </row>
    <row r="2872" spans="1:4" ht="13.2">
      <c r="A2872" s="128">
        <v>519987</v>
      </c>
      <c r="B2872" s="129" t="s">
        <v>3964</v>
      </c>
      <c r="C2872" s="128">
        <v>712</v>
      </c>
      <c r="D2872" s="128">
        <v>7</v>
      </c>
    </row>
    <row r="2873" spans="1:4" ht="13.2">
      <c r="A2873" s="128">
        <v>502987</v>
      </c>
      <c r="B2873" s="129" t="s">
        <v>3965</v>
      </c>
      <c r="C2873" s="128">
        <v>402</v>
      </c>
      <c r="D2873" s="128">
        <v>4</v>
      </c>
    </row>
    <row r="2874" spans="1:4" ht="13.2">
      <c r="A2874" s="128">
        <v>519995</v>
      </c>
      <c r="B2874" s="129" t="s">
        <v>3966</v>
      </c>
      <c r="C2874" s="128">
        <v>712</v>
      </c>
      <c r="D2874" s="128">
        <v>7</v>
      </c>
    </row>
    <row r="2875" spans="1:4" ht="13.2">
      <c r="A2875" s="128">
        <v>516571</v>
      </c>
      <c r="B2875" s="129" t="s">
        <v>3967</v>
      </c>
      <c r="C2875" s="128">
        <v>610</v>
      </c>
      <c r="D2875" s="128">
        <v>6</v>
      </c>
    </row>
    <row r="2876" spans="1:4" ht="13.2">
      <c r="A2876" s="128">
        <v>502995</v>
      </c>
      <c r="B2876" s="129" t="s">
        <v>3968</v>
      </c>
      <c r="C2876" s="128">
        <v>402</v>
      </c>
      <c r="D2876" s="128">
        <v>4</v>
      </c>
    </row>
    <row r="2877" spans="1:4" ht="13.2">
      <c r="A2877" s="128">
        <v>503002</v>
      </c>
      <c r="B2877" s="129" t="s">
        <v>3969</v>
      </c>
      <c r="C2877" s="128">
        <v>402</v>
      </c>
      <c r="D2877" s="128">
        <v>4</v>
      </c>
    </row>
    <row r="2878" spans="1:4" ht="13.2">
      <c r="A2878" s="128">
        <v>511200</v>
      </c>
      <c r="B2878" s="129" t="s">
        <v>3970</v>
      </c>
      <c r="C2878" s="128">
        <v>505</v>
      </c>
      <c r="D2878" s="128">
        <v>5</v>
      </c>
    </row>
    <row r="2879" spans="1:4" ht="13.2">
      <c r="A2879" s="128">
        <v>515833</v>
      </c>
      <c r="B2879" s="129" t="s">
        <v>3970</v>
      </c>
      <c r="C2879" s="128">
        <v>608</v>
      </c>
      <c r="D2879" s="128">
        <v>6</v>
      </c>
    </row>
    <row r="2880" spans="1:4" ht="13.2">
      <c r="A2880" s="128">
        <v>516589</v>
      </c>
      <c r="B2880" s="129" t="s">
        <v>212</v>
      </c>
      <c r="C2880" s="128">
        <v>613</v>
      </c>
      <c r="D2880" s="128">
        <v>6</v>
      </c>
    </row>
    <row r="2881" spans="1:23" ht="13.2">
      <c r="A2881" s="128">
        <v>518999</v>
      </c>
      <c r="B2881" s="129" t="s">
        <v>3971</v>
      </c>
      <c r="C2881" s="128">
        <v>605</v>
      </c>
      <c r="D2881" s="128">
        <v>6</v>
      </c>
    </row>
    <row r="2882" spans="1:23" ht="13.2">
      <c r="A2882" s="128">
        <v>504190</v>
      </c>
      <c r="B2882" s="129" t="s">
        <v>3972</v>
      </c>
      <c r="C2882" s="128">
        <v>405</v>
      </c>
      <c r="D2882" s="128">
        <v>4</v>
      </c>
    </row>
    <row r="2883" spans="1:23" ht="13.2">
      <c r="A2883" s="128">
        <v>500984</v>
      </c>
      <c r="B2883" s="129" t="s">
        <v>3973</v>
      </c>
      <c r="C2883" s="128">
        <v>407</v>
      </c>
      <c r="D2883" s="128">
        <v>4</v>
      </c>
    </row>
    <row r="2884" spans="1:23" ht="13.2">
      <c r="A2884" s="128">
        <v>517402</v>
      </c>
      <c r="B2884" s="129" t="s">
        <v>648</v>
      </c>
      <c r="C2884" s="128">
        <v>511</v>
      </c>
      <c r="D2884" s="128">
        <v>5</v>
      </c>
    </row>
    <row r="2885" spans="1:23" ht="13.2">
      <c r="A2885" s="128">
        <v>515841</v>
      </c>
      <c r="B2885" s="129" t="s">
        <v>3974</v>
      </c>
      <c r="C2885" s="128">
        <v>609</v>
      </c>
      <c r="D2885" s="128">
        <v>6</v>
      </c>
    </row>
    <row r="2886" spans="1:23" ht="13.2">
      <c r="A2886" s="128">
        <v>525502</v>
      </c>
      <c r="B2886" s="129" t="s">
        <v>3975</v>
      </c>
      <c r="C2886" s="128">
        <v>707</v>
      </c>
      <c r="D2886" s="128">
        <v>7</v>
      </c>
    </row>
    <row r="2887" spans="1:23" ht="13.2">
      <c r="A2887" s="128">
        <v>500992</v>
      </c>
      <c r="B2887" s="129" t="s">
        <v>3976</v>
      </c>
      <c r="C2887" s="128">
        <v>403</v>
      </c>
      <c r="D2887" s="128">
        <v>4</v>
      </c>
    </row>
    <row r="2888" spans="1:23" ht="13.2">
      <c r="A2888" s="128">
        <v>582816</v>
      </c>
      <c r="B2888" s="129" t="s">
        <v>3977</v>
      </c>
      <c r="C2888" s="128">
        <v>407</v>
      </c>
      <c r="D2888" s="128">
        <v>4</v>
      </c>
    </row>
    <row r="2889" spans="1:23" ht="13.2">
      <c r="A2889" s="128">
        <v>501018</v>
      </c>
      <c r="B2889" s="129" t="s">
        <v>3978</v>
      </c>
      <c r="C2889" s="128">
        <v>403</v>
      </c>
      <c r="D2889" s="128">
        <v>4</v>
      </c>
    </row>
    <row r="2890" spans="1:23" ht="13.2">
      <c r="A2890" s="128">
        <v>505811</v>
      </c>
      <c r="B2890" s="129" t="s">
        <v>3979</v>
      </c>
      <c r="C2890" s="128">
        <v>301</v>
      </c>
      <c r="D2890" s="128">
        <v>3</v>
      </c>
    </row>
    <row r="2891" spans="1:23" ht="13.2">
      <c r="A2891" s="128">
        <v>507792</v>
      </c>
      <c r="B2891" s="129" t="s">
        <v>3980</v>
      </c>
      <c r="C2891" s="128">
        <v>203</v>
      </c>
      <c r="D2891" s="128">
        <v>2</v>
      </c>
    </row>
    <row r="2892" spans="1:23" ht="13.2">
      <c r="A2892" s="128">
        <v>525511</v>
      </c>
      <c r="B2892" s="129" t="s">
        <v>3981</v>
      </c>
      <c r="C2892" s="128">
        <v>707</v>
      </c>
      <c r="D2892" s="128">
        <v>7</v>
      </c>
    </row>
    <row r="2893" spans="1:23" ht="13.2">
      <c r="A2893" s="128">
        <v>517399</v>
      </c>
      <c r="B2893" s="129" t="s">
        <v>3982</v>
      </c>
      <c r="C2893" s="128">
        <v>612</v>
      </c>
      <c r="D2893" s="128">
        <v>6</v>
      </c>
    </row>
    <row r="2894" spans="1:23" ht="15.6">
      <c r="A2894" s="130">
        <v>581984</v>
      </c>
      <c r="B2894" s="131" t="s">
        <v>3983</v>
      </c>
      <c r="C2894" s="121">
        <v>501</v>
      </c>
      <c r="D2894" s="121">
        <v>5</v>
      </c>
      <c r="E2894" s="122" t="s">
        <v>345</v>
      </c>
      <c r="F2894" s="122" t="s">
        <v>171</v>
      </c>
      <c r="G2894" s="122" t="s">
        <v>1536</v>
      </c>
      <c r="H2894" s="122" t="s">
        <v>345</v>
      </c>
      <c r="I2894" s="123">
        <v>792</v>
      </c>
      <c r="J2894" s="124">
        <v>819</v>
      </c>
      <c r="K2894" s="125" t="s">
        <v>1537</v>
      </c>
      <c r="L2894" s="124">
        <v>750</v>
      </c>
      <c r="M2894" s="124">
        <v>755</v>
      </c>
      <c r="N2894" s="124">
        <v>759</v>
      </c>
      <c r="O2894" s="124">
        <v>701</v>
      </c>
      <c r="P2894" s="124">
        <v>763</v>
      </c>
      <c r="Q2894" s="124">
        <v>781</v>
      </c>
      <c r="R2894" s="124">
        <v>763</v>
      </c>
      <c r="S2894" s="124">
        <v>784</v>
      </c>
      <c r="T2894" s="124">
        <v>811</v>
      </c>
      <c r="U2894" s="124">
        <v>793</v>
      </c>
      <c r="V2894" s="124">
        <v>752</v>
      </c>
      <c r="W2894" s="126"/>
    </row>
    <row r="2895" spans="1:23" ht="15.6">
      <c r="A2895" s="130">
        <v>517623</v>
      </c>
      <c r="B2895" s="131" t="s">
        <v>3984</v>
      </c>
      <c r="C2895" s="121">
        <v>501</v>
      </c>
      <c r="D2895" s="121">
        <v>5</v>
      </c>
      <c r="E2895" s="122" t="s">
        <v>345</v>
      </c>
      <c r="F2895" s="122" t="s">
        <v>171</v>
      </c>
      <c r="G2895" s="122" t="s">
        <v>1536</v>
      </c>
      <c r="H2895" s="122" t="s">
        <v>345</v>
      </c>
      <c r="I2895" s="123">
        <v>792</v>
      </c>
      <c r="J2895" s="124">
        <v>819</v>
      </c>
      <c r="K2895" s="125" t="s">
        <v>1537</v>
      </c>
      <c r="L2895" s="124">
        <v>750</v>
      </c>
      <c r="M2895" s="124">
        <v>755</v>
      </c>
      <c r="N2895" s="124">
        <v>759</v>
      </c>
      <c r="O2895" s="124">
        <v>701</v>
      </c>
      <c r="P2895" s="124">
        <v>763</v>
      </c>
      <c r="Q2895" s="124">
        <v>781</v>
      </c>
      <c r="R2895" s="124">
        <v>763</v>
      </c>
      <c r="S2895" s="124">
        <v>784</v>
      </c>
      <c r="T2895" s="124">
        <v>811</v>
      </c>
      <c r="U2895" s="124">
        <v>793</v>
      </c>
      <c r="V2895" s="124">
        <v>752</v>
      </c>
      <c r="W2895" s="126"/>
    </row>
    <row r="2896" spans="1:23" ht="15.6">
      <c r="A2896" s="130">
        <v>517631</v>
      </c>
      <c r="B2896" s="131" t="s">
        <v>2113</v>
      </c>
      <c r="C2896" s="121">
        <v>501</v>
      </c>
      <c r="D2896" s="121">
        <v>5</v>
      </c>
      <c r="E2896" s="122" t="s">
        <v>345</v>
      </c>
      <c r="F2896" s="122" t="s">
        <v>171</v>
      </c>
      <c r="G2896" s="122" t="s">
        <v>1536</v>
      </c>
      <c r="H2896" s="122" t="s">
        <v>345</v>
      </c>
      <c r="I2896" s="123">
        <v>792</v>
      </c>
      <c r="J2896" s="124">
        <v>819</v>
      </c>
      <c r="K2896" s="125" t="s">
        <v>1537</v>
      </c>
      <c r="L2896" s="124">
        <v>750</v>
      </c>
      <c r="M2896" s="124">
        <v>755</v>
      </c>
      <c r="N2896" s="124">
        <v>759</v>
      </c>
      <c r="O2896" s="124">
        <v>701</v>
      </c>
      <c r="P2896" s="124">
        <v>763</v>
      </c>
      <c r="Q2896" s="124">
        <v>781</v>
      </c>
      <c r="R2896" s="124">
        <v>763</v>
      </c>
      <c r="S2896" s="124">
        <v>784</v>
      </c>
      <c r="T2896" s="124">
        <v>811</v>
      </c>
      <c r="U2896" s="124">
        <v>793</v>
      </c>
      <c r="V2896" s="124">
        <v>752</v>
      </c>
      <c r="W2896" s="126"/>
    </row>
    <row r="2897" spans="1:23" ht="15.6">
      <c r="A2897" s="130">
        <v>517674</v>
      </c>
      <c r="B2897" s="131" t="s">
        <v>3985</v>
      </c>
      <c r="C2897" s="121">
        <v>501</v>
      </c>
      <c r="D2897" s="121">
        <v>5</v>
      </c>
      <c r="E2897" s="122" t="s">
        <v>345</v>
      </c>
      <c r="F2897" s="122" t="s">
        <v>171</v>
      </c>
      <c r="G2897" s="122" t="s">
        <v>1536</v>
      </c>
      <c r="H2897" s="122" t="s">
        <v>345</v>
      </c>
      <c r="I2897" s="123">
        <v>792</v>
      </c>
      <c r="J2897" s="124">
        <v>819</v>
      </c>
      <c r="K2897" s="125" t="s">
        <v>1537</v>
      </c>
      <c r="L2897" s="124">
        <v>750</v>
      </c>
      <c r="M2897" s="124">
        <v>755</v>
      </c>
      <c r="N2897" s="124">
        <v>759</v>
      </c>
      <c r="O2897" s="124">
        <v>701</v>
      </c>
      <c r="P2897" s="124">
        <v>763</v>
      </c>
      <c r="Q2897" s="124">
        <v>781</v>
      </c>
      <c r="R2897" s="124">
        <v>763</v>
      </c>
      <c r="S2897" s="124">
        <v>784</v>
      </c>
      <c r="T2897" s="124">
        <v>811</v>
      </c>
      <c r="U2897" s="124">
        <v>793</v>
      </c>
      <c r="V2897" s="124">
        <v>752</v>
      </c>
      <c r="W2897" s="126"/>
    </row>
    <row r="2898" spans="1:23" ht="15.6">
      <c r="A2898" s="130">
        <v>517691</v>
      </c>
      <c r="B2898" s="131" t="s">
        <v>3986</v>
      </c>
      <c r="C2898" s="121">
        <v>501</v>
      </c>
      <c r="D2898" s="121">
        <v>5</v>
      </c>
      <c r="E2898" s="122" t="s">
        <v>345</v>
      </c>
      <c r="F2898" s="122" t="s">
        <v>171</v>
      </c>
      <c r="G2898" s="122" t="s">
        <v>1536</v>
      </c>
      <c r="H2898" s="122" t="s">
        <v>345</v>
      </c>
      <c r="I2898" s="123">
        <v>792</v>
      </c>
      <c r="J2898" s="124">
        <v>819</v>
      </c>
      <c r="K2898" s="125" t="s">
        <v>1537</v>
      </c>
      <c r="L2898" s="124">
        <v>750</v>
      </c>
      <c r="M2898" s="124">
        <v>755</v>
      </c>
      <c r="N2898" s="124">
        <v>759</v>
      </c>
      <c r="O2898" s="124">
        <v>701</v>
      </c>
      <c r="P2898" s="124">
        <v>763</v>
      </c>
      <c r="Q2898" s="124">
        <v>781</v>
      </c>
      <c r="R2898" s="124">
        <v>763</v>
      </c>
      <c r="S2898" s="124">
        <v>784</v>
      </c>
      <c r="T2898" s="124">
        <v>811</v>
      </c>
      <c r="U2898" s="124">
        <v>793</v>
      </c>
      <c r="V2898" s="124">
        <v>752</v>
      </c>
      <c r="W2898" s="126"/>
    </row>
    <row r="2899" spans="1:23" ht="15.6">
      <c r="A2899" s="130">
        <v>517798</v>
      </c>
      <c r="B2899" s="131" t="s">
        <v>3987</v>
      </c>
      <c r="C2899" s="121">
        <v>501</v>
      </c>
      <c r="D2899" s="121">
        <v>5</v>
      </c>
      <c r="E2899" s="122" t="s">
        <v>345</v>
      </c>
      <c r="F2899" s="122" t="s">
        <v>171</v>
      </c>
      <c r="G2899" s="122" t="s">
        <v>1536</v>
      </c>
      <c r="H2899" s="122" t="s">
        <v>345</v>
      </c>
      <c r="I2899" s="123">
        <v>792</v>
      </c>
      <c r="J2899" s="124">
        <v>819</v>
      </c>
      <c r="K2899" s="125" t="s">
        <v>1537</v>
      </c>
      <c r="L2899" s="124">
        <v>750</v>
      </c>
      <c r="M2899" s="124">
        <v>755</v>
      </c>
      <c r="N2899" s="124">
        <v>759</v>
      </c>
      <c r="O2899" s="124">
        <v>701</v>
      </c>
      <c r="P2899" s="124">
        <v>763</v>
      </c>
      <c r="Q2899" s="124">
        <v>781</v>
      </c>
      <c r="R2899" s="124">
        <v>763</v>
      </c>
      <c r="S2899" s="124">
        <v>784</v>
      </c>
      <c r="T2899" s="124">
        <v>811</v>
      </c>
      <c r="U2899" s="124">
        <v>793</v>
      </c>
      <c r="V2899" s="124">
        <v>752</v>
      </c>
      <c r="W2899" s="126"/>
    </row>
    <row r="2900" spans="1:23" ht="15.6">
      <c r="A2900" s="130">
        <v>517861</v>
      </c>
      <c r="B2900" s="131" t="s">
        <v>3988</v>
      </c>
      <c r="C2900" s="121">
        <v>501</v>
      </c>
      <c r="D2900" s="121">
        <v>5</v>
      </c>
      <c r="E2900" s="122" t="s">
        <v>345</v>
      </c>
      <c r="F2900" s="122" t="s">
        <v>171</v>
      </c>
      <c r="G2900" s="122" t="s">
        <v>1536</v>
      </c>
      <c r="H2900" s="122" t="s">
        <v>345</v>
      </c>
      <c r="I2900" s="123">
        <v>792</v>
      </c>
      <c r="J2900" s="124">
        <v>819</v>
      </c>
      <c r="K2900" s="125" t="s">
        <v>1537</v>
      </c>
      <c r="L2900" s="124">
        <v>750</v>
      </c>
      <c r="M2900" s="124">
        <v>755</v>
      </c>
      <c r="N2900" s="124">
        <v>759</v>
      </c>
      <c r="O2900" s="124">
        <v>701</v>
      </c>
      <c r="P2900" s="124">
        <v>763</v>
      </c>
      <c r="Q2900" s="124">
        <v>781</v>
      </c>
      <c r="R2900" s="124">
        <v>763</v>
      </c>
      <c r="S2900" s="124">
        <v>784</v>
      </c>
      <c r="T2900" s="124">
        <v>811</v>
      </c>
      <c r="U2900" s="124">
        <v>793</v>
      </c>
      <c r="V2900" s="124">
        <v>752</v>
      </c>
      <c r="W2900" s="126"/>
    </row>
    <row r="2901" spans="1:23" ht="15.6">
      <c r="A2901" s="130">
        <v>517895</v>
      </c>
      <c r="B2901" s="131" t="s">
        <v>3989</v>
      </c>
      <c r="C2901" s="121">
        <v>501</v>
      </c>
      <c r="D2901" s="121">
        <v>5</v>
      </c>
      <c r="E2901" s="122" t="s">
        <v>345</v>
      </c>
      <c r="F2901" s="122" t="s">
        <v>171</v>
      </c>
      <c r="G2901" s="122" t="s">
        <v>1536</v>
      </c>
      <c r="H2901" s="122" t="s">
        <v>345</v>
      </c>
      <c r="I2901" s="123">
        <v>792</v>
      </c>
      <c r="J2901" s="124">
        <v>819</v>
      </c>
      <c r="K2901" s="125" t="s">
        <v>1537</v>
      </c>
      <c r="L2901" s="124">
        <v>750</v>
      </c>
      <c r="M2901" s="124">
        <v>755</v>
      </c>
      <c r="N2901" s="124">
        <v>759</v>
      </c>
      <c r="O2901" s="124">
        <v>701</v>
      </c>
      <c r="P2901" s="124">
        <v>763</v>
      </c>
      <c r="Q2901" s="124">
        <v>781</v>
      </c>
      <c r="R2901" s="124">
        <v>763</v>
      </c>
      <c r="S2901" s="124">
        <v>784</v>
      </c>
      <c r="T2901" s="124">
        <v>811</v>
      </c>
      <c r="U2901" s="124">
        <v>793</v>
      </c>
      <c r="V2901" s="124">
        <v>752</v>
      </c>
      <c r="W2901" s="126"/>
    </row>
    <row r="2902" spans="1:23" ht="15.6">
      <c r="A2902" s="130">
        <v>518018</v>
      </c>
      <c r="B2902" s="131" t="s">
        <v>3990</v>
      </c>
      <c r="C2902" s="121">
        <v>501</v>
      </c>
      <c r="D2902" s="121">
        <v>5</v>
      </c>
      <c r="E2902" s="122" t="s">
        <v>345</v>
      </c>
      <c r="F2902" s="122" t="s">
        <v>171</v>
      </c>
      <c r="G2902" s="122" t="s">
        <v>1536</v>
      </c>
      <c r="H2902" s="122" t="s">
        <v>345</v>
      </c>
      <c r="I2902" s="123">
        <v>792</v>
      </c>
      <c r="J2902" s="124">
        <v>819</v>
      </c>
      <c r="K2902" s="125" t="s">
        <v>1537</v>
      </c>
      <c r="L2902" s="124">
        <v>750</v>
      </c>
      <c r="M2902" s="124">
        <v>755</v>
      </c>
      <c r="N2902" s="124">
        <v>759</v>
      </c>
      <c r="O2902" s="124">
        <v>701</v>
      </c>
      <c r="P2902" s="124">
        <v>763</v>
      </c>
      <c r="Q2902" s="124">
        <v>781</v>
      </c>
      <c r="R2902" s="124">
        <v>763</v>
      </c>
      <c r="S2902" s="124">
        <v>784</v>
      </c>
      <c r="T2902" s="124">
        <v>811</v>
      </c>
      <c r="U2902" s="124">
        <v>793</v>
      </c>
      <c r="V2902" s="124">
        <v>752</v>
      </c>
      <c r="W2902" s="126"/>
    </row>
    <row r="2903" spans="1:23" ht="15.6">
      <c r="A2903" s="130">
        <v>517992</v>
      </c>
      <c r="B2903" s="131" t="s">
        <v>3991</v>
      </c>
      <c r="C2903" s="121">
        <v>501</v>
      </c>
      <c r="D2903" s="121">
        <v>5</v>
      </c>
      <c r="E2903" s="122" t="s">
        <v>345</v>
      </c>
      <c r="F2903" s="122" t="s">
        <v>171</v>
      </c>
      <c r="G2903" s="122" t="s">
        <v>1536</v>
      </c>
      <c r="H2903" s="122" t="s">
        <v>345</v>
      </c>
      <c r="I2903" s="123">
        <v>792</v>
      </c>
      <c r="J2903" s="124">
        <v>819</v>
      </c>
      <c r="K2903" s="125" t="s">
        <v>1537</v>
      </c>
      <c r="L2903" s="124">
        <v>750</v>
      </c>
      <c r="M2903" s="124">
        <v>755</v>
      </c>
      <c r="N2903" s="124">
        <v>759</v>
      </c>
      <c r="O2903" s="124">
        <v>701</v>
      </c>
      <c r="P2903" s="124">
        <v>763</v>
      </c>
      <c r="Q2903" s="124">
        <v>781</v>
      </c>
      <c r="R2903" s="124">
        <v>763</v>
      </c>
      <c r="S2903" s="124">
        <v>784</v>
      </c>
      <c r="T2903" s="124">
        <v>811</v>
      </c>
      <c r="U2903" s="124">
        <v>793</v>
      </c>
      <c r="V2903" s="124">
        <v>752</v>
      </c>
      <c r="W2903" s="126"/>
    </row>
    <row r="2904" spans="1:23" ht="15.6">
      <c r="A2904" s="130">
        <v>518085</v>
      </c>
      <c r="B2904" s="131" t="s">
        <v>3992</v>
      </c>
      <c r="C2904" s="121">
        <v>501</v>
      </c>
      <c r="D2904" s="121">
        <v>5</v>
      </c>
      <c r="E2904" s="122" t="s">
        <v>345</v>
      </c>
      <c r="F2904" s="122" t="s">
        <v>171</v>
      </c>
      <c r="G2904" s="122" t="s">
        <v>1536</v>
      </c>
      <c r="H2904" s="122" t="s">
        <v>345</v>
      </c>
      <c r="I2904" s="123">
        <v>792</v>
      </c>
      <c r="J2904" s="124">
        <v>819</v>
      </c>
      <c r="K2904" s="125" t="s">
        <v>1537</v>
      </c>
      <c r="L2904" s="124">
        <v>750</v>
      </c>
      <c r="M2904" s="124">
        <v>755</v>
      </c>
      <c r="N2904" s="124">
        <v>759</v>
      </c>
      <c r="O2904" s="124">
        <v>701</v>
      </c>
      <c r="P2904" s="124">
        <v>763</v>
      </c>
      <c r="Q2904" s="124">
        <v>781</v>
      </c>
      <c r="R2904" s="124">
        <v>763</v>
      </c>
      <c r="S2904" s="124">
        <v>784</v>
      </c>
      <c r="T2904" s="124">
        <v>811</v>
      </c>
      <c r="U2904" s="124">
        <v>793</v>
      </c>
      <c r="V2904" s="124">
        <v>752</v>
      </c>
      <c r="W2904" s="126"/>
    </row>
    <row r="2905" spans="1:23" ht="15.6">
      <c r="A2905" s="132">
        <v>509132</v>
      </c>
      <c r="B2905" s="117" t="s">
        <v>573</v>
      </c>
      <c r="C2905" s="130">
        <v>502</v>
      </c>
      <c r="D2905" s="121">
        <v>5</v>
      </c>
      <c r="E2905" s="117" t="s">
        <v>573</v>
      </c>
      <c r="F2905" s="122" t="s">
        <v>171</v>
      </c>
      <c r="G2905" s="122" t="s">
        <v>1536</v>
      </c>
      <c r="H2905" s="117" t="s">
        <v>573</v>
      </c>
    </row>
    <row r="2906" spans="1:23" ht="15.6">
      <c r="A2906" s="132">
        <v>509159</v>
      </c>
      <c r="B2906" s="117" t="s">
        <v>3993</v>
      </c>
      <c r="C2906" s="130">
        <v>502</v>
      </c>
      <c r="D2906" s="121">
        <v>5</v>
      </c>
      <c r="E2906" s="117" t="s">
        <v>573</v>
      </c>
      <c r="F2906" s="122" t="s">
        <v>171</v>
      </c>
      <c r="G2906" s="122" t="s">
        <v>1536</v>
      </c>
      <c r="H2906" s="117" t="s">
        <v>573</v>
      </c>
    </row>
    <row r="2907" spans="1:23" ht="15.6">
      <c r="A2907" s="132">
        <v>509167</v>
      </c>
      <c r="B2907" s="117" t="s">
        <v>3994</v>
      </c>
      <c r="C2907" s="130">
        <v>502</v>
      </c>
      <c r="D2907" s="121">
        <v>5</v>
      </c>
      <c r="E2907" s="117" t="s">
        <v>573</v>
      </c>
      <c r="F2907" s="122" t="s">
        <v>171</v>
      </c>
      <c r="G2907" s="122" t="s">
        <v>1536</v>
      </c>
      <c r="H2907" s="117" t="s">
        <v>573</v>
      </c>
    </row>
    <row r="2908" spans="1:23" ht="15.6">
      <c r="A2908" s="132">
        <v>509183</v>
      </c>
      <c r="B2908" s="117" t="s">
        <v>3995</v>
      </c>
      <c r="C2908" s="130">
        <v>502</v>
      </c>
      <c r="D2908" s="121">
        <v>5</v>
      </c>
      <c r="E2908" s="117" t="s">
        <v>573</v>
      </c>
      <c r="F2908" s="122" t="s">
        <v>171</v>
      </c>
      <c r="G2908" s="122" t="s">
        <v>1536</v>
      </c>
      <c r="H2908" s="117" t="s">
        <v>573</v>
      </c>
    </row>
    <row r="2909" spans="1:23" ht="15.6">
      <c r="A2909" s="132">
        <v>509213</v>
      </c>
      <c r="B2909" s="117" t="s">
        <v>2244</v>
      </c>
      <c r="C2909" s="130">
        <v>502</v>
      </c>
      <c r="D2909" s="121">
        <v>5</v>
      </c>
      <c r="E2909" s="117" t="s">
        <v>573</v>
      </c>
      <c r="F2909" s="122" t="s">
        <v>171</v>
      </c>
      <c r="G2909" s="122" t="s">
        <v>1536</v>
      </c>
      <c r="H2909" s="117" t="s">
        <v>573</v>
      </c>
    </row>
    <row r="2910" spans="1:23" ht="15.6">
      <c r="A2910" s="132">
        <v>509221</v>
      </c>
      <c r="B2910" s="117" t="s">
        <v>3996</v>
      </c>
      <c r="C2910" s="130">
        <v>502</v>
      </c>
      <c r="D2910" s="121">
        <v>5</v>
      </c>
      <c r="E2910" s="117" t="s">
        <v>573</v>
      </c>
      <c r="F2910" s="122" t="s">
        <v>171</v>
      </c>
      <c r="G2910" s="122" t="s">
        <v>1536</v>
      </c>
      <c r="H2910" s="117" t="s">
        <v>573</v>
      </c>
    </row>
    <row r="2911" spans="1:23" ht="15.6">
      <c r="A2911" s="132">
        <v>509230</v>
      </c>
      <c r="B2911" s="117" t="s">
        <v>3997</v>
      </c>
      <c r="C2911" s="130">
        <v>502</v>
      </c>
      <c r="D2911" s="121">
        <v>5</v>
      </c>
      <c r="E2911" s="117" t="s">
        <v>573</v>
      </c>
      <c r="F2911" s="122" t="s">
        <v>171</v>
      </c>
      <c r="G2911" s="122" t="s">
        <v>1536</v>
      </c>
      <c r="H2911" s="117" t="s">
        <v>573</v>
      </c>
    </row>
    <row r="2912" spans="1:23" ht="15.6">
      <c r="A2912" s="132">
        <v>509248</v>
      </c>
      <c r="B2912" s="117" t="s">
        <v>3998</v>
      </c>
      <c r="C2912" s="130">
        <v>502</v>
      </c>
      <c r="D2912" s="121">
        <v>5</v>
      </c>
      <c r="E2912" s="117" t="s">
        <v>573</v>
      </c>
      <c r="F2912" s="122" t="s">
        <v>171</v>
      </c>
      <c r="G2912" s="122" t="s">
        <v>1536</v>
      </c>
      <c r="H2912" s="117" t="s">
        <v>3998</v>
      </c>
    </row>
    <row r="2913" spans="1:8" ht="15.6">
      <c r="A2913" s="132">
        <v>509299</v>
      </c>
      <c r="B2913" s="117" t="s">
        <v>3999</v>
      </c>
      <c r="C2913" s="130">
        <v>502</v>
      </c>
      <c r="D2913" s="121">
        <v>5</v>
      </c>
      <c r="E2913" s="117" t="s">
        <v>573</v>
      </c>
      <c r="F2913" s="122" t="s">
        <v>171</v>
      </c>
      <c r="G2913" s="122" t="s">
        <v>1536</v>
      </c>
    </row>
    <row r="2914" spans="1:8" ht="15.6">
      <c r="A2914" s="132">
        <v>509311</v>
      </c>
      <c r="B2914" s="117" t="s">
        <v>4000</v>
      </c>
      <c r="C2914" s="130">
        <v>502</v>
      </c>
      <c r="D2914" s="121">
        <v>5</v>
      </c>
      <c r="E2914" s="117" t="s">
        <v>573</v>
      </c>
      <c r="F2914" s="122" t="s">
        <v>171</v>
      </c>
      <c r="G2914" s="122" t="s">
        <v>1536</v>
      </c>
    </row>
    <row r="2915" spans="1:8" ht="15.6">
      <c r="A2915" s="132">
        <v>509337</v>
      </c>
      <c r="B2915" s="117" t="s">
        <v>4001</v>
      </c>
      <c r="C2915" s="130">
        <v>502</v>
      </c>
      <c r="D2915" s="121">
        <v>5</v>
      </c>
      <c r="E2915" s="117" t="s">
        <v>573</v>
      </c>
      <c r="F2915" s="122" t="s">
        <v>171</v>
      </c>
      <c r="G2915" s="122" t="s">
        <v>1536</v>
      </c>
      <c r="H2915" s="117" t="s">
        <v>573</v>
      </c>
    </row>
    <row r="2916" spans="1:8" ht="15.6">
      <c r="A2916" s="132">
        <v>509345</v>
      </c>
      <c r="B2916" s="117" t="s">
        <v>4002</v>
      </c>
      <c r="C2916" s="130">
        <v>502</v>
      </c>
      <c r="D2916" s="121">
        <v>5</v>
      </c>
      <c r="E2916" s="117" t="s">
        <v>573</v>
      </c>
      <c r="F2916" s="122" t="s">
        <v>171</v>
      </c>
      <c r="G2916" s="122" t="s">
        <v>1536</v>
      </c>
    </row>
    <row r="2917" spans="1:8" ht="15.6">
      <c r="A2917" s="132">
        <v>509361</v>
      </c>
      <c r="B2917" s="117" t="s">
        <v>4003</v>
      </c>
      <c r="C2917" s="130">
        <v>502</v>
      </c>
      <c r="D2917" s="121">
        <v>5</v>
      </c>
      <c r="E2917" s="117" t="s">
        <v>573</v>
      </c>
      <c r="F2917" s="122" t="s">
        <v>171</v>
      </c>
      <c r="G2917" s="122" t="s">
        <v>1536</v>
      </c>
      <c r="H2917" s="117" t="s">
        <v>573</v>
      </c>
    </row>
    <row r="2918" spans="1:8" ht="15.6">
      <c r="A2918" s="132">
        <v>509396</v>
      </c>
      <c r="B2918" s="117" t="s">
        <v>4004</v>
      </c>
      <c r="C2918" s="130">
        <v>502</v>
      </c>
      <c r="D2918" s="121">
        <v>5</v>
      </c>
      <c r="E2918" s="117" t="s">
        <v>573</v>
      </c>
      <c r="F2918" s="122" t="s">
        <v>171</v>
      </c>
      <c r="G2918" s="122" t="s">
        <v>1536</v>
      </c>
    </row>
    <row r="2919" spans="1:8" ht="15.6">
      <c r="A2919" s="132">
        <v>509400</v>
      </c>
      <c r="B2919" s="117" t="s">
        <v>4005</v>
      </c>
      <c r="C2919" s="130">
        <v>502</v>
      </c>
      <c r="D2919" s="121">
        <v>5</v>
      </c>
      <c r="E2919" s="117" t="s">
        <v>573</v>
      </c>
      <c r="F2919" s="122" t="s">
        <v>171</v>
      </c>
      <c r="G2919" s="122" t="s">
        <v>1536</v>
      </c>
    </row>
    <row r="2920" spans="1:8" ht="15.6">
      <c r="A2920" s="132">
        <v>509451</v>
      </c>
      <c r="B2920" s="117" t="s">
        <v>4006</v>
      </c>
      <c r="C2920" s="130">
        <v>502</v>
      </c>
      <c r="D2920" s="121">
        <v>5</v>
      </c>
      <c r="E2920" s="117" t="s">
        <v>573</v>
      </c>
      <c r="F2920" s="122" t="s">
        <v>171</v>
      </c>
      <c r="G2920" s="122" t="s">
        <v>1536</v>
      </c>
      <c r="H2920" s="117" t="s">
        <v>573</v>
      </c>
    </row>
    <row r="2921" spans="1:8" ht="15.6">
      <c r="A2921" s="132">
        <v>509477</v>
      </c>
      <c r="B2921" s="117" t="s">
        <v>4007</v>
      </c>
      <c r="C2921" s="130">
        <v>502</v>
      </c>
      <c r="D2921" s="121">
        <v>5</v>
      </c>
      <c r="E2921" s="117" t="s">
        <v>573</v>
      </c>
      <c r="F2921" s="122" t="s">
        <v>171</v>
      </c>
      <c r="G2921" s="122" t="s">
        <v>1536</v>
      </c>
    </row>
    <row r="2922" spans="1:8" ht="15.6">
      <c r="A2922" s="132">
        <v>509485</v>
      </c>
      <c r="B2922" s="117" t="s">
        <v>4008</v>
      </c>
      <c r="C2922" s="130">
        <v>502</v>
      </c>
      <c r="D2922" s="121">
        <v>5</v>
      </c>
      <c r="E2922" s="117" t="s">
        <v>573</v>
      </c>
      <c r="F2922" s="122" t="s">
        <v>171</v>
      </c>
      <c r="G2922" s="122" t="s">
        <v>1536</v>
      </c>
      <c r="H2922" s="117" t="s">
        <v>573</v>
      </c>
    </row>
    <row r="2923" spans="1:8" ht="15.6">
      <c r="A2923" s="132">
        <v>509493</v>
      </c>
      <c r="B2923" s="117" t="s">
        <v>4009</v>
      </c>
      <c r="C2923" s="130">
        <v>502</v>
      </c>
      <c r="D2923" s="121">
        <v>5</v>
      </c>
      <c r="E2923" s="117" t="s">
        <v>573</v>
      </c>
      <c r="F2923" s="122" t="s">
        <v>171</v>
      </c>
      <c r="G2923" s="122" t="s">
        <v>1536</v>
      </c>
    </row>
    <row r="2924" spans="1:8" ht="15.6">
      <c r="A2924" s="132">
        <v>509507</v>
      </c>
      <c r="B2924" s="117" t="s">
        <v>4010</v>
      </c>
      <c r="C2924" s="130">
        <v>502</v>
      </c>
      <c r="D2924" s="121">
        <v>5</v>
      </c>
      <c r="E2924" s="117" t="s">
        <v>573</v>
      </c>
      <c r="F2924" s="122" t="s">
        <v>171</v>
      </c>
      <c r="G2924" s="122" t="s">
        <v>1536</v>
      </c>
      <c r="H2924" s="117" t="s">
        <v>4010</v>
      </c>
    </row>
    <row r="2925" spans="1:8" ht="15.6">
      <c r="A2925" s="132">
        <v>509515</v>
      </c>
      <c r="B2925" s="117" t="s">
        <v>4011</v>
      </c>
      <c r="C2925" s="130">
        <v>502</v>
      </c>
      <c r="D2925" s="121">
        <v>5</v>
      </c>
      <c r="E2925" s="117" t="s">
        <v>573</v>
      </c>
      <c r="F2925" s="122" t="s">
        <v>171</v>
      </c>
      <c r="G2925" s="122" t="s">
        <v>1536</v>
      </c>
    </row>
    <row r="2926" spans="1:8" ht="15.6">
      <c r="A2926" s="132">
        <v>509523</v>
      </c>
      <c r="B2926" s="117" t="s">
        <v>4012</v>
      </c>
      <c r="C2926" s="130">
        <v>502</v>
      </c>
      <c r="D2926" s="121">
        <v>5</v>
      </c>
      <c r="E2926" s="117" t="s">
        <v>573</v>
      </c>
      <c r="F2926" s="122" t="s">
        <v>171</v>
      </c>
      <c r="G2926" s="122" t="s">
        <v>1536</v>
      </c>
      <c r="H2926" s="117" t="s">
        <v>573</v>
      </c>
    </row>
    <row r="2927" spans="1:8" ht="15.6">
      <c r="A2927" s="132">
        <v>509531</v>
      </c>
      <c r="B2927" s="117" t="s">
        <v>4013</v>
      </c>
      <c r="C2927" s="130">
        <v>502</v>
      </c>
      <c r="D2927" s="121">
        <v>5</v>
      </c>
      <c r="E2927" s="117" t="s">
        <v>573</v>
      </c>
      <c r="F2927" s="122" t="s">
        <v>171</v>
      </c>
      <c r="G2927" s="122" t="s">
        <v>1536</v>
      </c>
    </row>
    <row r="2928" spans="1:8" ht="13.2">
      <c r="A2928" s="130"/>
      <c r="B2928" s="131"/>
      <c r="C2928" s="130"/>
      <c r="D2928" s="130"/>
    </row>
    <row r="2929" spans="1:4" ht="13.2">
      <c r="A2929" s="130"/>
      <c r="B2929" s="131"/>
      <c r="C2929" s="130"/>
      <c r="D2929" s="130"/>
    </row>
    <row r="2930" spans="1:4" ht="13.2">
      <c r="A2930" s="130"/>
      <c r="B2930" s="131"/>
      <c r="C2930" s="130"/>
      <c r="D2930" s="130"/>
    </row>
    <row r="2931" spans="1:4" ht="13.2">
      <c r="A2931" s="130"/>
      <c r="B2931" s="131"/>
      <c r="C2931" s="130"/>
      <c r="D2931" s="130"/>
    </row>
    <row r="2932" spans="1:4" ht="13.2">
      <c r="A2932" s="130"/>
      <c r="B2932" s="131"/>
      <c r="C2932" s="130"/>
      <c r="D2932" s="130"/>
    </row>
    <row r="2933" spans="1:4" ht="13.2">
      <c r="A2933" s="130"/>
      <c r="B2933" s="131"/>
      <c r="C2933" s="130"/>
      <c r="D2933" s="130"/>
    </row>
    <row r="2934" spans="1:4" ht="13.2">
      <c r="A2934" s="130"/>
      <c r="B2934" s="131"/>
      <c r="C2934" s="130"/>
      <c r="D2934" s="130"/>
    </row>
    <row r="2935" spans="1:4" ht="13.2">
      <c r="A2935" s="130"/>
      <c r="B2935" s="131"/>
      <c r="C2935" s="130"/>
      <c r="D2935" s="130"/>
    </row>
    <row r="2936" spans="1:4" ht="13.2">
      <c r="A2936" s="130"/>
      <c r="B2936" s="131"/>
      <c r="C2936" s="130"/>
      <c r="D2936" s="130"/>
    </row>
    <row r="2937" spans="1:4" ht="13.2">
      <c r="A2937" s="130"/>
      <c r="B2937" s="131"/>
      <c r="C2937" s="130"/>
      <c r="D2937" s="130"/>
    </row>
    <row r="2938" spans="1:4" ht="13.2">
      <c r="A2938" s="130"/>
      <c r="B2938" s="131"/>
      <c r="C2938" s="130"/>
      <c r="D2938" s="130"/>
    </row>
    <row r="2939" spans="1:4" ht="13.2">
      <c r="A2939" s="130"/>
      <c r="B2939" s="131"/>
      <c r="C2939" s="130"/>
      <c r="D2939" s="130"/>
    </row>
    <row r="2940" spans="1:4" ht="13.2">
      <c r="A2940" s="130"/>
      <c r="B2940" s="131"/>
      <c r="C2940" s="130"/>
      <c r="D2940" s="130"/>
    </row>
    <row r="2941" spans="1:4" ht="13.2">
      <c r="A2941" s="130"/>
      <c r="B2941" s="131"/>
      <c r="C2941" s="130"/>
      <c r="D2941" s="130"/>
    </row>
    <row r="2942" spans="1:4" ht="13.2">
      <c r="A2942" s="130"/>
      <c r="B2942" s="131"/>
      <c r="C2942" s="130"/>
      <c r="D2942" s="130"/>
    </row>
    <row r="2943" spans="1:4" ht="13.2">
      <c r="A2943" s="130"/>
      <c r="B2943" s="131"/>
      <c r="C2943" s="130"/>
      <c r="D2943" s="130"/>
    </row>
    <row r="2944" spans="1:4" ht="13.2">
      <c r="A2944" s="130"/>
      <c r="B2944" s="131"/>
      <c r="C2944" s="130"/>
      <c r="D2944" s="130"/>
    </row>
    <row r="2945" spans="1:4" ht="13.2">
      <c r="A2945" s="130"/>
      <c r="B2945" s="131"/>
      <c r="C2945" s="130"/>
      <c r="D2945" s="130"/>
    </row>
    <row r="2946" spans="1:4" ht="13.2">
      <c r="A2946" s="130"/>
      <c r="B2946" s="131"/>
      <c r="C2946" s="130"/>
      <c r="D2946" s="130"/>
    </row>
    <row r="2947" spans="1:4" ht="13.2">
      <c r="A2947" s="130"/>
      <c r="B2947" s="131"/>
      <c r="C2947" s="130"/>
      <c r="D2947" s="130"/>
    </row>
    <row r="2948" spans="1:4" ht="13.2">
      <c r="A2948" s="130"/>
      <c r="B2948" s="131"/>
      <c r="C2948" s="130"/>
      <c r="D2948" s="130"/>
    </row>
    <row r="2949" spans="1:4" ht="13.2">
      <c r="A2949" s="130"/>
      <c r="B2949" s="131"/>
      <c r="C2949" s="130"/>
      <c r="D2949" s="130"/>
    </row>
    <row r="2950" spans="1:4" ht="13.2">
      <c r="A2950" s="130"/>
      <c r="B2950" s="131"/>
      <c r="C2950" s="130"/>
      <c r="D2950" s="130"/>
    </row>
    <row r="2951" spans="1:4" ht="13.2">
      <c r="A2951" s="130"/>
      <c r="B2951" s="131"/>
      <c r="C2951" s="130"/>
      <c r="D2951" s="130"/>
    </row>
    <row r="2952" spans="1:4" ht="13.2">
      <c r="A2952" s="130"/>
      <c r="B2952" s="131"/>
      <c r="C2952" s="130"/>
      <c r="D2952" s="130"/>
    </row>
    <row r="2953" spans="1:4" ht="13.2">
      <c r="A2953" s="130"/>
      <c r="B2953" s="131"/>
      <c r="C2953" s="130"/>
      <c r="D2953" s="130"/>
    </row>
    <row r="2954" spans="1:4" ht="13.2">
      <c r="A2954" s="130"/>
      <c r="B2954" s="131"/>
      <c r="C2954" s="130"/>
      <c r="D2954" s="130"/>
    </row>
    <row r="2955" spans="1:4" ht="13.2">
      <c r="A2955" s="130"/>
      <c r="B2955" s="131"/>
      <c r="C2955" s="130"/>
      <c r="D2955" s="130"/>
    </row>
    <row r="2956" spans="1:4" ht="13.2">
      <c r="A2956" s="130"/>
      <c r="B2956" s="131"/>
      <c r="C2956" s="130"/>
      <c r="D2956" s="130"/>
    </row>
    <row r="2957" spans="1:4" ht="13.2">
      <c r="A2957" s="130"/>
      <c r="B2957" s="131"/>
      <c r="C2957" s="130"/>
      <c r="D2957" s="130"/>
    </row>
    <row r="2958" spans="1:4" ht="13.2">
      <c r="A2958" s="130"/>
      <c r="B2958" s="131"/>
      <c r="C2958" s="130"/>
      <c r="D2958" s="130"/>
    </row>
    <row r="2959" spans="1:4" ht="13.2">
      <c r="A2959" s="130"/>
      <c r="B2959" s="131"/>
      <c r="C2959" s="130"/>
      <c r="D2959" s="130"/>
    </row>
    <row r="2960" spans="1:4" ht="13.2">
      <c r="A2960" s="130"/>
      <c r="B2960" s="131"/>
      <c r="C2960" s="130"/>
      <c r="D2960" s="130"/>
    </row>
    <row r="2961" spans="1:4" ht="13.2">
      <c r="A2961" s="130"/>
      <c r="B2961" s="131"/>
      <c r="C2961" s="130"/>
      <c r="D2961" s="130"/>
    </row>
    <row r="2962" spans="1:4" ht="13.2">
      <c r="A2962" s="130"/>
      <c r="B2962" s="131"/>
      <c r="C2962" s="130"/>
      <c r="D2962" s="130"/>
    </row>
    <row r="2963" spans="1:4" ht="13.2">
      <c r="A2963" s="130"/>
      <c r="B2963" s="131"/>
      <c r="C2963" s="130"/>
      <c r="D2963" s="130"/>
    </row>
    <row r="2964" spans="1:4" ht="13.2">
      <c r="A2964" s="130"/>
      <c r="B2964" s="131"/>
      <c r="C2964" s="130"/>
      <c r="D2964" s="130"/>
    </row>
    <row r="2965" spans="1:4" ht="13.2">
      <c r="A2965" s="130"/>
      <c r="B2965" s="131"/>
      <c r="C2965" s="130"/>
      <c r="D2965" s="130"/>
    </row>
    <row r="2966" spans="1:4" ht="13.2">
      <c r="A2966" s="130"/>
      <c r="B2966" s="131"/>
      <c r="C2966" s="130"/>
      <c r="D2966" s="130"/>
    </row>
    <row r="2967" spans="1:4" ht="13.2">
      <c r="A2967" s="130"/>
      <c r="B2967" s="131"/>
      <c r="C2967" s="130"/>
      <c r="D2967" s="130"/>
    </row>
    <row r="2968" spans="1:4" ht="13.2">
      <c r="A2968" s="130"/>
      <c r="B2968" s="131"/>
      <c r="C2968" s="130"/>
      <c r="D2968" s="130"/>
    </row>
    <row r="2969" spans="1:4" ht="13.2">
      <c r="A2969" s="130"/>
      <c r="B2969" s="131"/>
      <c r="C2969" s="130"/>
      <c r="D2969" s="130"/>
    </row>
    <row r="2970" spans="1:4" ht="13.2">
      <c r="A2970" s="130"/>
      <c r="B2970" s="131"/>
      <c r="C2970" s="130"/>
      <c r="D2970" s="130"/>
    </row>
    <row r="2971" spans="1:4" ht="13.2">
      <c r="A2971" s="130"/>
      <c r="B2971" s="131"/>
      <c r="C2971" s="130"/>
      <c r="D2971" s="130"/>
    </row>
    <row r="2972" spans="1:4" ht="13.2">
      <c r="A2972" s="130"/>
      <c r="B2972" s="131"/>
      <c r="C2972" s="130"/>
      <c r="D2972" s="130"/>
    </row>
    <row r="2973" spans="1:4" ht="13.2">
      <c r="A2973" s="130"/>
      <c r="B2973" s="131"/>
      <c r="C2973" s="130"/>
      <c r="D2973" s="130"/>
    </row>
    <row r="2974" spans="1:4" ht="13.2">
      <c r="A2974" s="130"/>
      <c r="B2974" s="131"/>
      <c r="C2974" s="130"/>
      <c r="D2974" s="130"/>
    </row>
    <row r="2975" spans="1:4" ht="13.2">
      <c r="A2975" s="130"/>
      <c r="B2975" s="131"/>
      <c r="C2975" s="130"/>
      <c r="D2975" s="130"/>
    </row>
    <row r="2976" spans="1:4" ht="13.2">
      <c r="A2976" s="130"/>
      <c r="B2976" s="131"/>
      <c r="C2976" s="130"/>
      <c r="D2976" s="130"/>
    </row>
    <row r="2977" spans="1:4" ht="13.2">
      <c r="A2977" s="130"/>
      <c r="B2977" s="131"/>
      <c r="C2977" s="130"/>
      <c r="D2977" s="130"/>
    </row>
    <row r="2978" spans="1:4" ht="13.2">
      <c r="A2978" s="130"/>
      <c r="B2978" s="131"/>
      <c r="C2978" s="130"/>
      <c r="D2978" s="130"/>
    </row>
    <row r="2979" spans="1:4" ht="13.2">
      <c r="A2979" s="130"/>
      <c r="B2979" s="131"/>
      <c r="C2979" s="130"/>
      <c r="D2979" s="130"/>
    </row>
    <row r="2980" spans="1:4" ht="13.2">
      <c r="A2980" s="130"/>
      <c r="B2980" s="131"/>
      <c r="C2980" s="130"/>
      <c r="D2980" s="130"/>
    </row>
    <row r="2981" spans="1:4" ht="13.2">
      <c r="A2981" s="130"/>
      <c r="B2981" s="131"/>
      <c r="C2981" s="130"/>
      <c r="D2981" s="130"/>
    </row>
    <row r="2982" spans="1:4" ht="13.2">
      <c r="A2982" s="130"/>
      <c r="B2982" s="131"/>
      <c r="C2982" s="130"/>
      <c r="D2982" s="130"/>
    </row>
    <row r="2983" spans="1:4" ht="13.2">
      <c r="A2983" s="130"/>
      <c r="B2983" s="131"/>
      <c r="C2983" s="130"/>
      <c r="D2983" s="130"/>
    </row>
    <row r="2984" spans="1:4" ht="13.2">
      <c r="A2984" s="130"/>
      <c r="B2984" s="131"/>
      <c r="C2984" s="130"/>
      <c r="D2984" s="130"/>
    </row>
    <row r="2985" spans="1:4" ht="13.2">
      <c r="A2985" s="130"/>
      <c r="B2985" s="131"/>
      <c r="C2985" s="130"/>
      <c r="D2985" s="130"/>
    </row>
    <row r="2986" spans="1:4" ht="13.2">
      <c r="A2986" s="130"/>
      <c r="B2986" s="131"/>
      <c r="C2986" s="130"/>
      <c r="D2986" s="130"/>
    </row>
    <row r="2987" spans="1:4" ht="13.2">
      <c r="A2987" s="130"/>
      <c r="B2987" s="131"/>
      <c r="C2987" s="130"/>
      <c r="D2987" s="130"/>
    </row>
    <row r="2988" spans="1:4" ht="13.2">
      <c r="A2988" s="130"/>
      <c r="B2988" s="131"/>
      <c r="C2988" s="130"/>
      <c r="D2988" s="130"/>
    </row>
    <row r="2989" spans="1:4" ht="13.2">
      <c r="A2989" s="130"/>
      <c r="B2989" s="131"/>
      <c r="C2989" s="130"/>
      <c r="D2989" s="130"/>
    </row>
    <row r="2990" spans="1:4" ht="13.2">
      <c r="A2990" s="130"/>
      <c r="B2990" s="131"/>
      <c r="C2990" s="130"/>
      <c r="D2990" s="130"/>
    </row>
    <row r="2991" spans="1:4" ht="13.2">
      <c r="A2991" s="130"/>
      <c r="B2991" s="131"/>
      <c r="C2991" s="130"/>
      <c r="D2991" s="130"/>
    </row>
    <row r="2992" spans="1:4" ht="13.2">
      <c r="A2992" s="130"/>
      <c r="B2992" s="131"/>
      <c r="C2992" s="130"/>
      <c r="D2992" s="130"/>
    </row>
    <row r="2993" spans="1:4" ht="13.2">
      <c r="A2993" s="130"/>
      <c r="B2993" s="131"/>
      <c r="C2993" s="130"/>
      <c r="D2993" s="130"/>
    </row>
  </sheetData>
  <hyperlinks>
    <hyperlink ref="A1" location="HLAVNY!A1" display="&lt;-------------- späť na HLAVNY" xr:uid="{00000000-0004-0000-1C00-000000000000}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outlinePr summaryBelow="0" summaryRight="0"/>
  </sheetPr>
  <dimension ref="A1:Q100"/>
  <sheetViews>
    <sheetView workbookViewId="0"/>
  </sheetViews>
  <sheetFormatPr defaultColWidth="12.6640625" defaultRowHeight="15.75" customHeight="1"/>
  <cols>
    <col min="1" max="1" width="13.21875" customWidth="1"/>
    <col min="5" max="5" width="19.109375" customWidth="1"/>
    <col min="6" max="6" width="14" customWidth="1"/>
    <col min="7" max="8" width="13.44140625" customWidth="1"/>
    <col min="9" max="9" width="11.44140625" customWidth="1"/>
    <col min="11" max="11" width="17.88671875" customWidth="1"/>
    <col min="12" max="12" width="16.44140625" customWidth="1"/>
    <col min="15" max="15" width="24.33203125" customWidth="1"/>
  </cols>
  <sheetData>
    <row r="1" spans="1:17" ht="24">
      <c r="A1" s="62" t="s">
        <v>111</v>
      </c>
      <c r="B1" s="114"/>
      <c r="C1" s="115"/>
      <c r="D1" s="115" t="s">
        <v>105</v>
      </c>
      <c r="E1" s="50"/>
      <c r="G1" s="116"/>
      <c r="H1" s="116"/>
      <c r="I1" s="116" t="s">
        <v>1220</v>
      </c>
      <c r="J1" s="117"/>
    </row>
    <row r="2" spans="1:17" ht="46.5" customHeight="1">
      <c r="A2" s="133" t="s">
        <v>123</v>
      </c>
      <c r="B2" s="133" t="s">
        <v>4014</v>
      </c>
      <c r="C2" s="133" t="s">
        <v>121</v>
      </c>
      <c r="D2" s="133" t="s">
        <v>836</v>
      </c>
      <c r="E2" s="133" t="s">
        <v>119</v>
      </c>
      <c r="F2" s="133" t="s">
        <v>4015</v>
      </c>
      <c r="G2" s="133" t="s">
        <v>4016</v>
      </c>
      <c r="H2" s="134" t="s">
        <v>4017</v>
      </c>
      <c r="I2" s="134" t="s">
        <v>4018</v>
      </c>
      <c r="J2" s="133" t="s">
        <v>4019</v>
      </c>
      <c r="K2" s="134" t="s">
        <v>4020</v>
      </c>
      <c r="L2" s="134" t="s">
        <v>4021</v>
      </c>
      <c r="M2" s="134" t="s">
        <v>4022</v>
      </c>
      <c r="N2" s="134" t="s">
        <v>1047</v>
      </c>
      <c r="O2" s="134" t="s">
        <v>4023</v>
      </c>
      <c r="P2" s="134" t="s">
        <v>4024</v>
      </c>
      <c r="Q2" s="134" t="s">
        <v>4025</v>
      </c>
    </row>
    <row r="3" spans="1:17" ht="13.2">
      <c r="A3" s="5" t="s">
        <v>171</v>
      </c>
      <c r="B3" s="5" t="s">
        <v>4026</v>
      </c>
      <c r="C3" s="5" t="s">
        <v>648</v>
      </c>
      <c r="D3" s="5" t="s">
        <v>648</v>
      </c>
      <c r="E3" s="5" t="s">
        <v>648</v>
      </c>
      <c r="F3" s="5">
        <v>865371</v>
      </c>
      <c r="G3" s="5">
        <v>7098</v>
      </c>
      <c r="H3" s="12" t="s">
        <v>4027</v>
      </c>
      <c r="I3" s="5" t="s">
        <v>1113</v>
      </c>
      <c r="J3" s="5">
        <v>2355</v>
      </c>
      <c r="K3" s="5" t="s">
        <v>482</v>
      </c>
      <c r="L3" s="5">
        <v>2</v>
      </c>
      <c r="M3" s="12" t="s">
        <v>13</v>
      </c>
      <c r="N3" s="13" t="s">
        <v>644</v>
      </c>
      <c r="O3" s="12" t="s">
        <v>4028</v>
      </c>
      <c r="P3" s="12" t="s">
        <v>365</v>
      </c>
    </row>
    <row r="4" spans="1:17" ht="13.2">
      <c r="H4" s="12"/>
      <c r="I4" s="12"/>
      <c r="M4" s="12"/>
      <c r="O4" s="12"/>
      <c r="P4" s="12"/>
    </row>
    <row r="5" spans="1:17" ht="13.2">
      <c r="H5" s="12"/>
      <c r="I5" s="12"/>
      <c r="M5" s="12"/>
      <c r="O5" s="12"/>
      <c r="P5" s="12"/>
    </row>
    <row r="6" spans="1:17" ht="13.2">
      <c r="H6" s="12"/>
      <c r="I6" s="12"/>
      <c r="M6" s="12"/>
      <c r="O6" s="12"/>
      <c r="P6" s="12"/>
    </row>
    <row r="7" spans="1:17" ht="13.2">
      <c r="H7" s="12"/>
      <c r="I7" s="12"/>
      <c r="M7" s="12"/>
      <c r="O7" s="12"/>
      <c r="P7" s="12"/>
    </row>
    <row r="8" spans="1:17" ht="13.2">
      <c r="H8" s="12"/>
      <c r="I8" s="12"/>
      <c r="M8" s="12"/>
      <c r="O8" s="12"/>
      <c r="P8" s="12"/>
    </row>
    <row r="9" spans="1:17" ht="13.2">
      <c r="H9" s="12"/>
      <c r="I9" s="12"/>
      <c r="M9" s="12"/>
      <c r="O9" s="12"/>
      <c r="P9" s="12"/>
    </row>
    <row r="10" spans="1:17" ht="13.2">
      <c r="H10" s="12"/>
      <c r="I10" s="12"/>
      <c r="M10" s="12"/>
      <c r="O10" s="12"/>
      <c r="P10" s="12"/>
    </row>
    <row r="11" spans="1:17" ht="13.2">
      <c r="H11" s="12"/>
      <c r="I11" s="12"/>
      <c r="M11" s="12"/>
      <c r="O11" s="12"/>
      <c r="P11" s="12"/>
    </row>
    <row r="12" spans="1:17" ht="13.2">
      <c r="H12" s="12"/>
      <c r="I12" s="12"/>
      <c r="M12" s="12"/>
      <c r="O12" s="12"/>
      <c r="P12" s="12"/>
    </row>
    <row r="13" spans="1:17" ht="13.2">
      <c r="H13" s="12"/>
      <c r="I13" s="12"/>
      <c r="M13" s="12"/>
      <c r="O13" s="12"/>
      <c r="P13" s="12"/>
    </row>
    <row r="14" spans="1:17" ht="13.2">
      <c r="H14" s="12"/>
      <c r="I14" s="12"/>
      <c r="M14" s="12"/>
      <c r="O14" s="12"/>
      <c r="P14" s="12"/>
    </row>
    <row r="15" spans="1:17" ht="13.2">
      <c r="H15" s="12"/>
      <c r="I15" s="12"/>
      <c r="M15" s="12"/>
      <c r="O15" s="12"/>
      <c r="P15" s="12"/>
    </row>
    <row r="16" spans="1:17" ht="13.2">
      <c r="H16" s="12"/>
      <c r="I16" s="12"/>
      <c r="M16" s="12"/>
      <c r="O16" s="12"/>
      <c r="P16" s="12"/>
    </row>
    <row r="17" spans="8:16" ht="13.2">
      <c r="H17" s="12"/>
      <c r="I17" s="12"/>
      <c r="M17" s="12"/>
      <c r="O17" s="12"/>
      <c r="P17" s="12"/>
    </row>
    <row r="18" spans="8:16" ht="13.2">
      <c r="H18" s="12"/>
      <c r="I18" s="12"/>
      <c r="M18" s="12"/>
      <c r="O18" s="12"/>
      <c r="P18" s="12"/>
    </row>
    <row r="19" spans="8:16" ht="13.2">
      <c r="H19" s="12"/>
      <c r="I19" s="12"/>
      <c r="M19" s="12"/>
      <c r="O19" s="12"/>
      <c r="P19" s="12"/>
    </row>
    <row r="20" spans="8:16" ht="13.2">
      <c r="H20" s="12"/>
      <c r="I20" s="12"/>
      <c r="M20" s="12"/>
      <c r="O20" s="12"/>
      <c r="P20" s="12"/>
    </row>
    <row r="21" spans="8:16" ht="13.2">
      <c r="H21" s="12"/>
      <c r="I21" s="12"/>
      <c r="M21" s="12"/>
      <c r="O21" s="12"/>
      <c r="P21" s="12"/>
    </row>
    <row r="22" spans="8:16" ht="13.2">
      <c r="H22" s="12"/>
      <c r="I22" s="12"/>
      <c r="M22" s="12"/>
      <c r="O22" s="12"/>
      <c r="P22" s="12"/>
    </row>
    <row r="23" spans="8:16" ht="13.2">
      <c r="H23" s="12"/>
      <c r="I23" s="12"/>
      <c r="M23" s="12"/>
      <c r="O23" s="12"/>
      <c r="P23" s="12"/>
    </row>
    <row r="24" spans="8:16" ht="13.2">
      <c r="H24" s="12"/>
      <c r="I24" s="12"/>
      <c r="M24" s="12"/>
      <c r="O24" s="12"/>
      <c r="P24" s="12"/>
    </row>
    <row r="25" spans="8:16" ht="13.2">
      <c r="H25" s="12"/>
      <c r="I25" s="12"/>
      <c r="M25" s="12"/>
      <c r="O25" s="12"/>
      <c r="P25" s="12"/>
    </row>
    <row r="26" spans="8:16" ht="13.2">
      <c r="H26" s="12"/>
      <c r="I26" s="12"/>
      <c r="M26" s="12"/>
      <c r="O26" s="12"/>
      <c r="P26" s="12"/>
    </row>
    <row r="27" spans="8:16" ht="13.2">
      <c r="H27" s="12"/>
      <c r="I27" s="12"/>
      <c r="M27" s="12"/>
      <c r="O27" s="12"/>
      <c r="P27" s="12"/>
    </row>
    <row r="28" spans="8:16" ht="13.2">
      <c r="H28" s="12"/>
      <c r="I28" s="12"/>
      <c r="M28" s="12"/>
      <c r="O28" s="12"/>
      <c r="P28" s="12"/>
    </row>
    <row r="29" spans="8:16" ht="13.2">
      <c r="H29" s="12"/>
      <c r="I29" s="12"/>
      <c r="M29" s="12"/>
      <c r="O29" s="12"/>
      <c r="P29" s="12"/>
    </row>
    <row r="30" spans="8:16" ht="13.2">
      <c r="H30" s="12"/>
      <c r="I30" s="12"/>
      <c r="M30" s="12"/>
      <c r="O30" s="12"/>
      <c r="P30" s="12"/>
    </row>
    <row r="31" spans="8:16" ht="13.2">
      <c r="H31" s="12"/>
      <c r="I31" s="12"/>
      <c r="M31" s="12"/>
      <c r="O31" s="12"/>
      <c r="P31" s="12"/>
    </row>
    <row r="32" spans="8:16" ht="13.2">
      <c r="H32" s="12"/>
      <c r="I32" s="12"/>
      <c r="M32" s="12"/>
      <c r="O32" s="12"/>
      <c r="P32" s="12"/>
    </row>
    <row r="33" spans="8:16" ht="13.2">
      <c r="H33" s="12"/>
      <c r="I33" s="12"/>
      <c r="M33" s="12"/>
      <c r="O33" s="12"/>
      <c r="P33" s="12"/>
    </row>
    <row r="34" spans="8:16" ht="13.2">
      <c r="H34" s="12"/>
      <c r="I34" s="12"/>
      <c r="M34" s="12"/>
      <c r="O34" s="12"/>
      <c r="P34" s="12"/>
    </row>
    <row r="35" spans="8:16" ht="13.2">
      <c r="H35" s="12"/>
      <c r="I35" s="12"/>
      <c r="M35" s="12"/>
      <c r="O35" s="12"/>
      <c r="P35" s="12"/>
    </row>
    <row r="36" spans="8:16" ht="13.2">
      <c r="H36" s="12"/>
      <c r="I36" s="12"/>
      <c r="M36" s="12"/>
      <c r="O36" s="12"/>
      <c r="P36" s="12"/>
    </row>
    <row r="37" spans="8:16" ht="13.2">
      <c r="H37" s="12"/>
      <c r="I37" s="12"/>
      <c r="M37" s="12"/>
      <c r="O37" s="12"/>
      <c r="P37" s="12"/>
    </row>
    <row r="38" spans="8:16" ht="13.2">
      <c r="H38" s="12"/>
      <c r="I38" s="12"/>
      <c r="M38" s="12"/>
      <c r="O38" s="12"/>
      <c r="P38" s="12"/>
    </row>
    <row r="39" spans="8:16" ht="13.2">
      <c r="H39" s="12"/>
      <c r="I39" s="12"/>
      <c r="M39" s="12"/>
      <c r="O39" s="12"/>
      <c r="P39" s="12"/>
    </row>
    <row r="40" spans="8:16" ht="13.2">
      <c r="H40" s="12"/>
      <c r="I40" s="12"/>
      <c r="M40" s="12"/>
      <c r="O40" s="12"/>
      <c r="P40" s="12"/>
    </row>
    <row r="41" spans="8:16" ht="13.2">
      <c r="H41" s="12"/>
      <c r="I41" s="12"/>
      <c r="M41" s="12"/>
      <c r="O41" s="12"/>
      <c r="P41" s="12"/>
    </row>
    <row r="42" spans="8:16" ht="13.2">
      <c r="H42" s="12"/>
      <c r="I42" s="12"/>
      <c r="M42" s="12"/>
      <c r="O42" s="12"/>
      <c r="P42" s="12"/>
    </row>
    <row r="43" spans="8:16" ht="13.2">
      <c r="H43" s="12"/>
      <c r="I43" s="12"/>
      <c r="M43" s="12"/>
      <c r="O43" s="12"/>
      <c r="P43" s="12"/>
    </row>
    <row r="44" spans="8:16" ht="13.2">
      <c r="H44" s="12"/>
      <c r="I44" s="12"/>
      <c r="M44" s="12"/>
      <c r="O44" s="12"/>
      <c r="P44" s="12"/>
    </row>
    <row r="45" spans="8:16" ht="13.2">
      <c r="H45" s="12"/>
      <c r="I45" s="12"/>
      <c r="M45" s="12"/>
      <c r="O45" s="12"/>
      <c r="P45" s="12"/>
    </row>
    <row r="46" spans="8:16" ht="13.2">
      <c r="H46" s="12"/>
      <c r="I46" s="12"/>
      <c r="M46" s="12"/>
      <c r="O46" s="12"/>
      <c r="P46" s="12"/>
    </row>
    <row r="47" spans="8:16" ht="13.2">
      <c r="H47" s="12"/>
      <c r="I47" s="12"/>
      <c r="M47" s="12"/>
      <c r="O47" s="12"/>
      <c r="P47" s="12"/>
    </row>
    <row r="48" spans="8:16" ht="13.2">
      <c r="H48" s="12"/>
      <c r="I48" s="12"/>
      <c r="M48" s="12"/>
      <c r="O48" s="12"/>
      <c r="P48" s="12"/>
    </row>
    <row r="49" spans="8:16" ht="13.2">
      <c r="H49" s="12"/>
      <c r="I49" s="12"/>
      <c r="M49" s="12"/>
      <c r="O49" s="12"/>
      <c r="P49" s="12"/>
    </row>
    <row r="50" spans="8:16" ht="13.2">
      <c r="H50" s="12"/>
      <c r="I50" s="12"/>
      <c r="M50" s="12"/>
      <c r="O50" s="12"/>
      <c r="P50" s="12"/>
    </row>
    <row r="51" spans="8:16" ht="13.2">
      <c r="H51" s="12"/>
      <c r="I51" s="12"/>
      <c r="M51" s="12"/>
      <c r="O51" s="12"/>
      <c r="P51" s="12"/>
    </row>
    <row r="52" spans="8:16" ht="13.2">
      <c r="H52" s="12"/>
      <c r="I52" s="12"/>
      <c r="M52" s="12"/>
      <c r="O52" s="12"/>
      <c r="P52" s="12"/>
    </row>
    <row r="53" spans="8:16" ht="13.2">
      <c r="H53" s="12"/>
      <c r="I53" s="12"/>
      <c r="M53" s="12"/>
      <c r="O53" s="12"/>
      <c r="P53" s="12"/>
    </row>
    <row r="54" spans="8:16" ht="13.2">
      <c r="H54" s="12"/>
      <c r="I54" s="12"/>
      <c r="M54" s="12"/>
      <c r="O54" s="12"/>
      <c r="P54" s="12"/>
    </row>
    <row r="55" spans="8:16" ht="13.2">
      <c r="H55" s="12"/>
      <c r="I55" s="12"/>
      <c r="M55" s="12"/>
      <c r="O55" s="12"/>
      <c r="P55" s="12"/>
    </row>
    <row r="56" spans="8:16" ht="13.2">
      <c r="H56" s="12"/>
      <c r="I56" s="12"/>
      <c r="M56" s="12"/>
      <c r="O56" s="12"/>
      <c r="P56" s="12"/>
    </row>
    <row r="57" spans="8:16" ht="13.2">
      <c r="H57" s="12"/>
      <c r="I57" s="12"/>
      <c r="M57" s="12"/>
      <c r="O57" s="12"/>
      <c r="P57" s="12"/>
    </row>
    <row r="58" spans="8:16" ht="13.2">
      <c r="H58" s="12"/>
      <c r="I58" s="12"/>
      <c r="M58" s="12"/>
      <c r="O58" s="12"/>
      <c r="P58" s="12"/>
    </row>
    <row r="59" spans="8:16" ht="13.2">
      <c r="H59" s="12"/>
      <c r="I59" s="12"/>
      <c r="M59" s="12"/>
      <c r="O59" s="12"/>
      <c r="P59" s="12"/>
    </row>
    <row r="60" spans="8:16" ht="13.2">
      <c r="H60" s="12"/>
      <c r="I60" s="12"/>
      <c r="M60" s="12"/>
      <c r="O60" s="12"/>
      <c r="P60" s="12"/>
    </row>
    <row r="61" spans="8:16" ht="13.2">
      <c r="H61" s="12"/>
      <c r="I61" s="12"/>
      <c r="M61" s="12"/>
      <c r="O61" s="12"/>
      <c r="P61" s="12"/>
    </row>
    <row r="62" spans="8:16" ht="13.2">
      <c r="H62" s="12"/>
      <c r="I62" s="12"/>
      <c r="M62" s="12"/>
      <c r="O62" s="12"/>
      <c r="P62" s="12"/>
    </row>
    <row r="63" spans="8:16" ht="13.2">
      <c r="H63" s="12"/>
      <c r="I63" s="12"/>
      <c r="M63" s="12"/>
      <c r="O63" s="12"/>
      <c r="P63" s="12"/>
    </row>
    <row r="64" spans="8:16" ht="13.2">
      <c r="H64" s="12"/>
      <c r="I64" s="12"/>
      <c r="M64" s="12"/>
      <c r="O64" s="12"/>
      <c r="P64" s="12"/>
    </row>
    <row r="65" spans="8:16" ht="13.2">
      <c r="H65" s="12"/>
      <c r="I65" s="12"/>
      <c r="M65" s="12"/>
      <c r="O65" s="12"/>
      <c r="P65" s="12"/>
    </row>
    <row r="66" spans="8:16" ht="13.2">
      <c r="H66" s="12"/>
      <c r="I66" s="12"/>
      <c r="M66" s="12"/>
      <c r="O66" s="12"/>
      <c r="P66" s="12"/>
    </row>
    <row r="67" spans="8:16" ht="13.2">
      <c r="H67" s="12"/>
      <c r="I67" s="12"/>
      <c r="M67" s="12"/>
      <c r="O67" s="12"/>
      <c r="P67" s="12"/>
    </row>
    <row r="68" spans="8:16" ht="13.2">
      <c r="H68" s="12"/>
      <c r="I68" s="12"/>
      <c r="M68" s="12"/>
      <c r="O68" s="12"/>
      <c r="P68" s="12"/>
    </row>
    <row r="69" spans="8:16" ht="13.2">
      <c r="H69" s="12"/>
      <c r="I69" s="12"/>
      <c r="M69" s="12"/>
      <c r="O69" s="12"/>
      <c r="P69" s="12"/>
    </row>
    <row r="70" spans="8:16" ht="13.2">
      <c r="H70" s="12"/>
      <c r="I70" s="12"/>
      <c r="M70" s="12"/>
      <c r="O70" s="12"/>
      <c r="P70" s="12"/>
    </row>
    <row r="71" spans="8:16" ht="13.2">
      <c r="H71" s="12"/>
      <c r="I71" s="12"/>
      <c r="M71" s="12"/>
      <c r="O71" s="12"/>
      <c r="P71" s="12"/>
    </row>
    <row r="72" spans="8:16" ht="13.2">
      <c r="H72" s="12"/>
      <c r="I72" s="12"/>
      <c r="M72" s="12"/>
      <c r="O72" s="12"/>
      <c r="P72" s="12"/>
    </row>
    <row r="73" spans="8:16" ht="13.2">
      <c r="H73" s="12"/>
      <c r="I73" s="12"/>
      <c r="M73" s="12"/>
      <c r="O73" s="12"/>
      <c r="P73" s="12"/>
    </row>
    <row r="74" spans="8:16" ht="13.2">
      <c r="H74" s="12"/>
      <c r="I74" s="12"/>
      <c r="M74" s="12"/>
      <c r="O74" s="12"/>
      <c r="P74" s="12"/>
    </row>
    <row r="75" spans="8:16" ht="13.2">
      <c r="H75" s="12"/>
      <c r="I75" s="12"/>
      <c r="M75" s="12"/>
      <c r="O75" s="12"/>
      <c r="P75" s="12"/>
    </row>
    <row r="76" spans="8:16" ht="13.2">
      <c r="H76" s="12"/>
      <c r="I76" s="12"/>
      <c r="M76" s="12"/>
      <c r="O76" s="12"/>
      <c r="P76" s="12"/>
    </row>
    <row r="77" spans="8:16" ht="13.2">
      <c r="H77" s="12"/>
      <c r="I77" s="12"/>
      <c r="M77" s="12"/>
      <c r="O77" s="12"/>
      <c r="P77" s="12"/>
    </row>
    <row r="78" spans="8:16" ht="13.2">
      <c r="H78" s="12"/>
      <c r="I78" s="12"/>
      <c r="M78" s="12"/>
      <c r="O78" s="12"/>
      <c r="P78" s="12"/>
    </row>
    <row r="79" spans="8:16" ht="13.2">
      <c r="H79" s="12"/>
      <c r="I79" s="12"/>
      <c r="M79" s="12"/>
      <c r="O79" s="12"/>
      <c r="P79" s="12"/>
    </row>
    <row r="80" spans="8:16" ht="13.2">
      <c r="H80" s="12"/>
      <c r="I80" s="12"/>
      <c r="M80" s="12"/>
      <c r="O80" s="12"/>
      <c r="P80" s="12"/>
    </row>
    <row r="81" spans="8:16" ht="13.2">
      <c r="H81" s="12"/>
      <c r="I81" s="12"/>
      <c r="M81" s="12"/>
      <c r="O81" s="12"/>
      <c r="P81" s="12"/>
    </row>
    <row r="82" spans="8:16" ht="13.2">
      <c r="H82" s="12"/>
      <c r="I82" s="12"/>
      <c r="M82" s="12"/>
      <c r="O82" s="12"/>
      <c r="P82" s="12"/>
    </row>
    <row r="83" spans="8:16" ht="13.2">
      <c r="H83" s="12"/>
      <c r="I83" s="12"/>
      <c r="M83" s="12"/>
      <c r="O83" s="12"/>
      <c r="P83" s="12"/>
    </row>
    <row r="84" spans="8:16" ht="13.2">
      <c r="H84" s="12"/>
      <c r="I84" s="12"/>
      <c r="M84" s="12"/>
      <c r="O84" s="12"/>
      <c r="P84" s="12"/>
    </row>
    <row r="85" spans="8:16" ht="13.2">
      <c r="H85" s="12"/>
      <c r="I85" s="12"/>
      <c r="M85" s="12"/>
      <c r="O85" s="12"/>
      <c r="P85" s="12"/>
    </row>
    <row r="86" spans="8:16" ht="13.2">
      <c r="H86" s="12"/>
      <c r="I86" s="12"/>
      <c r="M86" s="12"/>
      <c r="O86" s="12"/>
      <c r="P86" s="12"/>
    </row>
    <row r="87" spans="8:16" ht="13.2">
      <c r="H87" s="12"/>
      <c r="I87" s="12"/>
      <c r="M87" s="12"/>
      <c r="O87" s="12"/>
      <c r="P87" s="12"/>
    </row>
    <row r="88" spans="8:16" ht="13.2">
      <c r="H88" s="12"/>
      <c r="I88" s="12"/>
      <c r="M88" s="12"/>
      <c r="O88" s="12"/>
      <c r="P88" s="12"/>
    </row>
    <row r="89" spans="8:16" ht="13.2">
      <c r="H89" s="12"/>
      <c r="I89" s="12"/>
      <c r="M89" s="12"/>
      <c r="O89" s="12"/>
      <c r="P89" s="12"/>
    </row>
    <row r="90" spans="8:16" ht="13.2">
      <c r="H90" s="12"/>
      <c r="I90" s="12"/>
      <c r="M90" s="12"/>
      <c r="O90" s="12"/>
      <c r="P90" s="12"/>
    </row>
    <row r="91" spans="8:16" ht="13.2">
      <c r="H91" s="12"/>
      <c r="I91" s="12"/>
      <c r="M91" s="12"/>
      <c r="O91" s="12"/>
      <c r="P91" s="12"/>
    </row>
    <row r="92" spans="8:16" ht="13.2">
      <c r="H92" s="12"/>
      <c r="I92" s="12"/>
      <c r="M92" s="12"/>
      <c r="O92" s="12"/>
      <c r="P92" s="12"/>
    </row>
    <row r="93" spans="8:16" ht="13.2">
      <c r="H93" s="12"/>
      <c r="I93" s="12"/>
      <c r="M93" s="12"/>
      <c r="O93" s="12"/>
      <c r="P93" s="12"/>
    </row>
    <row r="94" spans="8:16" ht="13.2">
      <c r="H94" s="12"/>
      <c r="I94" s="12"/>
      <c r="M94" s="12"/>
      <c r="O94" s="12"/>
      <c r="P94" s="12"/>
    </row>
    <row r="95" spans="8:16" ht="13.2">
      <c r="H95" s="12"/>
      <c r="I95" s="12"/>
      <c r="M95" s="12"/>
      <c r="O95" s="12"/>
      <c r="P95" s="12"/>
    </row>
    <row r="96" spans="8:16" ht="13.2">
      <c r="H96" s="12"/>
      <c r="I96" s="12"/>
      <c r="M96" s="12"/>
      <c r="O96" s="12"/>
      <c r="P96" s="12"/>
    </row>
    <row r="97" spans="8:16" ht="13.2">
      <c r="H97" s="12"/>
      <c r="I97" s="12"/>
      <c r="M97" s="12"/>
      <c r="O97" s="12"/>
      <c r="P97" s="12"/>
    </row>
    <row r="98" spans="8:16" ht="13.2">
      <c r="H98" s="12"/>
      <c r="I98" s="12"/>
      <c r="M98" s="12"/>
      <c r="O98" s="12"/>
      <c r="P98" s="12"/>
    </row>
    <row r="99" spans="8:16" ht="13.2">
      <c r="H99" s="12"/>
      <c r="I99" s="12"/>
      <c r="M99" s="12"/>
      <c r="O99" s="12"/>
      <c r="P99" s="12"/>
    </row>
    <row r="100" spans="8:16" ht="13.2">
      <c r="H100" s="12"/>
      <c r="I100" s="12"/>
      <c r="M100" s="12"/>
      <c r="O100" s="12"/>
      <c r="P100" s="12"/>
    </row>
  </sheetData>
  <hyperlinks>
    <hyperlink ref="A1" location="HLAVNY!A1" display="&lt;-------------- späť na HLAVNY" xr:uid="{00000000-0004-0000-1D00-000000000000}"/>
    <hyperlink ref="N3" location="EPHFVO!A1" display="1032-410-0" xr:uid="{00000000-0004-0000-1D00-000001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1D00-000000000000}">
          <x14:formula1>
            <xm:f>POMOC!$C$383:$C$385</xm:f>
          </x14:formula1>
          <xm:sqref>O3:O100</xm:sqref>
        </x14:dataValidation>
        <x14:dataValidation type="list" allowBlank="1" showErrorMessage="1" xr:uid="{00000000-0002-0000-1D00-000001000000}">
          <x14:formula1>
            <xm:f>POMOC!$C$377:$C$382</xm:f>
          </x14:formula1>
          <xm:sqref>M3:M100</xm:sqref>
        </x14:dataValidation>
        <x14:dataValidation type="list" allowBlank="1" showErrorMessage="1" xr:uid="{00000000-0002-0000-1D00-000002000000}">
          <x14:formula1>
            <xm:f>POMOC!$C$287:$C$293</xm:f>
          </x14:formula1>
          <xm:sqref>P3:P100</xm:sqref>
        </x14:dataValidation>
        <x14:dataValidation type="list" allowBlank="1" showErrorMessage="1" xr:uid="{00000000-0002-0000-1D00-000003000000}">
          <x14:formula1>
            <xm:f>POMOC!$C$375:$C$376</xm:f>
          </x14:formula1>
          <xm:sqref>I3:I100</xm:sqref>
        </x14:dataValidation>
        <x14:dataValidation type="list" allowBlank="1" showErrorMessage="1" xr:uid="{00000000-0002-0000-1D00-000004000000}">
          <x14:formula1>
            <xm:f>POMOC!$C$372:$C$374</xm:f>
          </x14:formula1>
          <xm:sqref>H3:H100</xm:sqref>
        </x14:dataValidation>
      </x14:dataValidation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outlinePr summaryBelow="0" summaryRight="0"/>
  </sheetPr>
  <dimension ref="A1:S996"/>
  <sheetViews>
    <sheetView workbookViewId="0"/>
  </sheetViews>
  <sheetFormatPr defaultColWidth="12.6640625" defaultRowHeight="15.75" customHeight="1" outlineLevelCol="1"/>
  <cols>
    <col min="1" max="1" width="17.33203125" customWidth="1"/>
    <col min="2" max="2" width="44.44140625" customWidth="1"/>
    <col min="3" max="3" width="10.21875" customWidth="1"/>
    <col min="4" max="4" width="26.109375" customWidth="1"/>
    <col min="5" max="5" width="26.88671875" customWidth="1"/>
    <col min="6" max="6" width="9.6640625" customWidth="1"/>
    <col min="8" max="8" width="12.6640625" collapsed="1"/>
    <col min="9" max="9" width="15.21875" hidden="1" customWidth="1" outlineLevel="1"/>
    <col min="10" max="11" width="16.33203125" hidden="1" customWidth="1" outlineLevel="1"/>
    <col min="12" max="12" width="12.6640625" hidden="1" outlineLevel="1"/>
    <col min="13" max="13" width="14.44140625" hidden="1" customWidth="1" outlineLevel="1"/>
    <col min="14" max="14" width="15.21875" hidden="1" customWidth="1" outlineLevel="1"/>
    <col min="15" max="16" width="18.21875" customWidth="1"/>
    <col min="17" max="17" width="15" customWidth="1"/>
    <col min="19" max="19" width="58.77734375" customWidth="1"/>
  </cols>
  <sheetData>
    <row r="1" spans="1:19">
      <c r="A1" s="13" t="s">
        <v>111</v>
      </c>
      <c r="B1" s="12"/>
      <c r="E1" s="74" t="s">
        <v>4029</v>
      </c>
      <c r="F1" s="47" t="s">
        <v>4030</v>
      </c>
      <c r="P1" s="58"/>
    </row>
    <row r="2" spans="1:19">
      <c r="A2" s="135" t="s">
        <v>4031</v>
      </c>
      <c r="B2" s="135" t="s">
        <v>4032</v>
      </c>
      <c r="C2" s="135" t="s">
        <v>4033</v>
      </c>
      <c r="D2" s="135" t="s">
        <v>4034</v>
      </c>
      <c r="E2" s="135" t="s">
        <v>4035</v>
      </c>
      <c r="F2" s="135" t="s">
        <v>4036</v>
      </c>
      <c r="G2" s="135" t="s">
        <v>4037</v>
      </c>
      <c r="H2" s="135" t="s">
        <v>4038</v>
      </c>
      <c r="I2" s="135" t="s">
        <v>602</v>
      </c>
      <c r="J2" s="135" t="s">
        <v>4039</v>
      </c>
      <c r="K2" s="135" t="s">
        <v>4040</v>
      </c>
      <c r="L2" s="135" t="s">
        <v>4041</v>
      </c>
      <c r="M2" s="135" t="s">
        <v>4042</v>
      </c>
      <c r="N2" s="135" t="s">
        <v>4043</v>
      </c>
      <c r="O2" s="135" t="s">
        <v>4044</v>
      </c>
      <c r="P2" s="135" t="s">
        <v>4045</v>
      </c>
      <c r="Q2" s="135" t="s">
        <v>4046</v>
      </c>
      <c r="R2" s="135" t="s">
        <v>4047</v>
      </c>
      <c r="S2" s="135" t="s">
        <v>4048</v>
      </c>
    </row>
    <row r="3" spans="1:19">
      <c r="A3" s="12" t="s">
        <v>4049</v>
      </c>
      <c r="B3" s="12" t="s">
        <v>351</v>
      </c>
      <c r="C3" s="12" t="s">
        <v>4050</v>
      </c>
      <c r="D3" s="12" t="s">
        <v>4051</v>
      </c>
      <c r="E3" s="12" t="s">
        <v>4052</v>
      </c>
      <c r="F3" s="12">
        <v>36442151</v>
      </c>
      <c r="G3" s="12">
        <v>2022187453</v>
      </c>
      <c r="H3" s="12" t="s">
        <v>4053</v>
      </c>
      <c r="O3" s="13" t="s">
        <v>4054</v>
      </c>
      <c r="P3" s="58" t="s">
        <v>4055</v>
      </c>
    </row>
    <row r="4" spans="1:19">
      <c r="A4" s="12" t="s">
        <v>4049</v>
      </c>
      <c r="B4" s="12" t="s">
        <v>4056</v>
      </c>
      <c r="C4" s="12" t="s">
        <v>4057</v>
      </c>
      <c r="D4" s="12" t="s">
        <v>4051</v>
      </c>
      <c r="E4" s="12" t="s">
        <v>4058</v>
      </c>
      <c r="F4" s="12">
        <v>36599361</v>
      </c>
      <c r="G4" s="12">
        <v>2022082997</v>
      </c>
      <c r="H4" s="12" t="s">
        <v>4059</v>
      </c>
      <c r="O4" s="13" t="s">
        <v>4060</v>
      </c>
      <c r="P4" s="58" t="s">
        <v>4061</v>
      </c>
    </row>
    <row r="5" spans="1:19">
      <c r="A5" s="12" t="s">
        <v>4049</v>
      </c>
      <c r="B5" s="12" t="s">
        <v>4062</v>
      </c>
      <c r="C5" s="12" t="s">
        <v>4063</v>
      </c>
      <c r="D5" s="12" t="s">
        <v>4051</v>
      </c>
      <c r="E5" s="12" t="s">
        <v>4064</v>
      </c>
      <c r="F5" s="12">
        <v>36361518</v>
      </c>
      <c r="G5" s="12">
        <v>2022189048</v>
      </c>
      <c r="H5" s="12" t="s">
        <v>4065</v>
      </c>
      <c r="O5" s="47" t="s">
        <v>4066</v>
      </c>
      <c r="P5" s="58" t="s">
        <v>4067</v>
      </c>
    </row>
    <row r="6" spans="1:19">
      <c r="A6" s="12" t="s">
        <v>4068</v>
      </c>
      <c r="B6" s="12" t="s">
        <v>4069</v>
      </c>
      <c r="C6" s="12" t="s">
        <v>4070</v>
      </c>
      <c r="D6" s="12" t="s">
        <v>4071</v>
      </c>
      <c r="E6" s="136" t="s">
        <v>4072</v>
      </c>
      <c r="F6" s="137">
        <v>51865467</v>
      </c>
      <c r="G6" s="137">
        <v>2120814575</v>
      </c>
      <c r="H6" s="137" t="s">
        <v>4073</v>
      </c>
      <c r="O6" s="13" t="s">
        <v>4074</v>
      </c>
      <c r="P6" s="58" t="s">
        <v>4075</v>
      </c>
    </row>
    <row r="7" spans="1:19">
      <c r="A7" s="12" t="s">
        <v>4068</v>
      </c>
      <c r="B7" s="12" t="s">
        <v>4076</v>
      </c>
      <c r="C7" s="12" t="s">
        <v>4077</v>
      </c>
      <c r="D7" s="12" t="s">
        <v>4071</v>
      </c>
      <c r="E7" s="136" t="s">
        <v>4078</v>
      </c>
      <c r="F7" s="137">
        <v>44483767</v>
      </c>
      <c r="G7" s="137">
        <v>2022730457</v>
      </c>
      <c r="H7" s="137" t="s">
        <v>4079</v>
      </c>
      <c r="O7" s="13" t="s">
        <v>4080</v>
      </c>
      <c r="P7" s="58"/>
    </row>
    <row r="8" spans="1:19">
      <c r="A8" s="12" t="s">
        <v>4068</v>
      </c>
      <c r="B8" s="12" t="s">
        <v>4081</v>
      </c>
      <c r="C8" s="12" t="s">
        <v>4082</v>
      </c>
      <c r="D8" s="12" t="s">
        <v>4071</v>
      </c>
      <c r="E8" s="136" t="s">
        <v>4083</v>
      </c>
      <c r="F8" s="137">
        <v>36677281</v>
      </c>
      <c r="G8" s="137">
        <v>2022249295</v>
      </c>
      <c r="H8" s="137" t="s">
        <v>4084</v>
      </c>
      <c r="O8" s="13" t="s">
        <v>4085</v>
      </c>
      <c r="P8" s="58"/>
    </row>
    <row r="9" spans="1:19">
      <c r="A9" s="12" t="s">
        <v>4068</v>
      </c>
      <c r="B9" s="12" t="s">
        <v>4086</v>
      </c>
      <c r="C9" s="12" t="s">
        <v>4087</v>
      </c>
      <c r="D9" s="12" t="s">
        <v>4071</v>
      </c>
      <c r="E9" s="136" t="s">
        <v>4088</v>
      </c>
      <c r="F9" s="137">
        <v>35815256</v>
      </c>
      <c r="G9" s="137">
        <v>2020259802</v>
      </c>
      <c r="H9" s="137" t="s">
        <v>4089</v>
      </c>
      <c r="O9" s="13" t="s">
        <v>4090</v>
      </c>
      <c r="P9" s="58" t="s">
        <v>4091</v>
      </c>
    </row>
    <row r="10" spans="1:19">
      <c r="A10" s="12" t="s">
        <v>4092</v>
      </c>
      <c r="B10" s="12" t="s">
        <v>483</v>
      </c>
      <c r="C10" s="12" t="s">
        <v>4093</v>
      </c>
      <c r="D10" s="12" t="s">
        <v>4051</v>
      </c>
      <c r="E10" s="136" t="s">
        <v>4094</v>
      </c>
      <c r="F10" s="137">
        <v>35910739</v>
      </c>
      <c r="G10" s="137">
        <v>2021931109</v>
      </c>
      <c r="H10" s="137" t="s">
        <v>4095</v>
      </c>
      <c r="O10" s="47" t="s">
        <v>4096</v>
      </c>
      <c r="P10" s="58"/>
      <c r="Q10" s="47" t="s">
        <v>4097</v>
      </c>
    </row>
    <row r="11" spans="1:19">
      <c r="A11" s="12" t="s">
        <v>4068</v>
      </c>
      <c r="B11" s="12" t="s">
        <v>4098</v>
      </c>
      <c r="C11" s="12" t="s">
        <v>4099</v>
      </c>
      <c r="D11" s="12" t="s">
        <v>4071</v>
      </c>
      <c r="E11" s="136" t="s">
        <v>4100</v>
      </c>
      <c r="F11" s="137">
        <v>35743565</v>
      </c>
      <c r="G11" s="137">
        <v>2020230135</v>
      </c>
      <c r="H11" s="137" t="s">
        <v>4101</v>
      </c>
      <c r="O11" s="47" t="s">
        <v>4102</v>
      </c>
      <c r="P11" s="58" t="s">
        <v>4103</v>
      </c>
    </row>
    <row r="12" spans="1:19">
      <c r="A12" s="12" t="s">
        <v>4068</v>
      </c>
      <c r="B12" s="12" t="s">
        <v>4104</v>
      </c>
      <c r="C12" s="12" t="s">
        <v>4105</v>
      </c>
      <c r="D12" s="12" t="s">
        <v>4071</v>
      </c>
      <c r="E12" s="136" t="s">
        <v>4106</v>
      </c>
      <c r="F12" s="137">
        <v>46113177</v>
      </c>
      <c r="G12" s="137">
        <v>2023235225</v>
      </c>
      <c r="H12" s="137" t="s">
        <v>4107</v>
      </c>
      <c r="O12" s="47" t="s">
        <v>4108</v>
      </c>
      <c r="P12" s="58" t="s">
        <v>4109</v>
      </c>
    </row>
    <row r="13" spans="1:19">
      <c r="A13" s="12" t="s">
        <v>4068</v>
      </c>
      <c r="B13" s="12" t="s">
        <v>4110</v>
      </c>
      <c r="C13" s="12" t="s">
        <v>4111</v>
      </c>
      <c r="D13" s="12" t="s">
        <v>4071</v>
      </c>
      <c r="E13" s="136" t="s">
        <v>4112</v>
      </c>
      <c r="F13" s="137">
        <v>36314242</v>
      </c>
      <c r="G13" s="137">
        <v>2021518719</v>
      </c>
      <c r="H13" s="137" t="s">
        <v>4113</v>
      </c>
      <c r="O13" s="47" t="s">
        <v>4114</v>
      </c>
      <c r="P13" s="92"/>
    </row>
    <row r="14" spans="1:19">
      <c r="A14" s="12" t="s">
        <v>4068</v>
      </c>
      <c r="B14" s="12" t="s">
        <v>4115</v>
      </c>
      <c r="C14" s="12" t="s">
        <v>4116</v>
      </c>
      <c r="D14" s="12" t="s">
        <v>4117</v>
      </c>
      <c r="E14" s="136" t="s">
        <v>4118</v>
      </c>
      <c r="F14" s="137">
        <v>36366544</v>
      </c>
      <c r="G14" s="137">
        <v>2022214007</v>
      </c>
      <c r="H14" s="137" t="s">
        <v>4119</v>
      </c>
      <c r="O14" s="47" t="s">
        <v>4120</v>
      </c>
      <c r="P14" s="58" t="s">
        <v>4121</v>
      </c>
    </row>
    <row r="15" spans="1:19">
      <c r="A15" s="12" t="s">
        <v>4068</v>
      </c>
      <c r="B15" s="12" t="s">
        <v>4122</v>
      </c>
      <c r="C15" s="12" t="s">
        <v>4123</v>
      </c>
      <c r="D15" s="12" t="s">
        <v>4071</v>
      </c>
      <c r="E15" s="136" t="s">
        <v>4124</v>
      </c>
      <c r="F15" s="137">
        <v>46903534</v>
      </c>
      <c r="G15" s="137">
        <v>2023647582</v>
      </c>
      <c r="H15" s="137" t="s">
        <v>4125</v>
      </c>
      <c r="O15" s="47" t="s">
        <v>4126</v>
      </c>
      <c r="P15" s="138" t="s">
        <v>4127</v>
      </c>
    </row>
    <row r="16" spans="1:19">
      <c r="A16" s="12" t="s">
        <v>4068</v>
      </c>
      <c r="B16" s="12" t="s">
        <v>4128</v>
      </c>
      <c r="C16" s="12" t="s">
        <v>4129</v>
      </c>
      <c r="D16" s="12" t="s">
        <v>4071</v>
      </c>
      <c r="E16" s="136" t="s">
        <v>4130</v>
      </c>
      <c r="F16" s="137">
        <v>31366937</v>
      </c>
      <c r="G16" s="137">
        <v>2020333612</v>
      </c>
      <c r="H16" s="137" t="s">
        <v>4131</v>
      </c>
      <c r="O16" s="47" t="s">
        <v>4132</v>
      </c>
      <c r="P16" s="58" t="s">
        <v>4133</v>
      </c>
    </row>
    <row r="17" spans="1:19">
      <c r="A17" s="12" t="s">
        <v>4049</v>
      </c>
      <c r="B17" s="12" t="s">
        <v>4134</v>
      </c>
      <c r="C17" s="12" t="s">
        <v>4135</v>
      </c>
      <c r="D17" s="12" t="s">
        <v>4117</v>
      </c>
      <c r="E17" s="12" t="s">
        <v>4136</v>
      </c>
      <c r="F17" s="12">
        <v>31364501</v>
      </c>
      <c r="G17" s="12">
        <v>2020480121</v>
      </c>
      <c r="H17" s="12" t="s">
        <v>4137</v>
      </c>
      <c r="P17" s="58" t="s">
        <v>4138</v>
      </c>
    </row>
    <row r="18" spans="1:19">
      <c r="A18" s="12" t="s">
        <v>4139</v>
      </c>
      <c r="B18" s="12" t="s">
        <v>4140</v>
      </c>
      <c r="C18" s="12" t="s">
        <v>4141</v>
      </c>
      <c r="D18" s="12" t="s">
        <v>4071</v>
      </c>
      <c r="E18" s="136" t="s">
        <v>4142</v>
      </c>
      <c r="F18" s="137">
        <v>36056006</v>
      </c>
      <c r="G18" s="137">
        <v>2020095726</v>
      </c>
      <c r="H18" s="137" t="s">
        <v>4143</v>
      </c>
      <c r="O18" s="47" t="s">
        <v>4144</v>
      </c>
      <c r="P18" s="58" t="s">
        <v>4145</v>
      </c>
    </row>
    <row r="19" spans="1:19">
      <c r="A19" s="12" t="s">
        <v>4139</v>
      </c>
      <c r="B19" s="12" t="s">
        <v>4146</v>
      </c>
      <c r="C19" s="12" t="s">
        <v>4147</v>
      </c>
      <c r="D19" s="12" t="s">
        <v>4051</v>
      </c>
      <c r="E19" s="136" t="s">
        <v>4142</v>
      </c>
      <c r="F19" s="137">
        <v>36644030</v>
      </c>
      <c r="G19" s="137">
        <v>2022102236</v>
      </c>
      <c r="H19" s="137" t="s">
        <v>4148</v>
      </c>
      <c r="O19" s="47" t="s">
        <v>4149</v>
      </c>
      <c r="P19" s="58" t="s">
        <v>4150</v>
      </c>
      <c r="Q19" s="139"/>
    </row>
    <row r="20" spans="1:19">
      <c r="A20" s="12" t="s">
        <v>4139</v>
      </c>
      <c r="B20" s="12" t="s">
        <v>653</v>
      </c>
      <c r="C20" s="12" t="s">
        <v>1349</v>
      </c>
      <c r="D20" s="12" t="s">
        <v>4051</v>
      </c>
      <c r="E20" s="136" t="s">
        <v>4151</v>
      </c>
      <c r="F20" s="140">
        <v>36672297</v>
      </c>
      <c r="G20" s="137">
        <v>2022238900</v>
      </c>
      <c r="H20" s="137" t="s">
        <v>4152</v>
      </c>
      <c r="O20" s="13" t="s">
        <v>4153</v>
      </c>
      <c r="P20" s="58" t="s">
        <v>4154</v>
      </c>
      <c r="Q20" s="47" t="s">
        <v>4155</v>
      </c>
      <c r="R20" s="47" t="s">
        <v>4156</v>
      </c>
      <c r="S20" s="47" t="s">
        <v>4157</v>
      </c>
    </row>
    <row r="21" spans="1:19">
      <c r="A21" s="12" t="s">
        <v>4139</v>
      </c>
      <c r="B21" s="12" t="s">
        <v>4158</v>
      </c>
      <c r="C21" s="12" t="s">
        <v>4159</v>
      </c>
      <c r="D21" s="12" t="s">
        <v>4051</v>
      </c>
      <c r="E21" s="136" t="s">
        <v>4160</v>
      </c>
      <c r="F21" s="137">
        <v>36672254</v>
      </c>
      <c r="G21" s="137">
        <v>2022236315</v>
      </c>
      <c r="H21" s="137" t="s">
        <v>4161</v>
      </c>
      <c r="O21" s="13" t="s">
        <v>4162</v>
      </c>
      <c r="P21" s="58" t="s">
        <v>4163</v>
      </c>
      <c r="Q21" s="12"/>
      <c r="R21" s="47" t="s">
        <v>4164</v>
      </c>
    </row>
    <row r="22" spans="1:19">
      <c r="A22" s="12" t="s">
        <v>4139</v>
      </c>
      <c r="B22" s="12" t="s">
        <v>4165</v>
      </c>
      <c r="C22" s="12" t="s">
        <v>4166</v>
      </c>
      <c r="D22" s="12" t="s">
        <v>4051</v>
      </c>
      <c r="E22" s="136" t="s">
        <v>4167</v>
      </c>
      <c r="F22" s="140">
        <v>36672271</v>
      </c>
      <c r="G22" s="137">
        <v>2022239043</v>
      </c>
      <c r="H22" s="137" t="s">
        <v>4168</v>
      </c>
      <c r="O22" s="47" t="s">
        <v>4169</v>
      </c>
      <c r="P22" s="58"/>
    </row>
    <row r="23" spans="1:19">
      <c r="A23" s="12" t="s">
        <v>4139</v>
      </c>
      <c r="B23" s="12" t="s">
        <v>4170</v>
      </c>
      <c r="C23" s="12" t="s">
        <v>4171</v>
      </c>
      <c r="D23" s="12" t="s">
        <v>4051</v>
      </c>
      <c r="E23" s="136" t="s">
        <v>4172</v>
      </c>
      <c r="F23" s="140">
        <v>36550949</v>
      </c>
      <c r="G23" s="137">
        <v>2020154609</v>
      </c>
      <c r="H23" s="137" t="s">
        <v>4173</v>
      </c>
      <c r="O23" s="47" t="s">
        <v>4174</v>
      </c>
      <c r="P23" s="58"/>
    </row>
    <row r="24" spans="1:19">
      <c r="A24" s="12" t="s">
        <v>4139</v>
      </c>
      <c r="B24" s="12" t="s">
        <v>4175</v>
      </c>
      <c r="C24" s="12" t="s">
        <v>4176</v>
      </c>
      <c r="D24" s="12" t="s">
        <v>4051</v>
      </c>
      <c r="E24" s="141" t="s">
        <v>4177</v>
      </c>
      <c r="F24" s="137">
        <v>35850370</v>
      </c>
      <c r="G24" s="137">
        <v>2020263432</v>
      </c>
      <c r="H24" s="137" t="s">
        <v>4178</v>
      </c>
      <c r="O24" s="47" t="s">
        <v>4179</v>
      </c>
      <c r="P24" s="58"/>
    </row>
    <row r="25" spans="1:19">
      <c r="A25" s="12" t="s">
        <v>4139</v>
      </c>
      <c r="B25" s="12" t="s">
        <v>4180</v>
      </c>
      <c r="C25" s="12" t="s">
        <v>4181</v>
      </c>
      <c r="D25" s="12" t="s">
        <v>4051</v>
      </c>
      <c r="E25" s="136" t="s">
        <v>4182</v>
      </c>
      <c r="F25" s="140">
        <v>36672441</v>
      </c>
      <c r="G25" s="140">
        <v>2022236557</v>
      </c>
      <c r="H25" s="140" t="s">
        <v>4183</v>
      </c>
      <c r="O25" s="47" t="s">
        <v>4184</v>
      </c>
      <c r="P25" s="58" t="s">
        <v>4185</v>
      </c>
    </row>
    <row r="26" spans="1:19">
      <c r="A26" s="12" t="s">
        <v>4139</v>
      </c>
      <c r="B26" s="12" t="s">
        <v>4186</v>
      </c>
      <c r="C26" s="12" t="s">
        <v>4187</v>
      </c>
      <c r="D26" s="12" t="s">
        <v>4051</v>
      </c>
      <c r="E26" s="136" t="s">
        <v>4188</v>
      </c>
      <c r="F26" s="137">
        <v>36672084</v>
      </c>
      <c r="G26" s="137">
        <v>2022236502</v>
      </c>
      <c r="H26" s="137" t="s">
        <v>4189</v>
      </c>
      <c r="O26" s="47" t="s">
        <v>4190</v>
      </c>
      <c r="P26" s="58" t="s">
        <v>4191</v>
      </c>
    </row>
    <row r="27" spans="1:19">
      <c r="A27" s="12" t="s">
        <v>4139</v>
      </c>
      <c r="B27" s="12" t="s">
        <v>4192</v>
      </c>
      <c r="C27" s="12" t="s">
        <v>4193</v>
      </c>
      <c r="D27" s="12" t="s">
        <v>4051</v>
      </c>
      <c r="E27" s="12" t="s">
        <v>4194</v>
      </c>
      <c r="F27" s="12">
        <v>36570460</v>
      </c>
      <c r="G27" s="12">
        <v>2020063518</v>
      </c>
      <c r="H27" s="12" t="s">
        <v>4195</v>
      </c>
      <c r="O27" s="47" t="s">
        <v>4196</v>
      </c>
      <c r="P27" s="58"/>
      <c r="Q27" s="47" t="s">
        <v>4155</v>
      </c>
      <c r="S27" s="12"/>
    </row>
    <row r="28" spans="1:19">
      <c r="A28" s="12" t="s">
        <v>4139</v>
      </c>
      <c r="B28" s="12" t="s">
        <v>4197</v>
      </c>
      <c r="C28" s="12" t="s">
        <v>4198</v>
      </c>
      <c r="D28" s="12" t="s">
        <v>4051</v>
      </c>
      <c r="E28" s="12" t="s">
        <v>4199</v>
      </c>
      <c r="F28" s="12">
        <v>36252484</v>
      </c>
      <c r="G28" s="12">
        <v>2020172264</v>
      </c>
      <c r="H28" s="12" t="s">
        <v>4200</v>
      </c>
      <c r="O28" s="47" t="s">
        <v>4201</v>
      </c>
      <c r="P28" s="58" t="s">
        <v>4202</v>
      </c>
    </row>
    <row r="29" spans="1:19">
      <c r="A29" s="12" t="s">
        <v>4203</v>
      </c>
      <c r="B29" s="12" t="s">
        <v>4204</v>
      </c>
      <c r="C29" s="12" t="s">
        <v>4205</v>
      </c>
      <c r="D29" s="12" t="s">
        <v>4206</v>
      </c>
      <c r="P29" s="58"/>
    </row>
    <row r="30" spans="1:19">
      <c r="A30" s="12" t="s">
        <v>4203</v>
      </c>
      <c r="B30" s="12" t="s">
        <v>4207</v>
      </c>
      <c r="C30" s="12" t="s">
        <v>4208</v>
      </c>
      <c r="D30" s="12" t="s">
        <v>4206</v>
      </c>
      <c r="E30" s="141" t="s">
        <v>4209</v>
      </c>
      <c r="F30" s="140">
        <v>36389331</v>
      </c>
      <c r="G30" s="140">
        <v>2020131487</v>
      </c>
      <c r="H30" s="140" t="s">
        <v>4210</v>
      </c>
      <c r="P30" s="58"/>
    </row>
    <row r="31" spans="1:19">
      <c r="A31" s="12" t="s">
        <v>4203</v>
      </c>
      <c r="B31" s="12" t="s">
        <v>4211</v>
      </c>
      <c r="C31" s="12" t="s">
        <v>4212</v>
      </c>
      <c r="D31" s="12" t="s">
        <v>4206</v>
      </c>
      <c r="E31" s="141" t="s">
        <v>4213</v>
      </c>
      <c r="F31" s="140">
        <v>31621171</v>
      </c>
      <c r="G31" s="140">
        <v>2020435758</v>
      </c>
      <c r="H31" s="140" t="s">
        <v>4214</v>
      </c>
      <c r="P31" s="58"/>
    </row>
    <row r="32" spans="1:19">
      <c r="A32" s="12" t="s">
        <v>4203</v>
      </c>
      <c r="B32" s="12" t="s">
        <v>4215</v>
      </c>
      <c r="C32" s="12" t="s">
        <v>4216</v>
      </c>
      <c r="D32" s="12" t="s">
        <v>4206</v>
      </c>
      <c r="E32" s="141" t="s">
        <v>4217</v>
      </c>
      <c r="F32" s="140">
        <v>36389480</v>
      </c>
      <c r="G32" s="140">
        <v>2020135150</v>
      </c>
      <c r="H32" s="140" t="s">
        <v>4218</v>
      </c>
      <c r="P32" s="142"/>
    </row>
    <row r="33" spans="1:16">
      <c r="A33" s="12" t="s">
        <v>4203</v>
      </c>
      <c r="B33" s="12" t="s">
        <v>677</v>
      </c>
      <c r="C33" s="12" t="s">
        <v>4219</v>
      </c>
      <c r="D33" s="12" t="s">
        <v>4206</v>
      </c>
      <c r="E33" s="141" t="s">
        <v>4220</v>
      </c>
      <c r="F33" s="140">
        <v>31584705</v>
      </c>
      <c r="G33" s="140">
        <v>2020448914</v>
      </c>
      <c r="H33" s="140" t="s">
        <v>4221</v>
      </c>
      <c r="O33" s="47" t="s">
        <v>4222</v>
      </c>
      <c r="P33" s="58" t="s">
        <v>4223</v>
      </c>
    </row>
    <row r="34" spans="1:16">
      <c r="A34" s="12" t="s">
        <v>4203</v>
      </c>
      <c r="B34" s="12" t="s">
        <v>574</v>
      </c>
      <c r="C34" s="12" t="s">
        <v>4224</v>
      </c>
      <c r="D34" s="12" t="s">
        <v>4206</v>
      </c>
      <c r="P34" s="58"/>
    </row>
    <row r="35" spans="1:16">
      <c r="A35" s="12" t="s">
        <v>4203</v>
      </c>
      <c r="B35" s="12" t="s">
        <v>4225</v>
      </c>
      <c r="C35" s="12" t="s">
        <v>4226</v>
      </c>
      <c r="D35" s="12" t="s">
        <v>4206</v>
      </c>
      <c r="E35" s="141" t="s">
        <v>4227</v>
      </c>
      <c r="F35" s="140">
        <v>31679692</v>
      </c>
      <c r="G35" s="140">
        <v>2020485500</v>
      </c>
      <c r="H35" s="140" t="s">
        <v>4228</v>
      </c>
      <c r="O35" s="47" t="s">
        <v>4229</v>
      </c>
      <c r="P35" s="58"/>
    </row>
    <row r="36" spans="1:16">
      <c r="P36" s="58"/>
    </row>
    <row r="37" spans="1:16">
      <c r="P37" s="58"/>
    </row>
    <row r="38" spans="1:16">
      <c r="P38" s="58"/>
    </row>
    <row r="39" spans="1:16">
      <c r="P39" s="58"/>
    </row>
    <row r="40" spans="1:16">
      <c r="P40" s="58"/>
    </row>
    <row r="41" spans="1:16">
      <c r="P41" s="58"/>
    </row>
    <row r="42" spans="1:16">
      <c r="P42" s="58"/>
    </row>
    <row r="43" spans="1:16">
      <c r="P43" s="58"/>
    </row>
    <row r="44" spans="1:16">
      <c r="P44" s="58"/>
    </row>
    <row r="45" spans="1:16">
      <c r="P45" s="58"/>
    </row>
    <row r="46" spans="1:16">
      <c r="P46" s="58"/>
    </row>
    <row r="47" spans="1:16">
      <c r="P47" s="58"/>
    </row>
    <row r="48" spans="1:16">
      <c r="P48" s="58"/>
    </row>
    <row r="49" spans="16:16">
      <c r="P49" s="58"/>
    </row>
    <row r="50" spans="16:16">
      <c r="P50" s="58"/>
    </row>
    <row r="51" spans="16:16">
      <c r="P51" s="58"/>
    </row>
    <row r="52" spans="16:16">
      <c r="P52" s="58"/>
    </row>
    <row r="53" spans="16:16">
      <c r="P53" s="58"/>
    </row>
    <row r="54" spans="16:16">
      <c r="P54" s="58"/>
    </row>
    <row r="55" spans="16:16">
      <c r="P55" s="58"/>
    </row>
    <row r="56" spans="16:16">
      <c r="P56" s="58"/>
    </row>
    <row r="57" spans="16:16">
      <c r="P57" s="58"/>
    </row>
    <row r="58" spans="16:16">
      <c r="P58" s="58"/>
    </row>
    <row r="59" spans="16:16">
      <c r="P59" s="58"/>
    </row>
    <row r="60" spans="16:16">
      <c r="P60" s="58"/>
    </row>
    <row r="61" spans="16:16">
      <c r="P61" s="58"/>
    </row>
    <row r="62" spans="16:16">
      <c r="P62" s="58"/>
    </row>
    <row r="63" spans="16:16">
      <c r="P63" s="58"/>
    </row>
    <row r="64" spans="16:16">
      <c r="P64" s="58"/>
    </row>
    <row r="65" spans="16:16">
      <c r="P65" s="58"/>
    </row>
    <row r="66" spans="16:16">
      <c r="P66" s="58"/>
    </row>
    <row r="67" spans="16:16">
      <c r="P67" s="58"/>
    </row>
    <row r="68" spans="16:16">
      <c r="P68" s="58"/>
    </row>
    <row r="69" spans="16:16">
      <c r="P69" s="58"/>
    </row>
    <row r="70" spans="16:16">
      <c r="P70" s="58"/>
    </row>
    <row r="71" spans="16:16">
      <c r="P71" s="58"/>
    </row>
    <row r="72" spans="16:16">
      <c r="P72" s="58"/>
    </row>
    <row r="73" spans="16:16">
      <c r="P73" s="58"/>
    </row>
    <row r="74" spans="16:16">
      <c r="P74" s="58"/>
    </row>
    <row r="75" spans="16:16">
      <c r="P75" s="58"/>
    </row>
    <row r="76" spans="16:16">
      <c r="P76" s="58"/>
    </row>
    <row r="77" spans="16:16">
      <c r="P77" s="58"/>
    </row>
    <row r="78" spans="16:16">
      <c r="P78" s="58"/>
    </row>
    <row r="79" spans="16:16">
      <c r="P79" s="58"/>
    </row>
    <row r="80" spans="16:16">
      <c r="P80" s="58"/>
    </row>
    <row r="81" spans="16:16">
      <c r="P81" s="58"/>
    </row>
    <row r="82" spans="16:16">
      <c r="P82" s="58"/>
    </row>
    <row r="83" spans="16:16">
      <c r="P83" s="58"/>
    </row>
    <row r="84" spans="16:16">
      <c r="P84" s="58"/>
    </row>
    <row r="85" spans="16:16">
      <c r="P85" s="58"/>
    </row>
    <row r="86" spans="16:16">
      <c r="P86" s="58"/>
    </row>
    <row r="87" spans="16:16">
      <c r="P87" s="58"/>
    </row>
    <row r="88" spans="16:16">
      <c r="P88" s="58"/>
    </row>
    <row r="89" spans="16:16">
      <c r="P89" s="58"/>
    </row>
    <row r="90" spans="16:16">
      <c r="P90" s="58"/>
    </row>
    <row r="91" spans="16:16">
      <c r="P91" s="58"/>
    </row>
    <row r="92" spans="16:16">
      <c r="P92" s="58"/>
    </row>
    <row r="93" spans="16:16">
      <c r="P93" s="58"/>
    </row>
    <row r="94" spans="16:16">
      <c r="P94" s="58"/>
    </row>
    <row r="95" spans="16:16">
      <c r="P95" s="58"/>
    </row>
    <row r="96" spans="16:16">
      <c r="P96" s="58"/>
    </row>
    <row r="97" spans="16:16">
      <c r="P97" s="58"/>
    </row>
    <row r="98" spans="16:16">
      <c r="P98" s="58"/>
    </row>
    <row r="99" spans="16:16">
      <c r="P99" s="58"/>
    </row>
    <row r="100" spans="16:16">
      <c r="P100" s="58"/>
    </row>
    <row r="101" spans="16:16">
      <c r="P101" s="58"/>
    </row>
    <row r="102" spans="16:16">
      <c r="P102" s="58"/>
    </row>
    <row r="103" spans="16:16">
      <c r="P103" s="58"/>
    </row>
    <row r="104" spans="16:16">
      <c r="P104" s="58"/>
    </row>
    <row r="105" spans="16:16">
      <c r="P105" s="58"/>
    </row>
    <row r="106" spans="16:16">
      <c r="P106" s="58"/>
    </row>
    <row r="107" spans="16:16">
      <c r="P107" s="58"/>
    </row>
    <row r="108" spans="16:16">
      <c r="P108" s="58"/>
    </row>
    <row r="109" spans="16:16">
      <c r="P109" s="58"/>
    </row>
    <row r="110" spans="16:16">
      <c r="P110" s="58"/>
    </row>
    <row r="111" spans="16:16">
      <c r="P111" s="58"/>
    </row>
    <row r="112" spans="16:16">
      <c r="P112" s="58"/>
    </row>
    <row r="113" spans="16:16">
      <c r="P113" s="58"/>
    </row>
    <row r="114" spans="16:16">
      <c r="P114" s="58"/>
    </row>
    <row r="115" spans="16:16">
      <c r="P115" s="58"/>
    </row>
    <row r="116" spans="16:16">
      <c r="P116" s="58"/>
    </row>
    <row r="117" spans="16:16">
      <c r="P117" s="58"/>
    </row>
    <row r="118" spans="16:16">
      <c r="P118" s="58"/>
    </row>
    <row r="119" spans="16:16">
      <c r="P119" s="58"/>
    </row>
    <row r="120" spans="16:16">
      <c r="P120" s="58"/>
    </row>
    <row r="121" spans="16:16">
      <c r="P121" s="58"/>
    </row>
    <row r="122" spans="16:16">
      <c r="P122" s="58"/>
    </row>
    <row r="123" spans="16:16">
      <c r="P123" s="58"/>
    </row>
    <row r="124" spans="16:16">
      <c r="P124" s="58"/>
    </row>
    <row r="125" spans="16:16">
      <c r="P125" s="58"/>
    </row>
    <row r="126" spans="16:16">
      <c r="P126" s="58"/>
    </row>
    <row r="127" spans="16:16">
      <c r="P127" s="58"/>
    </row>
    <row r="128" spans="16:16">
      <c r="P128" s="58"/>
    </row>
    <row r="129" spans="16:16">
      <c r="P129" s="58"/>
    </row>
    <row r="130" spans="16:16">
      <c r="P130" s="58"/>
    </row>
    <row r="131" spans="16:16">
      <c r="P131" s="58"/>
    </row>
    <row r="132" spans="16:16">
      <c r="P132" s="58"/>
    </row>
    <row r="133" spans="16:16">
      <c r="P133" s="58"/>
    </row>
    <row r="134" spans="16:16">
      <c r="P134" s="58"/>
    </row>
    <row r="135" spans="16:16">
      <c r="P135" s="58"/>
    </row>
    <row r="136" spans="16:16">
      <c r="P136" s="58"/>
    </row>
    <row r="137" spans="16:16">
      <c r="P137" s="58"/>
    </row>
    <row r="138" spans="16:16">
      <c r="P138" s="58"/>
    </row>
    <row r="139" spans="16:16">
      <c r="P139" s="58"/>
    </row>
    <row r="140" spans="16:16">
      <c r="P140" s="58"/>
    </row>
    <row r="141" spans="16:16">
      <c r="P141" s="58"/>
    </row>
    <row r="142" spans="16:16">
      <c r="P142" s="58"/>
    </row>
    <row r="143" spans="16:16">
      <c r="P143" s="58"/>
    </row>
    <row r="144" spans="16:16">
      <c r="P144" s="58"/>
    </row>
    <row r="145" spans="16:16">
      <c r="P145" s="58"/>
    </row>
    <row r="146" spans="16:16">
      <c r="P146" s="58"/>
    </row>
    <row r="147" spans="16:16">
      <c r="P147" s="58"/>
    </row>
    <row r="148" spans="16:16">
      <c r="P148" s="58"/>
    </row>
    <row r="149" spans="16:16">
      <c r="P149" s="58"/>
    </row>
    <row r="150" spans="16:16">
      <c r="P150" s="58"/>
    </row>
    <row r="151" spans="16:16">
      <c r="P151" s="58"/>
    </row>
    <row r="152" spans="16:16">
      <c r="P152" s="58"/>
    </row>
    <row r="153" spans="16:16">
      <c r="P153" s="58"/>
    </row>
    <row r="154" spans="16:16">
      <c r="P154" s="58"/>
    </row>
    <row r="155" spans="16:16">
      <c r="P155" s="58"/>
    </row>
    <row r="156" spans="16:16">
      <c r="P156" s="58"/>
    </row>
    <row r="157" spans="16:16">
      <c r="P157" s="58"/>
    </row>
    <row r="158" spans="16:16">
      <c r="P158" s="58"/>
    </row>
    <row r="159" spans="16:16">
      <c r="P159" s="58"/>
    </row>
    <row r="160" spans="16:16">
      <c r="P160" s="58"/>
    </row>
    <row r="161" spans="16:16">
      <c r="P161" s="58"/>
    </row>
    <row r="162" spans="16:16">
      <c r="P162" s="58"/>
    </row>
    <row r="163" spans="16:16">
      <c r="P163" s="58"/>
    </row>
    <row r="164" spans="16:16">
      <c r="P164" s="58"/>
    </row>
    <row r="165" spans="16:16">
      <c r="P165" s="58"/>
    </row>
    <row r="166" spans="16:16">
      <c r="P166" s="58"/>
    </row>
    <row r="167" spans="16:16">
      <c r="P167" s="58"/>
    </row>
    <row r="168" spans="16:16">
      <c r="P168" s="58"/>
    </row>
    <row r="169" spans="16:16">
      <c r="P169" s="58"/>
    </row>
    <row r="170" spans="16:16">
      <c r="P170" s="58"/>
    </row>
    <row r="171" spans="16:16">
      <c r="P171" s="58"/>
    </row>
    <row r="172" spans="16:16">
      <c r="P172" s="58"/>
    </row>
    <row r="173" spans="16:16">
      <c r="P173" s="58"/>
    </row>
    <row r="174" spans="16:16">
      <c r="P174" s="58"/>
    </row>
    <row r="175" spans="16:16">
      <c r="P175" s="58"/>
    </row>
    <row r="176" spans="16:16">
      <c r="P176" s="58"/>
    </row>
    <row r="177" spans="16:16">
      <c r="P177" s="58"/>
    </row>
    <row r="178" spans="16:16">
      <c r="P178" s="58"/>
    </row>
    <row r="179" spans="16:16">
      <c r="P179" s="58"/>
    </row>
    <row r="180" spans="16:16">
      <c r="P180" s="58"/>
    </row>
    <row r="181" spans="16:16">
      <c r="P181" s="58"/>
    </row>
    <row r="182" spans="16:16">
      <c r="P182" s="58"/>
    </row>
    <row r="183" spans="16:16">
      <c r="P183" s="58"/>
    </row>
    <row r="184" spans="16:16">
      <c r="P184" s="58"/>
    </row>
    <row r="185" spans="16:16">
      <c r="P185" s="58"/>
    </row>
    <row r="186" spans="16:16">
      <c r="P186" s="58"/>
    </row>
    <row r="187" spans="16:16">
      <c r="P187" s="58"/>
    </row>
    <row r="188" spans="16:16">
      <c r="P188" s="58"/>
    </row>
    <row r="189" spans="16:16">
      <c r="P189" s="58"/>
    </row>
    <row r="190" spans="16:16">
      <c r="P190" s="58"/>
    </row>
    <row r="191" spans="16:16">
      <c r="P191" s="58"/>
    </row>
    <row r="192" spans="16:16">
      <c r="P192" s="58"/>
    </row>
    <row r="193" spans="16:16">
      <c r="P193" s="58"/>
    </row>
    <row r="194" spans="16:16">
      <c r="P194" s="58"/>
    </row>
    <row r="195" spans="16:16">
      <c r="P195" s="58"/>
    </row>
    <row r="196" spans="16:16">
      <c r="P196" s="58"/>
    </row>
    <row r="197" spans="16:16">
      <c r="P197" s="58"/>
    </row>
    <row r="198" spans="16:16">
      <c r="P198" s="58"/>
    </row>
    <row r="199" spans="16:16">
      <c r="P199" s="58"/>
    </row>
    <row r="200" spans="16:16">
      <c r="P200" s="58"/>
    </row>
    <row r="201" spans="16:16">
      <c r="P201" s="58"/>
    </row>
    <row r="202" spans="16:16">
      <c r="P202" s="58"/>
    </row>
    <row r="203" spans="16:16">
      <c r="P203" s="58"/>
    </row>
    <row r="204" spans="16:16">
      <c r="P204" s="58"/>
    </row>
    <row r="205" spans="16:16">
      <c r="P205" s="58"/>
    </row>
    <row r="206" spans="16:16">
      <c r="P206" s="58"/>
    </row>
    <row r="207" spans="16:16">
      <c r="P207" s="58"/>
    </row>
    <row r="208" spans="16:16">
      <c r="P208" s="58"/>
    </row>
    <row r="209" spans="16:16">
      <c r="P209" s="58"/>
    </row>
    <row r="210" spans="16:16">
      <c r="P210" s="58"/>
    </row>
    <row r="211" spans="16:16">
      <c r="P211" s="58"/>
    </row>
    <row r="212" spans="16:16">
      <c r="P212" s="58"/>
    </row>
    <row r="213" spans="16:16">
      <c r="P213" s="58"/>
    </row>
    <row r="214" spans="16:16">
      <c r="P214" s="58"/>
    </row>
    <row r="215" spans="16:16">
      <c r="P215" s="58"/>
    </row>
    <row r="216" spans="16:16">
      <c r="P216" s="58"/>
    </row>
    <row r="217" spans="16:16">
      <c r="P217" s="58"/>
    </row>
    <row r="218" spans="16:16">
      <c r="P218" s="58"/>
    </row>
    <row r="219" spans="16:16">
      <c r="P219" s="58"/>
    </row>
    <row r="220" spans="16:16">
      <c r="P220" s="58"/>
    </row>
    <row r="221" spans="16:16">
      <c r="P221" s="58"/>
    </row>
    <row r="222" spans="16:16">
      <c r="P222" s="58"/>
    </row>
    <row r="223" spans="16:16">
      <c r="P223" s="58"/>
    </row>
    <row r="224" spans="16:16">
      <c r="P224" s="58"/>
    </row>
    <row r="225" spans="16:16">
      <c r="P225" s="58"/>
    </row>
    <row r="226" spans="16:16">
      <c r="P226" s="58"/>
    </row>
    <row r="227" spans="16:16">
      <c r="P227" s="58"/>
    </row>
    <row r="228" spans="16:16">
      <c r="P228" s="58"/>
    </row>
    <row r="229" spans="16:16">
      <c r="P229" s="58"/>
    </row>
    <row r="230" spans="16:16">
      <c r="P230" s="58"/>
    </row>
    <row r="231" spans="16:16">
      <c r="P231" s="58"/>
    </row>
    <row r="232" spans="16:16">
      <c r="P232" s="58"/>
    </row>
    <row r="233" spans="16:16">
      <c r="P233" s="58"/>
    </row>
    <row r="234" spans="16:16">
      <c r="P234" s="58"/>
    </row>
    <row r="235" spans="16:16">
      <c r="P235" s="58"/>
    </row>
    <row r="236" spans="16:16">
      <c r="P236" s="58"/>
    </row>
    <row r="237" spans="16:16">
      <c r="P237" s="58"/>
    </row>
    <row r="238" spans="16:16">
      <c r="P238" s="58"/>
    </row>
    <row r="239" spans="16:16">
      <c r="P239" s="58"/>
    </row>
    <row r="240" spans="16:16">
      <c r="P240" s="58"/>
    </row>
    <row r="241" spans="16:16">
      <c r="P241" s="58"/>
    </row>
    <row r="242" spans="16:16">
      <c r="P242" s="58"/>
    </row>
    <row r="243" spans="16:16">
      <c r="P243" s="58"/>
    </row>
    <row r="244" spans="16:16">
      <c r="P244" s="58"/>
    </row>
    <row r="245" spans="16:16">
      <c r="P245" s="58"/>
    </row>
    <row r="246" spans="16:16">
      <c r="P246" s="58"/>
    </row>
    <row r="247" spans="16:16">
      <c r="P247" s="58"/>
    </row>
    <row r="248" spans="16:16">
      <c r="P248" s="58"/>
    </row>
    <row r="249" spans="16:16">
      <c r="P249" s="58"/>
    </row>
    <row r="250" spans="16:16">
      <c r="P250" s="58"/>
    </row>
    <row r="251" spans="16:16">
      <c r="P251" s="58"/>
    </row>
    <row r="252" spans="16:16">
      <c r="P252" s="58"/>
    </row>
    <row r="253" spans="16:16">
      <c r="P253" s="58"/>
    </row>
    <row r="254" spans="16:16">
      <c r="P254" s="58"/>
    </row>
    <row r="255" spans="16:16">
      <c r="P255" s="58"/>
    </row>
    <row r="256" spans="16:16">
      <c r="P256" s="58"/>
    </row>
    <row r="257" spans="16:16">
      <c r="P257" s="58"/>
    </row>
    <row r="258" spans="16:16">
      <c r="P258" s="58"/>
    </row>
    <row r="259" spans="16:16">
      <c r="P259" s="58"/>
    </row>
    <row r="260" spans="16:16">
      <c r="P260" s="58"/>
    </row>
    <row r="261" spans="16:16">
      <c r="P261" s="58"/>
    </row>
    <row r="262" spans="16:16">
      <c r="P262" s="58"/>
    </row>
    <row r="263" spans="16:16">
      <c r="P263" s="58"/>
    </row>
    <row r="264" spans="16:16">
      <c r="P264" s="58"/>
    </row>
    <row r="265" spans="16:16">
      <c r="P265" s="58"/>
    </row>
    <row r="266" spans="16:16">
      <c r="P266" s="58"/>
    </row>
    <row r="267" spans="16:16">
      <c r="P267" s="58"/>
    </row>
    <row r="268" spans="16:16">
      <c r="P268" s="58"/>
    </row>
    <row r="269" spans="16:16">
      <c r="P269" s="58"/>
    </row>
    <row r="270" spans="16:16">
      <c r="P270" s="58"/>
    </row>
    <row r="271" spans="16:16">
      <c r="P271" s="58"/>
    </row>
    <row r="272" spans="16:16">
      <c r="P272" s="58"/>
    </row>
    <row r="273" spans="16:16">
      <c r="P273" s="58"/>
    </row>
    <row r="274" spans="16:16">
      <c r="P274" s="58"/>
    </row>
    <row r="275" spans="16:16">
      <c r="P275" s="58"/>
    </row>
    <row r="276" spans="16:16">
      <c r="P276" s="58"/>
    </row>
    <row r="277" spans="16:16">
      <c r="P277" s="58"/>
    </row>
    <row r="278" spans="16:16">
      <c r="P278" s="58"/>
    </row>
    <row r="279" spans="16:16">
      <c r="P279" s="58"/>
    </row>
    <row r="280" spans="16:16">
      <c r="P280" s="58"/>
    </row>
    <row r="281" spans="16:16">
      <c r="P281" s="58"/>
    </row>
    <row r="282" spans="16:16">
      <c r="P282" s="58"/>
    </row>
    <row r="283" spans="16:16">
      <c r="P283" s="58"/>
    </row>
    <row r="284" spans="16:16">
      <c r="P284" s="58"/>
    </row>
    <row r="285" spans="16:16">
      <c r="P285" s="58"/>
    </row>
    <row r="286" spans="16:16">
      <c r="P286" s="58"/>
    </row>
    <row r="287" spans="16:16">
      <c r="P287" s="58"/>
    </row>
    <row r="288" spans="16:16">
      <c r="P288" s="58"/>
    </row>
    <row r="289" spans="16:16">
      <c r="P289" s="58"/>
    </row>
    <row r="290" spans="16:16">
      <c r="P290" s="58"/>
    </row>
    <row r="291" spans="16:16">
      <c r="P291" s="58"/>
    </row>
    <row r="292" spans="16:16">
      <c r="P292" s="58"/>
    </row>
    <row r="293" spans="16:16">
      <c r="P293" s="58"/>
    </row>
    <row r="294" spans="16:16">
      <c r="P294" s="58"/>
    </row>
    <row r="295" spans="16:16">
      <c r="P295" s="58"/>
    </row>
    <row r="296" spans="16:16">
      <c r="P296" s="58"/>
    </row>
    <row r="297" spans="16:16">
      <c r="P297" s="58"/>
    </row>
    <row r="298" spans="16:16">
      <c r="P298" s="58"/>
    </row>
    <row r="299" spans="16:16">
      <c r="P299" s="58"/>
    </row>
    <row r="300" spans="16:16">
      <c r="P300" s="58"/>
    </row>
    <row r="301" spans="16:16">
      <c r="P301" s="58"/>
    </row>
    <row r="302" spans="16:16">
      <c r="P302" s="58"/>
    </row>
    <row r="303" spans="16:16">
      <c r="P303" s="58"/>
    </row>
    <row r="304" spans="16:16">
      <c r="P304" s="58"/>
    </row>
    <row r="305" spans="16:16">
      <c r="P305" s="58"/>
    </row>
    <row r="306" spans="16:16">
      <c r="P306" s="58"/>
    </row>
    <row r="307" spans="16:16">
      <c r="P307" s="58"/>
    </row>
    <row r="308" spans="16:16">
      <c r="P308" s="58"/>
    </row>
    <row r="309" spans="16:16">
      <c r="P309" s="58"/>
    </row>
    <row r="310" spans="16:16">
      <c r="P310" s="58"/>
    </row>
    <row r="311" spans="16:16">
      <c r="P311" s="58"/>
    </row>
    <row r="312" spans="16:16">
      <c r="P312" s="58"/>
    </row>
    <row r="313" spans="16:16">
      <c r="P313" s="58"/>
    </row>
    <row r="314" spans="16:16">
      <c r="P314" s="58"/>
    </row>
    <row r="315" spans="16:16">
      <c r="P315" s="58"/>
    </row>
    <row r="316" spans="16:16">
      <c r="P316" s="58"/>
    </row>
    <row r="317" spans="16:16">
      <c r="P317" s="58"/>
    </row>
    <row r="318" spans="16:16">
      <c r="P318" s="58"/>
    </row>
    <row r="319" spans="16:16">
      <c r="P319" s="58"/>
    </row>
    <row r="320" spans="16:16">
      <c r="P320" s="58"/>
    </row>
    <row r="321" spans="16:16">
      <c r="P321" s="58"/>
    </row>
    <row r="322" spans="16:16">
      <c r="P322" s="58"/>
    </row>
    <row r="323" spans="16:16">
      <c r="P323" s="58"/>
    </row>
    <row r="324" spans="16:16">
      <c r="P324" s="58"/>
    </row>
    <row r="325" spans="16:16">
      <c r="P325" s="58"/>
    </row>
    <row r="326" spans="16:16">
      <c r="P326" s="58"/>
    </row>
    <row r="327" spans="16:16">
      <c r="P327" s="58"/>
    </row>
    <row r="328" spans="16:16">
      <c r="P328" s="58"/>
    </row>
    <row r="329" spans="16:16">
      <c r="P329" s="58"/>
    </row>
    <row r="330" spans="16:16">
      <c r="P330" s="58"/>
    </row>
    <row r="331" spans="16:16">
      <c r="P331" s="58"/>
    </row>
    <row r="332" spans="16:16">
      <c r="P332" s="58"/>
    </row>
    <row r="333" spans="16:16">
      <c r="P333" s="58"/>
    </row>
    <row r="334" spans="16:16">
      <c r="P334" s="58"/>
    </row>
    <row r="335" spans="16:16">
      <c r="P335" s="58"/>
    </row>
    <row r="336" spans="16:16">
      <c r="P336" s="58"/>
    </row>
    <row r="337" spans="16:16">
      <c r="P337" s="58"/>
    </row>
    <row r="338" spans="16:16">
      <c r="P338" s="58"/>
    </row>
    <row r="339" spans="16:16">
      <c r="P339" s="58"/>
    </row>
    <row r="340" spans="16:16">
      <c r="P340" s="58"/>
    </row>
    <row r="341" spans="16:16">
      <c r="P341" s="58"/>
    </row>
    <row r="342" spans="16:16">
      <c r="P342" s="58"/>
    </row>
    <row r="343" spans="16:16">
      <c r="P343" s="58"/>
    </row>
    <row r="344" spans="16:16">
      <c r="P344" s="58"/>
    </row>
    <row r="345" spans="16:16">
      <c r="P345" s="58"/>
    </row>
    <row r="346" spans="16:16">
      <c r="P346" s="58"/>
    </row>
    <row r="347" spans="16:16">
      <c r="P347" s="58"/>
    </row>
    <row r="348" spans="16:16">
      <c r="P348" s="58"/>
    </row>
    <row r="349" spans="16:16">
      <c r="P349" s="58"/>
    </row>
    <row r="350" spans="16:16">
      <c r="P350" s="58"/>
    </row>
    <row r="351" spans="16:16">
      <c r="P351" s="58"/>
    </row>
    <row r="352" spans="16:16">
      <c r="P352" s="58"/>
    </row>
    <row r="353" spans="16:16">
      <c r="P353" s="58"/>
    </row>
    <row r="354" spans="16:16">
      <c r="P354" s="58"/>
    </row>
    <row r="355" spans="16:16">
      <c r="P355" s="58"/>
    </row>
    <row r="356" spans="16:16">
      <c r="P356" s="58"/>
    </row>
    <row r="357" spans="16:16">
      <c r="P357" s="58"/>
    </row>
    <row r="358" spans="16:16">
      <c r="P358" s="58"/>
    </row>
    <row r="359" spans="16:16">
      <c r="P359" s="58"/>
    </row>
    <row r="360" spans="16:16">
      <c r="P360" s="58"/>
    </row>
    <row r="361" spans="16:16">
      <c r="P361" s="58"/>
    </row>
    <row r="362" spans="16:16">
      <c r="P362" s="58"/>
    </row>
    <row r="363" spans="16:16">
      <c r="P363" s="58"/>
    </row>
    <row r="364" spans="16:16">
      <c r="P364" s="58"/>
    </row>
    <row r="365" spans="16:16">
      <c r="P365" s="58"/>
    </row>
    <row r="366" spans="16:16">
      <c r="P366" s="58"/>
    </row>
    <row r="367" spans="16:16">
      <c r="P367" s="58"/>
    </row>
    <row r="368" spans="16:16">
      <c r="P368" s="58"/>
    </row>
    <row r="369" spans="16:16">
      <c r="P369" s="58"/>
    </row>
    <row r="370" spans="16:16">
      <c r="P370" s="58"/>
    </row>
    <row r="371" spans="16:16">
      <c r="P371" s="58"/>
    </row>
    <row r="372" spans="16:16">
      <c r="P372" s="58"/>
    </row>
    <row r="373" spans="16:16">
      <c r="P373" s="58"/>
    </row>
    <row r="374" spans="16:16">
      <c r="P374" s="58"/>
    </row>
    <row r="375" spans="16:16">
      <c r="P375" s="58"/>
    </row>
    <row r="376" spans="16:16">
      <c r="P376" s="58"/>
    </row>
    <row r="377" spans="16:16">
      <c r="P377" s="58"/>
    </row>
    <row r="378" spans="16:16">
      <c r="P378" s="58"/>
    </row>
    <row r="379" spans="16:16">
      <c r="P379" s="58"/>
    </row>
    <row r="380" spans="16:16">
      <c r="P380" s="58"/>
    </row>
    <row r="381" spans="16:16">
      <c r="P381" s="58"/>
    </row>
    <row r="382" spans="16:16">
      <c r="P382" s="58"/>
    </row>
    <row r="383" spans="16:16">
      <c r="P383" s="58"/>
    </row>
    <row r="384" spans="16:16">
      <c r="P384" s="58"/>
    </row>
    <row r="385" spans="16:16">
      <c r="P385" s="58"/>
    </row>
    <row r="386" spans="16:16">
      <c r="P386" s="58"/>
    </row>
    <row r="387" spans="16:16">
      <c r="P387" s="58"/>
    </row>
    <row r="388" spans="16:16">
      <c r="P388" s="58"/>
    </row>
    <row r="389" spans="16:16">
      <c r="P389" s="58"/>
    </row>
    <row r="390" spans="16:16">
      <c r="P390" s="58"/>
    </row>
    <row r="391" spans="16:16">
      <c r="P391" s="58"/>
    </row>
    <row r="392" spans="16:16">
      <c r="P392" s="58"/>
    </row>
    <row r="393" spans="16:16">
      <c r="P393" s="58"/>
    </row>
    <row r="394" spans="16:16">
      <c r="P394" s="58"/>
    </row>
    <row r="395" spans="16:16">
      <c r="P395" s="58"/>
    </row>
    <row r="396" spans="16:16">
      <c r="P396" s="58"/>
    </row>
    <row r="397" spans="16:16">
      <c r="P397" s="58"/>
    </row>
    <row r="398" spans="16:16">
      <c r="P398" s="58"/>
    </row>
    <row r="399" spans="16:16">
      <c r="P399" s="58"/>
    </row>
    <row r="400" spans="16:16">
      <c r="P400" s="58"/>
    </row>
    <row r="401" spans="16:16">
      <c r="P401" s="58"/>
    </row>
    <row r="402" spans="16:16">
      <c r="P402" s="58"/>
    </row>
    <row r="403" spans="16:16">
      <c r="P403" s="58"/>
    </row>
    <row r="404" spans="16:16">
      <c r="P404" s="58"/>
    </row>
    <row r="405" spans="16:16">
      <c r="P405" s="58"/>
    </row>
    <row r="406" spans="16:16">
      <c r="P406" s="58"/>
    </row>
    <row r="407" spans="16:16">
      <c r="P407" s="58"/>
    </row>
    <row r="408" spans="16:16">
      <c r="P408" s="58"/>
    </row>
    <row r="409" spans="16:16">
      <c r="P409" s="58"/>
    </row>
    <row r="410" spans="16:16">
      <c r="P410" s="58"/>
    </row>
    <row r="411" spans="16:16">
      <c r="P411" s="58"/>
    </row>
    <row r="412" spans="16:16">
      <c r="P412" s="58"/>
    </row>
    <row r="413" spans="16:16">
      <c r="P413" s="58"/>
    </row>
    <row r="414" spans="16:16">
      <c r="P414" s="58"/>
    </row>
    <row r="415" spans="16:16">
      <c r="P415" s="58"/>
    </row>
    <row r="416" spans="16:16">
      <c r="P416" s="58"/>
    </row>
    <row r="417" spans="16:16">
      <c r="P417" s="58"/>
    </row>
    <row r="418" spans="16:16">
      <c r="P418" s="58"/>
    </row>
    <row r="419" spans="16:16">
      <c r="P419" s="58"/>
    </row>
    <row r="420" spans="16:16">
      <c r="P420" s="58"/>
    </row>
    <row r="421" spans="16:16">
      <c r="P421" s="58"/>
    </row>
    <row r="422" spans="16:16">
      <c r="P422" s="58"/>
    </row>
    <row r="423" spans="16:16">
      <c r="P423" s="58"/>
    </row>
    <row r="424" spans="16:16">
      <c r="P424" s="58"/>
    </row>
    <row r="425" spans="16:16">
      <c r="P425" s="58"/>
    </row>
    <row r="426" spans="16:16">
      <c r="P426" s="58"/>
    </row>
    <row r="427" spans="16:16">
      <c r="P427" s="58"/>
    </row>
    <row r="428" spans="16:16">
      <c r="P428" s="58"/>
    </row>
    <row r="429" spans="16:16">
      <c r="P429" s="58"/>
    </row>
    <row r="430" spans="16:16">
      <c r="P430" s="58"/>
    </row>
    <row r="431" spans="16:16">
      <c r="P431" s="58"/>
    </row>
    <row r="432" spans="16:16">
      <c r="P432" s="58"/>
    </row>
    <row r="433" spans="16:16">
      <c r="P433" s="58"/>
    </row>
    <row r="434" spans="16:16">
      <c r="P434" s="58"/>
    </row>
    <row r="435" spans="16:16">
      <c r="P435" s="58"/>
    </row>
    <row r="436" spans="16:16">
      <c r="P436" s="58"/>
    </row>
    <row r="437" spans="16:16">
      <c r="P437" s="58"/>
    </row>
    <row r="438" spans="16:16">
      <c r="P438" s="58"/>
    </row>
    <row r="439" spans="16:16">
      <c r="P439" s="58"/>
    </row>
    <row r="440" spans="16:16">
      <c r="P440" s="58"/>
    </row>
    <row r="441" spans="16:16">
      <c r="P441" s="58"/>
    </row>
    <row r="442" spans="16:16">
      <c r="P442" s="58"/>
    </row>
    <row r="443" spans="16:16">
      <c r="P443" s="58"/>
    </row>
    <row r="444" spans="16:16">
      <c r="P444" s="58"/>
    </row>
    <row r="445" spans="16:16">
      <c r="P445" s="58"/>
    </row>
    <row r="446" spans="16:16">
      <c r="P446" s="58"/>
    </row>
    <row r="447" spans="16:16">
      <c r="P447" s="58"/>
    </row>
    <row r="448" spans="16:16">
      <c r="P448" s="58"/>
    </row>
    <row r="449" spans="16:16">
      <c r="P449" s="58"/>
    </row>
    <row r="450" spans="16:16">
      <c r="P450" s="58"/>
    </row>
    <row r="451" spans="16:16">
      <c r="P451" s="58"/>
    </row>
    <row r="452" spans="16:16">
      <c r="P452" s="58"/>
    </row>
    <row r="453" spans="16:16">
      <c r="P453" s="58"/>
    </row>
    <row r="454" spans="16:16">
      <c r="P454" s="58"/>
    </row>
    <row r="455" spans="16:16">
      <c r="P455" s="58"/>
    </row>
    <row r="456" spans="16:16">
      <c r="P456" s="58"/>
    </row>
    <row r="457" spans="16:16">
      <c r="P457" s="58"/>
    </row>
    <row r="458" spans="16:16">
      <c r="P458" s="58"/>
    </row>
    <row r="459" spans="16:16">
      <c r="P459" s="58"/>
    </row>
    <row r="460" spans="16:16">
      <c r="P460" s="58"/>
    </row>
    <row r="461" spans="16:16">
      <c r="P461" s="58"/>
    </row>
    <row r="462" spans="16:16">
      <c r="P462" s="58"/>
    </row>
    <row r="463" spans="16:16">
      <c r="P463" s="58"/>
    </row>
    <row r="464" spans="16:16">
      <c r="P464" s="58"/>
    </row>
    <row r="465" spans="16:16">
      <c r="P465" s="58"/>
    </row>
    <row r="466" spans="16:16">
      <c r="P466" s="58"/>
    </row>
    <row r="467" spans="16:16">
      <c r="P467" s="58"/>
    </row>
    <row r="468" spans="16:16">
      <c r="P468" s="58"/>
    </row>
    <row r="469" spans="16:16">
      <c r="P469" s="58"/>
    </row>
    <row r="470" spans="16:16">
      <c r="P470" s="58"/>
    </row>
    <row r="471" spans="16:16">
      <c r="P471" s="58"/>
    </row>
    <row r="472" spans="16:16">
      <c r="P472" s="58"/>
    </row>
    <row r="473" spans="16:16">
      <c r="P473" s="58"/>
    </row>
    <row r="474" spans="16:16">
      <c r="P474" s="58"/>
    </row>
    <row r="475" spans="16:16">
      <c r="P475" s="58"/>
    </row>
    <row r="476" spans="16:16">
      <c r="P476" s="58"/>
    </row>
    <row r="477" spans="16:16">
      <c r="P477" s="58"/>
    </row>
    <row r="478" spans="16:16">
      <c r="P478" s="58"/>
    </row>
    <row r="479" spans="16:16">
      <c r="P479" s="58"/>
    </row>
    <row r="480" spans="16:16">
      <c r="P480" s="58"/>
    </row>
    <row r="481" spans="16:16">
      <c r="P481" s="58"/>
    </row>
    <row r="482" spans="16:16">
      <c r="P482" s="58"/>
    </row>
    <row r="483" spans="16:16">
      <c r="P483" s="58"/>
    </row>
    <row r="484" spans="16:16">
      <c r="P484" s="58"/>
    </row>
    <row r="485" spans="16:16">
      <c r="P485" s="58"/>
    </row>
    <row r="486" spans="16:16">
      <c r="P486" s="58"/>
    </row>
    <row r="487" spans="16:16">
      <c r="P487" s="58"/>
    </row>
    <row r="488" spans="16:16">
      <c r="P488" s="58"/>
    </row>
    <row r="489" spans="16:16">
      <c r="P489" s="58"/>
    </row>
    <row r="490" spans="16:16">
      <c r="P490" s="58"/>
    </row>
    <row r="491" spans="16:16">
      <c r="P491" s="58"/>
    </row>
    <row r="492" spans="16:16">
      <c r="P492" s="58"/>
    </row>
    <row r="493" spans="16:16">
      <c r="P493" s="58"/>
    </row>
    <row r="494" spans="16:16">
      <c r="P494" s="58"/>
    </row>
    <row r="495" spans="16:16">
      <c r="P495" s="58"/>
    </row>
    <row r="496" spans="16:16">
      <c r="P496" s="58"/>
    </row>
    <row r="497" spans="16:16">
      <c r="P497" s="58"/>
    </row>
    <row r="498" spans="16:16">
      <c r="P498" s="58"/>
    </row>
    <row r="499" spans="16:16">
      <c r="P499" s="58"/>
    </row>
    <row r="500" spans="16:16">
      <c r="P500" s="58"/>
    </row>
    <row r="501" spans="16:16">
      <c r="P501" s="58"/>
    </row>
    <row r="502" spans="16:16">
      <c r="P502" s="58"/>
    </row>
    <row r="503" spans="16:16">
      <c r="P503" s="58"/>
    </row>
    <row r="504" spans="16:16">
      <c r="P504" s="58"/>
    </row>
    <row r="505" spans="16:16">
      <c r="P505" s="58"/>
    </row>
    <row r="506" spans="16:16">
      <c r="P506" s="58"/>
    </row>
    <row r="507" spans="16:16">
      <c r="P507" s="58"/>
    </row>
    <row r="508" spans="16:16">
      <c r="P508" s="58"/>
    </row>
    <row r="509" spans="16:16">
      <c r="P509" s="58"/>
    </row>
    <row r="510" spans="16:16">
      <c r="P510" s="58"/>
    </row>
    <row r="511" spans="16:16">
      <c r="P511" s="58"/>
    </row>
    <row r="512" spans="16:16">
      <c r="P512" s="58"/>
    </row>
    <row r="513" spans="16:16">
      <c r="P513" s="58"/>
    </row>
    <row r="514" spans="16:16">
      <c r="P514" s="58"/>
    </row>
    <row r="515" spans="16:16">
      <c r="P515" s="58"/>
    </row>
    <row r="516" spans="16:16">
      <c r="P516" s="58"/>
    </row>
    <row r="517" spans="16:16">
      <c r="P517" s="58"/>
    </row>
    <row r="518" spans="16:16">
      <c r="P518" s="58"/>
    </row>
    <row r="519" spans="16:16">
      <c r="P519" s="58"/>
    </row>
    <row r="520" spans="16:16">
      <c r="P520" s="58"/>
    </row>
    <row r="521" spans="16:16">
      <c r="P521" s="58"/>
    </row>
    <row r="522" spans="16:16">
      <c r="P522" s="58"/>
    </row>
    <row r="523" spans="16:16">
      <c r="P523" s="58"/>
    </row>
    <row r="524" spans="16:16">
      <c r="P524" s="58"/>
    </row>
    <row r="525" spans="16:16">
      <c r="P525" s="58"/>
    </row>
    <row r="526" spans="16:16">
      <c r="P526" s="58"/>
    </row>
    <row r="527" spans="16:16">
      <c r="P527" s="58"/>
    </row>
    <row r="528" spans="16:16">
      <c r="P528" s="58"/>
    </row>
    <row r="529" spans="16:16">
      <c r="P529" s="58"/>
    </row>
    <row r="530" spans="16:16">
      <c r="P530" s="58"/>
    </row>
    <row r="531" spans="16:16">
      <c r="P531" s="58"/>
    </row>
    <row r="532" spans="16:16">
      <c r="P532" s="58"/>
    </row>
    <row r="533" spans="16:16">
      <c r="P533" s="58"/>
    </row>
    <row r="534" spans="16:16">
      <c r="P534" s="58"/>
    </row>
    <row r="535" spans="16:16">
      <c r="P535" s="58"/>
    </row>
    <row r="536" spans="16:16">
      <c r="P536" s="58"/>
    </row>
    <row r="537" spans="16:16">
      <c r="P537" s="58"/>
    </row>
    <row r="538" spans="16:16">
      <c r="P538" s="58"/>
    </row>
    <row r="539" spans="16:16">
      <c r="P539" s="58"/>
    </row>
    <row r="540" spans="16:16">
      <c r="P540" s="58"/>
    </row>
    <row r="541" spans="16:16">
      <c r="P541" s="58"/>
    </row>
    <row r="542" spans="16:16">
      <c r="P542" s="58"/>
    </row>
    <row r="543" spans="16:16">
      <c r="P543" s="58"/>
    </row>
    <row r="544" spans="16:16">
      <c r="P544" s="58"/>
    </row>
    <row r="545" spans="16:16">
      <c r="P545" s="58"/>
    </row>
    <row r="546" spans="16:16">
      <c r="P546" s="58"/>
    </row>
    <row r="547" spans="16:16">
      <c r="P547" s="58"/>
    </row>
    <row r="548" spans="16:16">
      <c r="P548" s="58"/>
    </row>
    <row r="549" spans="16:16">
      <c r="P549" s="58"/>
    </row>
    <row r="550" spans="16:16">
      <c r="P550" s="58"/>
    </row>
    <row r="551" spans="16:16">
      <c r="P551" s="58"/>
    </row>
    <row r="552" spans="16:16">
      <c r="P552" s="58"/>
    </row>
    <row r="553" spans="16:16">
      <c r="P553" s="58"/>
    </row>
    <row r="554" spans="16:16">
      <c r="P554" s="58"/>
    </row>
    <row r="555" spans="16:16">
      <c r="P555" s="58"/>
    </row>
    <row r="556" spans="16:16">
      <c r="P556" s="58"/>
    </row>
    <row r="557" spans="16:16">
      <c r="P557" s="58"/>
    </row>
    <row r="558" spans="16:16">
      <c r="P558" s="58"/>
    </row>
    <row r="559" spans="16:16">
      <c r="P559" s="58"/>
    </row>
    <row r="560" spans="16:16">
      <c r="P560" s="58"/>
    </row>
    <row r="561" spans="16:16">
      <c r="P561" s="58"/>
    </row>
    <row r="562" spans="16:16">
      <c r="P562" s="58"/>
    </row>
    <row r="563" spans="16:16">
      <c r="P563" s="58"/>
    </row>
    <row r="564" spans="16:16">
      <c r="P564" s="58"/>
    </row>
    <row r="565" spans="16:16">
      <c r="P565" s="58"/>
    </row>
    <row r="566" spans="16:16">
      <c r="P566" s="58"/>
    </row>
    <row r="567" spans="16:16">
      <c r="P567" s="58"/>
    </row>
    <row r="568" spans="16:16">
      <c r="P568" s="58"/>
    </row>
    <row r="569" spans="16:16">
      <c r="P569" s="58"/>
    </row>
    <row r="570" spans="16:16">
      <c r="P570" s="58"/>
    </row>
    <row r="571" spans="16:16">
      <c r="P571" s="58"/>
    </row>
    <row r="572" spans="16:16">
      <c r="P572" s="58"/>
    </row>
    <row r="573" spans="16:16">
      <c r="P573" s="58"/>
    </row>
    <row r="574" spans="16:16">
      <c r="P574" s="58"/>
    </row>
    <row r="575" spans="16:16">
      <c r="P575" s="58"/>
    </row>
    <row r="576" spans="16:16">
      <c r="P576" s="58"/>
    </row>
    <row r="577" spans="16:16">
      <c r="P577" s="58"/>
    </row>
    <row r="578" spans="16:16">
      <c r="P578" s="58"/>
    </row>
    <row r="579" spans="16:16">
      <c r="P579" s="58"/>
    </row>
    <row r="580" spans="16:16">
      <c r="P580" s="58"/>
    </row>
    <row r="581" spans="16:16">
      <c r="P581" s="58"/>
    </row>
    <row r="582" spans="16:16">
      <c r="P582" s="58"/>
    </row>
    <row r="583" spans="16:16">
      <c r="P583" s="58"/>
    </row>
    <row r="584" spans="16:16">
      <c r="P584" s="58"/>
    </row>
    <row r="585" spans="16:16">
      <c r="P585" s="58"/>
    </row>
    <row r="586" spans="16:16">
      <c r="P586" s="58"/>
    </row>
    <row r="587" spans="16:16">
      <c r="P587" s="58"/>
    </row>
    <row r="588" spans="16:16">
      <c r="P588" s="58"/>
    </row>
    <row r="589" spans="16:16">
      <c r="P589" s="58"/>
    </row>
    <row r="590" spans="16:16">
      <c r="P590" s="58"/>
    </row>
    <row r="591" spans="16:16">
      <c r="P591" s="58"/>
    </row>
    <row r="592" spans="16:16">
      <c r="P592" s="58"/>
    </row>
    <row r="593" spans="16:16">
      <c r="P593" s="58"/>
    </row>
    <row r="594" spans="16:16">
      <c r="P594" s="58"/>
    </row>
    <row r="595" spans="16:16">
      <c r="P595" s="58"/>
    </row>
    <row r="596" spans="16:16">
      <c r="P596" s="58"/>
    </row>
    <row r="597" spans="16:16">
      <c r="P597" s="58"/>
    </row>
    <row r="598" spans="16:16">
      <c r="P598" s="58"/>
    </row>
    <row r="599" spans="16:16">
      <c r="P599" s="58"/>
    </row>
    <row r="600" spans="16:16">
      <c r="P600" s="58"/>
    </row>
    <row r="601" spans="16:16">
      <c r="P601" s="58"/>
    </row>
    <row r="602" spans="16:16">
      <c r="P602" s="58"/>
    </row>
    <row r="603" spans="16:16">
      <c r="P603" s="58"/>
    </row>
    <row r="604" spans="16:16">
      <c r="P604" s="58"/>
    </row>
    <row r="605" spans="16:16">
      <c r="P605" s="58"/>
    </row>
    <row r="606" spans="16:16">
      <c r="P606" s="58"/>
    </row>
    <row r="607" spans="16:16">
      <c r="P607" s="58"/>
    </row>
    <row r="608" spans="16:16">
      <c r="P608" s="58"/>
    </row>
    <row r="609" spans="16:16">
      <c r="P609" s="58"/>
    </row>
    <row r="610" spans="16:16">
      <c r="P610" s="58"/>
    </row>
    <row r="611" spans="16:16">
      <c r="P611" s="58"/>
    </row>
    <row r="612" spans="16:16">
      <c r="P612" s="58"/>
    </row>
    <row r="613" spans="16:16">
      <c r="P613" s="58"/>
    </row>
    <row r="614" spans="16:16">
      <c r="P614" s="58"/>
    </row>
    <row r="615" spans="16:16">
      <c r="P615" s="58"/>
    </row>
    <row r="616" spans="16:16">
      <c r="P616" s="58"/>
    </row>
    <row r="617" spans="16:16">
      <c r="P617" s="58"/>
    </row>
    <row r="618" spans="16:16">
      <c r="P618" s="58"/>
    </row>
    <row r="619" spans="16:16">
      <c r="P619" s="58"/>
    </row>
    <row r="620" spans="16:16">
      <c r="P620" s="58"/>
    </row>
    <row r="621" spans="16:16">
      <c r="P621" s="58"/>
    </row>
    <row r="622" spans="16:16">
      <c r="P622" s="58"/>
    </row>
    <row r="623" spans="16:16">
      <c r="P623" s="58"/>
    </row>
    <row r="624" spans="16:16">
      <c r="P624" s="58"/>
    </row>
    <row r="625" spans="16:16">
      <c r="P625" s="58"/>
    </row>
    <row r="626" spans="16:16">
      <c r="P626" s="58"/>
    </row>
    <row r="627" spans="16:16">
      <c r="P627" s="58"/>
    </row>
    <row r="628" spans="16:16">
      <c r="P628" s="58"/>
    </row>
    <row r="629" spans="16:16">
      <c r="P629" s="58"/>
    </row>
    <row r="630" spans="16:16">
      <c r="P630" s="58"/>
    </row>
    <row r="631" spans="16:16">
      <c r="P631" s="58"/>
    </row>
    <row r="632" spans="16:16">
      <c r="P632" s="58"/>
    </row>
    <row r="633" spans="16:16">
      <c r="P633" s="58"/>
    </row>
    <row r="634" spans="16:16">
      <c r="P634" s="58"/>
    </row>
    <row r="635" spans="16:16">
      <c r="P635" s="58"/>
    </row>
    <row r="636" spans="16:16">
      <c r="P636" s="58"/>
    </row>
    <row r="637" spans="16:16">
      <c r="P637" s="58"/>
    </row>
    <row r="638" spans="16:16">
      <c r="P638" s="58"/>
    </row>
    <row r="639" spans="16:16">
      <c r="P639" s="58"/>
    </row>
    <row r="640" spans="16:16">
      <c r="P640" s="58"/>
    </row>
    <row r="641" spans="16:16">
      <c r="P641" s="58"/>
    </row>
    <row r="642" spans="16:16">
      <c r="P642" s="58"/>
    </row>
    <row r="643" spans="16:16">
      <c r="P643" s="58"/>
    </row>
    <row r="644" spans="16:16">
      <c r="P644" s="58"/>
    </row>
    <row r="645" spans="16:16">
      <c r="P645" s="58"/>
    </row>
    <row r="646" spans="16:16">
      <c r="P646" s="58"/>
    </row>
    <row r="647" spans="16:16">
      <c r="P647" s="58"/>
    </row>
    <row r="648" spans="16:16">
      <c r="P648" s="58"/>
    </row>
    <row r="649" spans="16:16">
      <c r="P649" s="58"/>
    </row>
    <row r="650" spans="16:16">
      <c r="P650" s="58"/>
    </row>
    <row r="651" spans="16:16">
      <c r="P651" s="58"/>
    </row>
    <row r="652" spans="16:16">
      <c r="P652" s="58"/>
    </row>
    <row r="653" spans="16:16">
      <c r="P653" s="58"/>
    </row>
    <row r="654" spans="16:16">
      <c r="P654" s="58"/>
    </row>
    <row r="655" spans="16:16">
      <c r="P655" s="58"/>
    </row>
    <row r="656" spans="16:16">
      <c r="P656" s="58"/>
    </row>
    <row r="657" spans="16:16">
      <c r="P657" s="58"/>
    </row>
    <row r="658" spans="16:16">
      <c r="P658" s="58"/>
    </row>
    <row r="659" spans="16:16">
      <c r="P659" s="58"/>
    </row>
    <row r="660" spans="16:16">
      <c r="P660" s="58"/>
    </row>
    <row r="661" spans="16:16">
      <c r="P661" s="58"/>
    </row>
    <row r="662" spans="16:16">
      <c r="P662" s="58"/>
    </row>
    <row r="663" spans="16:16">
      <c r="P663" s="58"/>
    </row>
    <row r="664" spans="16:16">
      <c r="P664" s="58"/>
    </row>
    <row r="665" spans="16:16">
      <c r="P665" s="58"/>
    </row>
    <row r="666" spans="16:16">
      <c r="P666" s="58"/>
    </row>
    <row r="667" spans="16:16">
      <c r="P667" s="58"/>
    </row>
    <row r="668" spans="16:16">
      <c r="P668" s="58"/>
    </row>
    <row r="669" spans="16:16">
      <c r="P669" s="58"/>
    </row>
    <row r="670" spans="16:16">
      <c r="P670" s="58"/>
    </row>
    <row r="671" spans="16:16">
      <c r="P671" s="58"/>
    </row>
    <row r="672" spans="16:16">
      <c r="P672" s="58"/>
    </row>
    <row r="673" spans="16:16">
      <c r="P673" s="58"/>
    </row>
    <row r="674" spans="16:16">
      <c r="P674" s="58"/>
    </row>
    <row r="675" spans="16:16">
      <c r="P675" s="58"/>
    </row>
    <row r="676" spans="16:16">
      <c r="P676" s="58"/>
    </row>
    <row r="677" spans="16:16">
      <c r="P677" s="58"/>
    </row>
    <row r="678" spans="16:16">
      <c r="P678" s="58"/>
    </row>
    <row r="679" spans="16:16">
      <c r="P679" s="58"/>
    </row>
    <row r="680" spans="16:16">
      <c r="P680" s="58"/>
    </row>
    <row r="681" spans="16:16">
      <c r="P681" s="58"/>
    </row>
    <row r="682" spans="16:16">
      <c r="P682" s="58"/>
    </row>
    <row r="683" spans="16:16">
      <c r="P683" s="58"/>
    </row>
    <row r="684" spans="16:16">
      <c r="P684" s="58"/>
    </row>
    <row r="685" spans="16:16">
      <c r="P685" s="58"/>
    </row>
    <row r="686" spans="16:16">
      <c r="P686" s="58"/>
    </row>
    <row r="687" spans="16:16">
      <c r="P687" s="58"/>
    </row>
    <row r="688" spans="16:16">
      <c r="P688" s="58"/>
    </row>
    <row r="689" spans="16:16">
      <c r="P689" s="58"/>
    </row>
    <row r="690" spans="16:16">
      <c r="P690" s="58"/>
    </row>
    <row r="691" spans="16:16">
      <c r="P691" s="58"/>
    </row>
    <row r="692" spans="16:16">
      <c r="P692" s="58"/>
    </row>
    <row r="693" spans="16:16">
      <c r="P693" s="58"/>
    </row>
    <row r="694" spans="16:16">
      <c r="P694" s="58"/>
    </row>
    <row r="695" spans="16:16">
      <c r="P695" s="58"/>
    </row>
    <row r="696" spans="16:16">
      <c r="P696" s="58"/>
    </row>
    <row r="697" spans="16:16">
      <c r="P697" s="58"/>
    </row>
    <row r="698" spans="16:16">
      <c r="P698" s="58"/>
    </row>
    <row r="699" spans="16:16">
      <c r="P699" s="58"/>
    </row>
    <row r="700" spans="16:16">
      <c r="P700" s="58"/>
    </row>
    <row r="701" spans="16:16">
      <c r="P701" s="58"/>
    </row>
    <row r="702" spans="16:16">
      <c r="P702" s="58"/>
    </row>
    <row r="703" spans="16:16">
      <c r="P703" s="58"/>
    </row>
    <row r="704" spans="16:16">
      <c r="P704" s="58"/>
    </row>
    <row r="705" spans="16:16">
      <c r="P705" s="58"/>
    </row>
    <row r="706" spans="16:16">
      <c r="P706" s="58"/>
    </row>
    <row r="707" spans="16:16">
      <c r="P707" s="58"/>
    </row>
    <row r="708" spans="16:16">
      <c r="P708" s="58"/>
    </row>
    <row r="709" spans="16:16">
      <c r="P709" s="58"/>
    </row>
    <row r="710" spans="16:16">
      <c r="P710" s="58"/>
    </row>
    <row r="711" spans="16:16">
      <c r="P711" s="58"/>
    </row>
    <row r="712" spans="16:16">
      <c r="P712" s="58"/>
    </row>
    <row r="713" spans="16:16">
      <c r="P713" s="58"/>
    </row>
    <row r="714" spans="16:16">
      <c r="P714" s="58"/>
    </row>
    <row r="715" spans="16:16">
      <c r="P715" s="58"/>
    </row>
    <row r="716" spans="16:16">
      <c r="P716" s="58"/>
    </row>
    <row r="717" spans="16:16">
      <c r="P717" s="58"/>
    </row>
    <row r="718" spans="16:16">
      <c r="P718" s="58"/>
    </row>
    <row r="719" spans="16:16">
      <c r="P719" s="58"/>
    </row>
    <row r="720" spans="16:16">
      <c r="P720" s="58"/>
    </row>
    <row r="721" spans="16:16">
      <c r="P721" s="58"/>
    </row>
    <row r="722" spans="16:16">
      <c r="P722" s="58"/>
    </row>
    <row r="723" spans="16:16">
      <c r="P723" s="58"/>
    </row>
    <row r="724" spans="16:16">
      <c r="P724" s="58"/>
    </row>
    <row r="725" spans="16:16">
      <c r="P725" s="58"/>
    </row>
    <row r="726" spans="16:16">
      <c r="P726" s="58"/>
    </row>
    <row r="727" spans="16:16">
      <c r="P727" s="58"/>
    </row>
    <row r="728" spans="16:16">
      <c r="P728" s="58"/>
    </row>
    <row r="729" spans="16:16">
      <c r="P729" s="58"/>
    </row>
    <row r="730" spans="16:16">
      <c r="P730" s="58"/>
    </row>
    <row r="731" spans="16:16">
      <c r="P731" s="58"/>
    </row>
    <row r="732" spans="16:16">
      <c r="P732" s="58"/>
    </row>
    <row r="733" spans="16:16">
      <c r="P733" s="58"/>
    </row>
    <row r="734" spans="16:16">
      <c r="P734" s="58"/>
    </row>
    <row r="735" spans="16:16">
      <c r="P735" s="58"/>
    </row>
    <row r="736" spans="16:16">
      <c r="P736" s="58"/>
    </row>
    <row r="737" spans="16:16">
      <c r="P737" s="58"/>
    </row>
    <row r="738" spans="16:16">
      <c r="P738" s="58"/>
    </row>
    <row r="739" spans="16:16">
      <c r="P739" s="58"/>
    </row>
    <row r="740" spans="16:16">
      <c r="P740" s="58"/>
    </row>
    <row r="741" spans="16:16">
      <c r="P741" s="58"/>
    </row>
    <row r="742" spans="16:16">
      <c r="P742" s="58"/>
    </row>
    <row r="743" spans="16:16">
      <c r="P743" s="58"/>
    </row>
    <row r="744" spans="16:16">
      <c r="P744" s="58"/>
    </row>
    <row r="745" spans="16:16">
      <c r="P745" s="58"/>
    </row>
    <row r="746" spans="16:16">
      <c r="P746" s="58"/>
    </row>
    <row r="747" spans="16:16">
      <c r="P747" s="58"/>
    </row>
    <row r="748" spans="16:16">
      <c r="P748" s="58"/>
    </row>
    <row r="749" spans="16:16">
      <c r="P749" s="58"/>
    </row>
    <row r="750" spans="16:16">
      <c r="P750" s="58"/>
    </row>
    <row r="751" spans="16:16">
      <c r="P751" s="58"/>
    </row>
    <row r="752" spans="16:16">
      <c r="P752" s="58"/>
    </row>
    <row r="753" spans="16:16">
      <c r="P753" s="58"/>
    </row>
    <row r="754" spans="16:16">
      <c r="P754" s="58"/>
    </row>
    <row r="755" spans="16:16">
      <c r="P755" s="58"/>
    </row>
    <row r="756" spans="16:16">
      <c r="P756" s="58"/>
    </row>
    <row r="757" spans="16:16">
      <c r="P757" s="58"/>
    </row>
    <row r="758" spans="16:16">
      <c r="P758" s="58"/>
    </row>
    <row r="759" spans="16:16">
      <c r="P759" s="58"/>
    </row>
    <row r="760" spans="16:16">
      <c r="P760" s="58"/>
    </row>
    <row r="761" spans="16:16">
      <c r="P761" s="58"/>
    </row>
    <row r="762" spans="16:16">
      <c r="P762" s="58"/>
    </row>
    <row r="763" spans="16:16">
      <c r="P763" s="58"/>
    </row>
    <row r="764" spans="16:16">
      <c r="P764" s="58"/>
    </row>
    <row r="765" spans="16:16">
      <c r="P765" s="58"/>
    </row>
    <row r="766" spans="16:16">
      <c r="P766" s="58"/>
    </row>
    <row r="767" spans="16:16">
      <c r="P767" s="58"/>
    </row>
    <row r="768" spans="16:16">
      <c r="P768" s="58"/>
    </row>
    <row r="769" spans="16:16">
      <c r="P769" s="58"/>
    </row>
    <row r="770" spans="16:16">
      <c r="P770" s="58"/>
    </row>
    <row r="771" spans="16:16">
      <c r="P771" s="58"/>
    </row>
    <row r="772" spans="16:16">
      <c r="P772" s="58"/>
    </row>
    <row r="773" spans="16:16">
      <c r="P773" s="58"/>
    </row>
    <row r="774" spans="16:16">
      <c r="P774" s="58"/>
    </row>
    <row r="775" spans="16:16">
      <c r="P775" s="58"/>
    </row>
    <row r="776" spans="16:16">
      <c r="P776" s="58"/>
    </row>
    <row r="777" spans="16:16">
      <c r="P777" s="58"/>
    </row>
    <row r="778" spans="16:16">
      <c r="P778" s="58"/>
    </row>
    <row r="779" spans="16:16">
      <c r="P779" s="58"/>
    </row>
    <row r="780" spans="16:16">
      <c r="P780" s="58"/>
    </row>
    <row r="781" spans="16:16">
      <c r="P781" s="58"/>
    </row>
    <row r="782" spans="16:16">
      <c r="P782" s="58"/>
    </row>
    <row r="783" spans="16:16">
      <c r="P783" s="58"/>
    </row>
    <row r="784" spans="16:16">
      <c r="P784" s="58"/>
    </row>
    <row r="785" spans="16:16">
      <c r="P785" s="58"/>
    </row>
    <row r="786" spans="16:16">
      <c r="P786" s="58"/>
    </row>
    <row r="787" spans="16:16">
      <c r="P787" s="58"/>
    </row>
    <row r="788" spans="16:16">
      <c r="P788" s="58"/>
    </row>
    <row r="789" spans="16:16">
      <c r="P789" s="58"/>
    </row>
    <row r="790" spans="16:16">
      <c r="P790" s="58"/>
    </row>
    <row r="791" spans="16:16">
      <c r="P791" s="58"/>
    </row>
    <row r="792" spans="16:16">
      <c r="P792" s="58"/>
    </row>
    <row r="793" spans="16:16">
      <c r="P793" s="58"/>
    </row>
    <row r="794" spans="16:16">
      <c r="P794" s="58"/>
    </row>
    <row r="795" spans="16:16">
      <c r="P795" s="58"/>
    </row>
    <row r="796" spans="16:16">
      <c r="P796" s="58"/>
    </row>
    <row r="797" spans="16:16">
      <c r="P797" s="58"/>
    </row>
    <row r="798" spans="16:16">
      <c r="P798" s="58"/>
    </row>
    <row r="799" spans="16:16">
      <c r="P799" s="58"/>
    </row>
    <row r="800" spans="16:16">
      <c r="P800" s="58"/>
    </row>
    <row r="801" spans="16:16">
      <c r="P801" s="58"/>
    </row>
    <row r="802" spans="16:16">
      <c r="P802" s="58"/>
    </row>
    <row r="803" spans="16:16">
      <c r="P803" s="58"/>
    </row>
    <row r="804" spans="16:16">
      <c r="P804" s="58"/>
    </row>
    <row r="805" spans="16:16">
      <c r="P805" s="58"/>
    </row>
    <row r="806" spans="16:16">
      <c r="P806" s="58"/>
    </row>
    <row r="807" spans="16:16">
      <c r="P807" s="58"/>
    </row>
    <row r="808" spans="16:16">
      <c r="P808" s="58"/>
    </row>
    <row r="809" spans="16:16">
      <c r="P809" s="58"/>
    </row>
    <row r="810" spans="16:16">
      <c r="P810" s="58"/>
    </row>
    <row r="811" spans="16:16">
      <c r="P811" s="58"/>
    </row>
    <row r="812" spans="16:16">
      <c r="P812" s="58"/>
    </row>
    <row r="813" spans="16:16">
      <c r="P813" s="58"/>
    </row>
    <row r="814" spans="16:16">
      <c r="P814" s="58"/>
    </row>
    <row r="815" spans="16:16">
      <c r="P815" s="58"/>
    </row>
    <row r="816" spans="16:16">
      <c r="P816" s="58"/>
    </row>
    <row r="817" spans="16:16">
      <c r="P817" s="58"/>
    </row>
    <row r="818" spans="16:16">
      <c r="P818" s="58"/>
    </row>
    <row r="819" spans="16:16">
      <c r="P819" s="58"/>
    </row>
    <row r="820" spans="16:16">
      <c r="P820" s="58"/>
    </row>
    <row r="821" spans="16:16">
      <c r="P821" s="58"/>
    </row>
    <row r="822" spans="16:16">
      <c r="P822" s="58"/>
    </row>
    <row r="823" spans="16:16">
      <c r="P823" s="58"/>
    </row>
    <row r="824" spans="16:16">
      <c r="P824" s="58"/>
    </row>
    <row r="825" spans="16:16">
      <c r="P825" s="58"/>
    </row>
    <row r="826" spans="16:16">
      <c r="P826" s="58"/>
    </row>
    <row r="827" spans="16:16">
      <c r="P827" s="58"/>
    </row>
    <row r="828" spans="16:16">
      <c r="P828" s="58"/>
    </row>
    <row r="829" spans="16:16">
      <c r="P829" s="58"/>
    </row>
    <row r="830" spans="16:16">
      <c r="P830" s="58"/>
    </row>
    <row r="831" spans="16:16">
      <c r="P831" s="58"/>
    </row>
    <row r="832" spans="16:16">
      <c r="P832" s="58"/>
    </row>
    <row r="833" spans="16:16">
      <c r="P833" s="58"/>
    </row>
    <row r="834" spans="16:16">
      <c r="P834" s="58"/>
    </row>
    <row r="835" spans="16:16">
      <c r="P835" s="58"/>
    </row>
    <row r="836" spans="16:16">
      <c r="P836" s="58"/>
    </row>
    <row r="837" spans="16:16">
      <c r="P837" s="58"/>
    </row>
    <row r="838" spans="16:16">
      <c r="P838" s="58"/>
    </row>
    <row r="839" spans="16:16">
      <c r="P839" s="58"/>
    </row>
    <row r="840" spans="16:16">
      <c r="P840" s="58"/>
    </row>
    <row r="841" spans="16:16">
      <c r="P841" s="58"/>
    </row>
    <row r="842" spans="16:16">
      <c r="P842" s="58"/>
    </row>
    <row r="843" spans="16:16">
      <c r="P843" s="58"/>
    </row>
    <row r="844" spans="16:16">
      <c r="P844" s="58"/>
    </row>
    <row r="845" spans="16:16">
      <c r="P845" s="58"/>
    </row>
    <row r="846" spans="16:16">
      <c r="P846" s="58"/>
    </row>
    <row r="847" spans="16:16">
      <c r="P847" s="58"/>
    </row>
    <row r="848" spans="16:16">
      <c r="P848" s="58"/>
    </row>
    <row r="849" spans="16:16">
      <c r="P849" s="58"/>
    </row>
    <row r="850" spans="16:16">
      <c r="P850" s="58"/>
    </row>
    <row r="851" spans="16:16">
      <c r="P851" s="58"/>
    </row>
    <row r="852" spans="16:16">
      <c r="P852" s="58"/>
    </row>
    <row r="853" spans="16:16">
      <c r="P853" s="58"/>
    </row>
    <row r="854" spans="16:16">
      <c r="P854" s="58"/>
    </row>
    <row r="855" spans="16:16">
      <c r="P855" s="58"/>
    </row>
    <row r="856" spans="16:16">
      <c r="P856" s="58"/>
    </row>
    <row r="857" spans="16:16">
      <c r="P857" s="58"/>
    </row>
    <row r="858" spans="16:16">
      <c r="P858" s="58"/>
    </row>
    <row r="859" spans="16:16">
      <c r="P859" s="58"/>
    </row>
    <row r="860" spans="16:16">
      <c r="P860" s="58"/>
    </row>
    <row r="861" spans="16:16">
      <c r="P861" s="58"/>
    </row>
    <row r="862" spans="16:16">
      <c r="P862" s="58"/>
    </row>
    <row r="863" spans="16:16">
      <c r="P863" s="58"/>
    </row>
    <row r="864" spans="16:16">
      <c r="P864" s="58"/>
    </row>
    <row r="865" spans="16:16">
      <c r="P865" s="58"/>
    </row>
    <row r="866" spans="16:16">
      <c r="P866" s="58"/>
    </row>
    <row r="867" spans="16:16">
      <c r="P867" s="58"/>
    </row>
    <row r="868" spans="16:16">
      <c r="P868" s="58"/>
    </row>
    <row r="869" spans="16:16">
      <c r="P869" s="58"/>
    </row>
    <row r="870" spans="16:16">
      <c r="P870" s="58"/>
    </row>
    <row r="871" spans="16:16">
      <c r="P871" s="58"/>
    </row>
    <row r="872" spans="16:16">
      <c r="P872" s="58"/>
    </row>
    <row r="873" spans="16:16">
      <c r="P873" s="58"/>
    </row>
    <row r="874" spans="16:16">
      <c r="P874" s="58"/>
    </row>
    <row r="875" spans="16:16">
      <c r="P875" s="58"/>
    </row>
    <row r="876" spans="16:16">
      <c r="P876" s="58"/>
    </row>
    <row r="877" spans="16:16">
      <c r="P877" s="58"/>
    </row>
    <row r="878" spans="16:16">
      <c r="P878" s="58"/>
    </row>
    <row r="879" spans="16:16">
      <c r="P879" s="58"/>
    </row>
    <row r="880" spans="16:16">
      <c r="P880" s="58"/>
    </row>
    <row r="881" spans="16:16">
      <c r="P881" s="58"/>
    </row>
    <row r="882" spans="16:16">
      <c r="P882" s="58"/>
    </row>
    <row r="883" spans="16:16">
      <c r="P883" s="58"/>
    </row>
    <row r="884" spans="16:16">
      <c r="P884" s="58"/>
    </row>
    <row r="885" spans="16:16">
      <c r="P885" s="58"/>
    </row>
    <row r="886" spans="16:16">
      <c r="P886" s="58"/>
    </row>
    <row r="887" spans="16:16">
      <c r="P887" s="58"/>
    </row>
    <row r="888" spans="16:16">
      <c r="P888" s="58"/>
    </row>
    <row r="889" spans="16:16">
      <c r="P889" s="58"/>
    </row>
    <row r="890" spans="16:16">
      <c r="P890" s="58"/>
    </row>
    <row r="891" spans="16:16">
      <c r="P891" s="58"/>
    </row>
    <row r="892" spans="16:16">
      <c r="P892" s="58"/>
    </row>
    <row r="893" spans="16:16">
      <c r="P893" s="58"/>
    </row>
    <row r="894" spans="16:16">
      <c r="P894" s="58"/>
    </row>
    <row r="895" spans="16:16">
      <c r="P895" s="58"/>
    </row>
    <row r="896" spans="16:16">
      <c r="P896" s="58"/>
    </row>
    <row r="897" spans="16:16">
      <c r="P897" s="58"/>
    </row>
    <row r="898" spans="16:16">
      <c r="P898" s="58"/>
    </row>
    <row r="899" spans="16:16">
      <c r="P899" s="58"/>
    </row>
    <row r="900" spans="16:16">
      <c r="P900" s="58"/>
    </row>
    <row r="901" spans="16:16">
      <c r="P901" s="58"/>
    </row>
    <row r="902" spans="16:16">
      <c r="P902" s="58"/>
    </row>
    <row r="903" spans="16:16">
      <c r="P903" s="58"/>
    </row>
    <row r="904" spans="16:16">
      <c r="P904" s="58"/>
    </row>
    <row r="905" spans="16:16">
      <c r="P905" s="58"/>
    </row>
    <row r="906" spans="16:16">
      <c r="P906" s="58"/>
    </row>
    <row r="907" spans="16:16">
      <c r="P907" s="58"/>
    </row>
    <row r="908" spans="16:16">
      <c r="P908" s="58"/>
    </row>
    <row r="909" spans="16:16">
      <c r="P909" s="58"/>
    </row>
    <row r="910" spans="16:16">
      <c r="P910" s="58"/>
    </row>
    <row r="911" spans="16:16">
      <c r="P911" s="58"/>
    </row>
    <row r="912" spans="16:16">
      <c r="P912" s="58"/>
    </row>
    <row r="913" spans="16:16">
      <c r="P913" s="58"/>
    </row>
    <row r="914" spans="16:16">
      <c r="P914" s="58"/>
    </row>
    <row r="915" spans="16:16">
      <c r="P915" s="58"/>
    </row>
    <row r="916" spans="16:16">
      <c r="P916" s="58"/>
    </row>
    <row r="917" spans="16:16">
      <c r="P917" s="58"/>
    </row>
    <row r="918" spans="16:16">
      <c r="P918" s="58"/>
    </row>
    <row r="919" spans="16:16">
      <c r="P919" s="58"/>
    </row>
    <row r="920" spans="16:16">
      <c r="P920" s="58"/>
    </row>
    <row r="921" spans="16:16">
      <c r="P921" s="58"/>
    </row>
    <row r="922" spans="16:16">
      <c r="P922" s="58"/>
    </row>
    <row r="923" spans="16:16">
      <c r="P923" s="58"/>
    </row>
    <row r="924" spans="16:16">
      <c r="P924" s="58"/>
    </row>
    <row r="925" spans="16:16">
      <c r="P925" s="58"/>
    </row>
    <row r="926" spans="16:16">
      <c r="P926" s="58"/>
    </row>
    <row r="927" spans="16:16">
      <c r="P927" s="58"/>
    </row>
    <row r="928" spans="16:16">
      <c r="P928" s="58"/>
    </row>
    <row r="929" spans="16:16">
      <c r="P929" s="58"/>
    </row>
    <row r="930" spans="16:16">
      <c r="P930" s="58"/>
    </row>
    <row r="931" spans="16:16">
      <c r="P931" s="58"/>
    </row>
    <row r="932" spans="16:16">
      <c r="P932" s="58"/>
    </row>
    <row r="933" spans="16:16">
      <c r="P933" s="58"/>
    </row>
    <row r="934" spans="16:16">
      <c r="P934" s="58"/>
    </row>
    <row r="935" spans="16:16">
      <c r="P935" s="58"/>
    </row>
    <row r="936" spans="16:16">
      <c r="P936" s="58"/>
    </row>
    <row r="937" spans="16:16">
      <c r="P937" s="58"/>
    </row>
    <row r="938" spans="16:16">
      <c r="P938" s="58"/>
    </row>
    <row r="939" spans="16:16">
      <c r="P939" s="58"/>
    </row>
    <row r="940" spans="16:16">
      <c r="P940" s="58"/>
    </row>
    <row r="941" spans="16:16">
      <c r="P941" s="58"/>
    </row>
    <row r="942" spans="16:16">
      <c r="P942" s="58"/>
    </row>
    <row r="943" spans="16:16">
      <c r="P943" s="58"/>
    </row>
    <row r="944" spans="16:16">
      <c r="P944" s="58"/>
    </row>
    <row r="945" spans="16:16">
      <c r="P945" s="58"/>
    </row>
    <row r="946" spans="16:16">
      <c r="P946" s="58"/>
    </row>
    <row r="947" spans="16:16">
      <c r="P947" s="58"/>
    </row>
    <row r="948" spans="16:16">
      <c r="P948" s="58"/>
    </row>
    <row r="949" spans="16:16">
      <c r="P949" s="58"/>
    </row>
    <row r="950" spans="16:16">
      <c r="P950" s="58"/>
    </row>
    <row r="951" spans="16:16">
      <c r="P951" s="58"/>
    </row>
    <row r="952" spans="16:16">
      <c r="P952" s="58"/>
    </row>
    <row r="953" spans="16:16">
      <c r="P953" s="58"/>
    </row>
    <row r="954" spans="16:16">
      <c r="P954" s="58"/>
    </row>
    <row r="955" spans="16:16">
      <c r="P955" s="58"/>
    </row>
    <row r="956" spans="16:16">
      <c r="P956" s="58"/>
    </row>
    <row r="957" spans="16:16">
      <c r="P957" s="58"/>
    </row>
    <row r="958" spans="16:16">
      <c r="P958" s="58"/>
    </row>
    <row r="959" spans="16:16">
      <c r="P959" s="58"/>
    </row>
    <row r="960" spans="16:16">
      <c r="P960" s="58"/>
    </row>
    <row r="961" spans="16:16">
      <c r="P961" s="58"/>
    </row>
    <row r="962" spans="16:16">
      <c r="P962" s="58"/>
    </row>
    <row r="963" spans="16:16">
      <c r="P963" s="58"/>
    </row>
    <row r="964" spans="16:16">
      <c r="P964" s="58"/>
    </row>
    <row r="965" spans="16:16">
      <c r="P965" s="58"/>
    </row>
    <row r="966" spans="16:16">
      <c r="P966" s="58"/>
    </row>
    <row r="967" spans="16:16">
      <c r="P967" s="58"/>
    </row>
    <row r="968" spans="16:16">
      <c r="P968" s="58"/>
    </row>
    <row r="969" spans="16:16">
      <c r="P969" s="58"/>
    </row>
    <row r="970" spans="16:16">
      <c r="P970" s="58"/>
    </row>
    <row r="971" spans="16:16">
      <c r="P971" s="58"/>
    </row>
    <row r="972" spans="16:16">
      <c r="P972" s="58"/>
    </row>
    <row r="973" spans="16:16">
      <c r="P973" s="58"/>
    </row>
    <row r="974" spans="16:16">
      <c r="P974" s="58"/>
    </row>
    <row r="975" spans="16:16">
      <c r="P975" s="58"/>
    </row>
    <row r="976" spans="16:16">
      <c r="P976" s="58"/>
    </row>
    <row r="977" spans="16:16">
      <c r="P977" s="58"/>
    </row>
    <row r="978" spans="16:16">
      <c r="P978" s="58"/>
    </row>
    <row r="979" spans="16:16">
      <c r="P979" s="58"/>
    </row>
    <row r="980" spans="16:16">
      <c r="P980" s="58"/>
    </row>
    <row r="981" spans="16:16">
      <c r="P981" s="58"/>
    </row>
    <row r="982" spans="16:16">
      <c r="P982" s="58"/>
    </row>
    <row r="983" spans="16:16">
      <c r="P983" s="58"/>
    </row>
    <row r="984" spans="16:16">
      <c r="P984" s="58"/>
    </row>
    <row r="985" spans="16:16">
      <c r="P985" s="58"/>
    </row>
    <row r="986" spans="16:16">
      <c r="P986" s="58"/>
    </row>
    <row r="987" spans="16:16">
      <c r="P987" s="58"/>
    </row>
    <row r="988" spans="16:16">
      <c r="P988" s="58"/>
    </row>
    <row r="989" spans="16:16">
      <c r="P989" s="58"/>
    </row>
    <row r="990" spans="16:16">
      <c r="P990" s="58"/>
    </row>
    <row r="991" spans="16:16">
      <c r="P991" s="58"/>
    </row>
    <row r="992" spans="16:16">
      <c r="P992" s="58"/>
    </row>
    <row r="993" spans="16:16">
      <c r="P993" s="58"/>
    </row>
    <row r="994" spans="16:16">
      <c r="P994" s="58"/>
    </row>
    <row r="995" spans="16:16">
      <c r="P995" s="58"/>
    </row>
    <row r="996" spans="16:16">
      <c r="P996" s="58"/>
    </row>
  </sheetData>
  <hyperlinks>
    <hyperlink ref="A1" location="HLAVNY!A1" display="&lt;-------------- späť na HLAVNY" xr:uid="{00000000-0004-0000-1E00-000000000000}"/>
    <hyperlink ref="F1" r:id="rId1" xr:uid="{00000000-0004-0000-1E00-000001000000}"/>
    <hyperlink ref="O3" r:id="rId2" xr:uid="{00000000-0004-0000-1E00-000002000000}"/>
    <hyperlink ref="O4" r:id="rId3" xr:uid="{00000000-0004-0000-1E00-000003000000}"/>
    <hyperlink ref="O5" r:id="rId4" xr:uid="{00000000-0004-0000-1E00-000004000000}"/>
    <hyperlink ref="O6" r:id="rId5" xr:uid="{00000000-0004-0000-1E00-000005000000}"/>
    <hyperlink ref="O7" r:id="rId6" xr:uid="{00000000-0004-0000-1E00-000006000000}"/>
    <hyperlink ref="O8" r:id="rId7" xr:uid="{00000000-0004-0000-1E00-000007000000}"/>
    <hyperlink ref="O9" r:id="rId8" xr:uid="{00000000-0004-0000-1E00-000008000000}"/>
    <hyperlink ref="O10" r:id="rId9" xr:uid="{00000000-0004-0000-1E00-000009000000}"/>
    <hyperlink ref="Q10" r:id="rId10" xr:uid="{00000000-0004-0000-1E00-00000A000000}"/>
    <hyperlink ref="O11" r:id="rId11" xr:uid="{00000000-0004-0000-1E00-00000B000000}"/>
    <hyperlink ref="O12" r:id="rId12" xr:uid="{00000000-0004-0000-1E00-00000C000000}"/>
    <hyperlink ref="O13" r:id="rId13" xr:uid="{00000000-0004-0000-1E00-00000D000000}"/>
    <hyperlink ref="O14" r:id="rId14" xr:uid="{00000000-0004-0000-1E00-00000E000000}"/>
    <hyperlink ref="O15" r:id="rId15" xr:uid="{00000000-0004-0000-1E00-00000F000000}"/>
    <hyperlink ref="O16" r:id="rId16" xr:uid="{00000000-0004-0000-1E00-000010000000}"/>
    <hyperlink ref="O18" r:id="rId17" xr:uid="{00000000-0004-0000-1E00-000011000000}"/>
    <hyperlink ref="O19" r:id="rId18" xr:uid="{00000000-0004-0000-1E00-000012000000}"/>
    <hyperlink ref="O20" r:id="rId19" xr:uid="{00000000-0004-0000-1E00-000013000000}"/>
    <hyperlink ref="Q20" r:id="rId20" xr:uid="{00000000-0004-0000-1E00-000014000000}"/>
    <hyperlink ref="R20" r:id="rId21" xr:uid="{00000000-0004-0000-1E00-000015000000}"/>
    <hyperlink ref="S20" r:id="rId22" location="atmosfericke-zrazky" xr:uid="{00000000-0004-0000-1E00-000016000000}"/>
    <hyperlink ref="O21" r:id="rId23" xr:uid="{00000000-0004-0000-1E00-000017000000}"/>
    <hyperlink ref="R21" r:id="rId24" xr:uid="{00000000-0004-0000-1E00-000018000000}"/>
    <hyperlink ref="O22" r:id="rId25" xr:uid="{00000000-0004-0000-1E00-000019000000}"/>
    <hyperlink ref="O23" r:id="rId26" xr:uid="{00000000-0004-0000-1E00-00001A000000}"/>
    <hyperlink ref="O24" r:id="rId27" xr:uid="{00000000-0004-0000-1E00-00001B000000}"/>
    <hyperlink ref="O25" r:id="rId28" xr:uid="{00000000-0004-0000-1E00-00001C000000}"/>
    <hyperlink ref="O26" r:id="rId29" xr:uid="{00000000-0004-0000-1E00-00001D000000}"/>
    <hyperlink ref="O27" r:id="rId30" xr:uid="{00000000-0004-0000-1E00-00001E000000}"/>
    <hyperlink ref="Q27" r:id="rId31" xr:uid="{00000000-0004-0000-1E00-00001F000000}"/>
    <hyperlink ref="O28" r:id="rId32" xr:uid="{00000000-0004-0000-1E00-000020000000}"/>
    <hyperlink ref="O33" r:id="rId33" xr:uid="{00000000-0004-0000-1E00-000021000000}"/>
    <hyperlink ref="O35" r:id="rId34" xr:uid="{00000000-0004-0000-1E00-000022000000}"/>
  </hyperlink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outlinePr summaryBelow="0" summaryRight="0"/>
  </sheetPr>
  <dimension ref="A1:P36"/>
  <sheetViews>
    <sheetView workbookViewId="0"/>
  </sheetViews>
  <sheetFormatPr defaultColWidth="12.6640625" defaultRowHeight="15.75" customHeight="1" outlineLevelCol="1"/>
  <cols>
    <col min="1" max="1" width="51.33203125" customWidth="1"/>
    <col min="2" max="2" width="10.21875" customWidth="1"/>
    <col min="3" max="3" width="6" customWidth="1"/>
    <col min="4" max="4" width="18.77734375" customWidth="1"/>
    <col min="5" max="5" width="31.77734375" customWidth="1"/>
    <col min="6" max="6" width="9" bestFit="1" customWidth="1"/>
    <col min="7" max="7" width="11" bestFit="1" customWidth="1"/>
    <col min="8" max="8" width="13.5546875" bestFit="1" customWidth="1"/>
    <col min="9" max="9" width="12.6640625" outlineLevel="1"/>
    <col min="10" max="10" width="14.44140625" customWidth="1" outlineLevel="1"/>
    <col min="11" max="11" width="15.21875" customWidth="1" outlineLevel="1"/>
    <col min="12" max="12" width="23.88671875" customWidth="1"/>
    <col min="13" max="13" width="8" customWidth="1"/>
    <col min="14" max="14" width="4.44140625" customWidth="1"/>
    <col min="15" max="15" width="5" customWidth="1"/>
    <col min="16" max="16" width="5.33203125" customWidth="1"/>
  </cols>
  <sheetData>
    <row r="1" spans="1:16">
      <c r="A1" s="13" t="s">
        <v>111</v>
      </c>
      <c r="E1" s="74"/>
    </row>
    <row r="2" spans="1:16">
      <c r="A2" s="135" t="s">
        <v>4230</v>
      </c>
      <c r="B2" s="135" t="s">
        <v>4033</v>
      </c>
      <c r="C2" s="135" t="s">
        <v>831</v>
      </c>
      <c r="D2" s="135" t="s">
        <v>4231</v>
      </c>
      <c r="E2" s="135" t="s">
        <v>4035</v>
      </c>
      <c r="F2" s="135" t="s">
        <v>4036</v>
      </c>
      <c r="G2" s="135" t="s">
        <v>4037</v>
      </c>
      <c r="H2" s="135" t="s">
        <v>4038</v>
      </c>
      <c r="I2" s="135" t="s">
        <v>4041</v>
      </c>
      <c r="J2" s="135" t="s">
        <v>4042</v>
      </c>
      <c r="K2" s="135" t="s">
        <v>4043</v>
      </c>
      <c r="L2" s="135" t="s">
        <v>4044</v>
      </c>
      <c r="M2" s="135" t="s">
        <v>4049</v>
      </c>
      <c r="N2" s="135" t="s">
        <v>4232</v>
      </c>
      <c r="O2" s="135" t="s">
        <v>4139</v>
      </c>
      <c r="P2" s="135" t="s">
        <v>4233</v>
      </c>
    </row>
    <row r="3" spans="1:16">
      <c r="A3" s="12" t="s">
        <v>473</v>
      </c>
      <c r="B3" s="12" t="s">
        <v>4234</v>
      </c>
      <c r="D3" s="12" t="s">
        <v>4235</v>
      </c>
      <c r="E3" s="12" t="s">
        <v>474</v>
      </c>
      <c r="F3" s="12" t="str">
        <f>"00156582"</f>
        <v>00156582</v>
      </c>
      <c r="M3" s="5">
        <f>COUNTIF(EVIOEE!$F$3:$F$100,F3)</f>
        <v>0</v>
      </c>
      <c r="N3" s="5">
        <f>COUNTIF(EVIOPL!$F$3:$F$100,F3)</f>
        <v>1</v>
      </c>
      <c r="O3" s="5"/>
      <c r="P3" s="5">
        <f>COUNTIF(EVITEO!D1:D99,F3)</f>
        <v>0</v>
      </c>
    </row>
    <row r="4" spans="1:16">
      <c r="A4" s="12" t="s">
        <v>4236</v>
      </c>
      <c r="D4" s="12" t="s">
        <v>4235</v>
      </c>
      <c r="E4" s="12" t="s">
        <v>4237</v>
      </c>
      <c r="F4" s="12">
        <v>42499500</v>
      </c>
      <c r="G4" s="12">
        <v>2023395253</v>
      </c>
      <c r="H4" s="12" t="s">
        <v>4238</v>
      </c>
      <c r="I4" s="12" t="s">
        <v>4239</v>
      </c>
      <c r="L4" s="13" t="s">
        <v>4240</v>
      </c>
      <c r="M4" s="5">
        <f>COUNTIF(EVIOEE!$F$3:$F$100,F4)</f>
        <v>0</v>
      </c>
      <c r="N4" s="5">
        <f>COUNTIF(EVIOPL!$F$3:$F$100,F4)</f>
        <v>0</v>
      </c>
      <c r="O4" s="5"/>
      <c r="P4" s="5">
        <f>COUNTIF(EVITEO!D2:D100,F4)</f>
        <v>1</v>
      </c>
    </row>
    <row r="5" spans="1:16">
      <c r="A5" s="12" t="s">
        <v>201</v>
      </c>
      <c r="B5" s="12" t="s">
        <v>4241</v>
      </c>
      <c r="D5" s="12" t="s">
        <v>4242</v>
      </c>
      <c r="E5" s="12" t="s">
        <v>4243</v>
      </c>
      <c r="F5" s="12">
        <v>37808427</v>
      </c>
      <c r="G5" s="12">
        <v>2021626695</v>
      </c>
      <c r="H5" s="12" t="s">
        <v>4244</v>
      </c>
      <c r="I5" s="12" t="s">
        <v>4245</v>
      </c>
      <c r="L5" s="13" t="s">
        <v>4246</v>
      </c>
      <c r="M5" s="5">
        <f>COUNTIF(EVIOEE!$F$3:$F$100,F5)</f>
        <v>1</v>
      </c>
      <c r="N5" s="5">
        <f>COUNTIF(EVIOPL!$F$3:$F$100,F5)</f>
        <v>0</v>
      </c>
      <c r="O5" s="5"/>
      <c r="P5" s="5">
        <f>COUNTIF(EVITEO!D3:D101,F5)</f>
        <v>0</v>
      </c>
    </row>
    <row r="7" spans="1:16">
      <c r="E7" s="136"/>
      <c r="F7" s="137"/>
      <c r="G7" s="137"/>
      <c r="H7" s="137"/>
      <c r="L7" s="12"/>
    </row>
    <row r="8" spans="1:16">
      <c r="E8" s="136"/>
      <c r="F8" s="137"/>
      <c r="G8" s="137"/>
      <c r="H8" s="137"/>
      <c r="L8" s="12"/>
    </row>
    <row r="9" spans="1:16">
      <c r="E9" s="136"/>
      <c r="F9" s="137"/>
      <c r="G9" s="137"/>
      <c r="H9" s="137"/>
      <c r="L9" s="12"/>
    </row>
    <row r="10" spans="1:16">
      <c r="E10" s="136"/>
      <c r="F10" s="137"/>
      <c r="G10" s="137"/>
      <c r="H10" s="137"/>
      <c r="L10" s="12"/>
    </row>
    <row r="11" spans="1:16">
      <c r="E11" s="136"/>
      <c r="F11" s="137"/>
      <c r="G11" s="137"/>
      <c r="H11" s="137"/>
    </row>
    <row r="12" spans="1:16">
      <c r="E12" s="136"/>
      <c r="F12" s="137"/>
      <c r="G12" s="137"/>
      <c r="H12" s="137"/>
    </row>
    <row r="13" spans="1:16">
      <c r="E13" s="136"/>
      <c r="F13" s="137"/>
      <c r="G13" s="137"/>
      <c r="H13" s="137"/>
    </row>
    <row r="14" spans="1:16">
      <c r="E14" s="136"/>
      <c r="F14" s="137"/>
      <c r="G14" s="137"/>
      <c r="H14" s="137"/>
    </row>
    <row r="15" spans="1:16">
      <c r="E15" s="136"/>
      <c r="F15" s="137"/>
      <c r="G15" s="137"/>
      <c r="H15" s="137"/>
    </row>
    <row r="16" spans="1:16">
      <c r="E16" s="136"/>
      <c r="F16" s="137"/>
      <c r="G16" s="137"/>
      <c r="H16" s="137"/>
    </row>
    <row r="17" spans="5:12">
      <c r="E17" s="136"/>
      <c r="F17" s="137"/>
      <c r="G17" s="137"/>
      <c r="H17" s="137"/>
    </row>
    <row r="19" spans="5:12">
      <c r="E19" s="136"/>
      <c r="F19" s="137"/>
      <c r="G19" s="137"/>
      <c r="H19" s="137"/>
    </row>
    <row r="20" spans="5:12">
      <c r="E20" s="136"/>
      <c r="F20" s="137"/>
      <c r="G20" s="137"/>
      <c r="H20" s="137"/>
    </row>
    <row r="21" spans="5:12">
      <c r="E21" s="136"/>
      <c r="F21" s="140"/>
      <c r="G21" s="137"/>
      <c r="H21" s="137"/>
      <c r="L21" s="12"/>
    </row>
    <row r="22" spans="5:12">
      <c r="E22" s="136"/>
      <c r="F22" s="137"/>
      <c r="G22" s="137"/>
      <c r="H22" s="137"/>
      <c r="L22" s="12"/>
    </row>
    <row r="23" spans="5:12">
      <c r="E23" s="136"/>
      <c r="F23" s="140"/>
      <c r="G23" s="137"/>
      <c r="H23" s="137"/>
    </row>
    <row r="24" spans="5:12">
      <c r="E24" s="136"/>
      <c r="F24" s="140"/>
      <c r="G24" s="137"/>
      <c r="H24" s="137"/>
    </row>
    <row r="25" spans="5:12">
      <c r="E25" s="141"/>
      <c r="F25" s="137"/>
      <c r="G25" s="137"/>
      <c r="H25" s="137"/>
    </row>
    <row r="26" spans="5:12">
      <c r="E26" s="136"/>
      <c r="F26" s="140"/>
      <c r="G26" s="140"/>
      <c r="H26" s="140"/>
    </row>
    <row r="27" spans="5:12">
      <c r="E27" s="136"/>
      <c r="F27" s="137"/>
      <c r="G27" s="137"/>
      <c r="H27" s="137"/>
    </row>
    <row r="31" spans="5:12">
      <c r="E31" s="136"/>
      <c r="F31" s="137"/>
      <c r="G31" s="137"/>
      <c r="H31" s="137"/>
    </row>
    <row r="32" spans="5:12">
      <c r="E32" s="136"/>
      <c r="F32" s="137"/>
      <c r="G32" s="137"/>
      <c r="H32" s="137"/>
    </row>
    <row r="33" spans="5:8">
      <c r="E33" s="136"/>
      <c r="F33" s="137"/>
      <c r="G33" s="137"/>
      <c r="H33" s="137"/>
    </row>
    <row r="34" spans="5:8">
      <c r="E34" s="136"/>
      <c r="F34" s="137"/>
      <c r="G34" s="137"/>
      <c r="H34" s="137"/>
    </row>
    <row r="36" spans="5:8">
      <c r="E36" s="136"/>
      <c r="F36" s="137"/>
      <c r="G36" s="137"/>
      <c r="H36" s="137"/>
    </row>
  </sheetData>
  <hyperlinks>
    <hyperlink ref="A1" location="HLAVNY!A1" display="&lt;-------------- späť na HLAVNY" xr:uid="{00000000-0004-0000-1F00-000000000000}"/>
    <hyperlink ref="L4" r:id="rId1" xr:uid="{00000000-0004-0000-1F00-000001000000}"/>
    <hyperlink ref="L5" r:id="rId2" xr:uid="{00000000-0004-0000-1F00-000002000000}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outlinePr summaryBelow="0" summaryRight="0"/>
  </sheetPr>
  <dimension ref="A1:F1065"/>
  <sheetViews>
    <sheetView workbookViewId="0">
      <pane ySplit="3" topLeftCell="A23" activePane="bottomLeft" state="frozen"/>
      <selection pane="bottomLeft" activeCell="B5" sqref="B5"/>
    </sheetView>
  </sheetViews>
  <sheetFormatPr defaultColWidth="12.6640625" defaultRowHeight="15.75" customHeight="1"/>
  <cols>
    <col min="1" max="1" width="13.88671875" customWidth="1"/>
    <col min="2" max="2" width="35.33203125" customWidth="1"/>
    <col min="3" max="3" width="32.21875" customWidth="1"/>
    <col min="4" max="4" width="16.44140625" customWidth="1"/>
    <col min="5" max="5" width="30.6640625" customWidth="1"/>
    <col min="6" max="6" width="35.77734375" customWidth="1"/>
  </cols>
  <sheetData>
    <row r="1" spans="1:6" ht="13.2">
      <c r="A1" s="12"/>
      <c r="B1" s="13" t="s">
        <v>111</v>
      </c>
      <c r="D1" s="5"/>
    </row>
    <row r="2" spans="1:6" ht="13.2">
      <c r="A2" s="12"/>
      <c r="B2" s="74"/>
      <c r="D2" s="5"/>
    </row>
    <row r="3" spans="1:6" ht="13.8">
      <c r="A3" s="75" t="s">
        <v>4247</v>
      </c>
      <c r="B3" s="75" t="s">
        <v>4248</v>
      </c>
      <c r="C3" s="75" t="s">
        <v>4249</v>
      </c>
      <c r="D3" s="75" t="s">
        <v>4250</v>
      </c>
      <c r="E3" s="75"/>
      <c r="F3" s="75"/>
    </row>
    <row r="4" spans="1:6" ht="14.4">
      <c r="A4" s="143" t="s">
        <v>4251</v>
      </c>
      <c r="B4" s="143" t="s">
        <v>611</v>
      </c>
      <c r="C4" s="144" t="s">
        <v>4252</v>
      </c>
      <c r="D4" s="5" t="s">
        <v>4253</v>
      </c>
    </row>
    <row r="5" spans="1:6" ht="14.4">
      <c r="A5" s="143" t="s">
        <v>4251</v>
      </c>
      <c r="B5" s="143" t="s">
        <v>611</v>
      </c>
      <c r="C5" s="145" t="s">
        <v>485</v>
      </c>
      <c r="D5" s="5" t="s">
        <v>4253</v>
      </c>
    </row>
    <row r="6" spans="1:6" ht="14.4">
      <c r="A6" s="143" t="s">
        <v>4251</v>
      </c>
      <c r="B6" s="143" t="s">
        <v>611</v>
      </c>
      <c r="C6" s="144" t="s">
        <v>4254</v>
      </c>
      <c r="D6" s="5" t="s">
        <v>4253</v>
      </c>
    </row>
    <row r="7" spans="1:6" ht="14.4">
      <c r="A7" s="146" t="s">
        <v>4255</v>
      </c>
      <c r="B7" s="146" t="s">
        <v>259</v>
      </c>
      <c r="C7" s="147" t="s">
        <v>4256</v>
      </c>
      <c r="D7" s="5" t="s">
        <v>4049</v>
      </c>
    </row>
    <row r="8" spans="1:6" ht="14.4">
      <c r="A8" s="146" t="s">
        <v>4255</v>
      </c>
      <c r="B8" s="146" t="s">
        <v>259</v>
      </c>
      <c r="C8" s="147" t="s">
        <v>4257</v>
      </c>
      <c r="D8" s="5" t="s">
        <v>4049</v>
      </c>
    </row>
    <row r="9" spans="1:6" ht="14.4">
      <c r="A9" s="146" t="s">
        <v>4255</v>
      </c>
      <c r="B9" s="146" t="s">
        <v>259</v>
      </c>
      <c r="C9" s="147" t="s">
        <v>4258</v>
      </c>
      <c r="D9" s="5" t="s">
        <v>4049</v>
      </c>
    </row>
    <row r="10" spans="1:6" ht="14.4">
      <c r="A10" s="146" t="s">
        <v>4255</v>
      </c>
      <c r="B10" s="146" t="s">
        <v>259</v>
      </c>
      <c r="C10" s="147" t="s">
        <v>4259</v>
      </c>
      <c r="D10" s="5" t="s">
        <v>4049</v>
      </c>
    </row>
    <row r="11" spans="1:6" ht="14.4">
      <c r="A11" s="148" t="s">
        <v>4260</v>
      </c>
      <c r="B11" s="148" t="s">
        <v>4261</v>
      </c>
      <c r="C11" s="18" t="s">
        <v>4262</v>
      </c>
      <c r="D11" s="5" t="s">
        <v>4049</v>
      </c>
    </row>
    <row r="12" spans="1:6" ht="14.4">
      <c r="A12" s="148" t="s">
        <v>4260</v>
      </c>
      <c r="B12" s="148" t="s">
        <v>4261</v>
      </c>
      <c r="C12" s="18" t="s">
        <v>358</v>
      </c>
      <c r="D12" s="5" t="s">
        <v>4049</v>
      </c>
    </row>
    <row r="13" spans="1:6" ht="14.4">
      <c r="A13" s="148" t="s">
        <v>4260</v>
      </c>
      <c r="B13" s="148" t="s">
        <v>4261</v>
      </c>
      <c r="C13" s="18" t="s">
        <v>4263</v>
      </c>
      <c r="D13" s="5" t="s">
        <v>4049</v>
      </c>
    </row>
    <row r="14" spans="1:6" ht="14.4">
      <c r="A14" s="148" t="s">
        <v>4260</v>
      </c>
      <c r="B14" s="148" t="s">
        <v>4261</v>
      </c>
      <c r="C14" s="18" t="s">
        <v>4264</v>
      </c>
      <c r="D14" s="5" t="s">
        <v>4049</v>
      </c>
    </row>
    <row r="15" spans="1:6" ht="18" customHeight="1">
      <c r="A15" s="149" t="s">
        <v>4265</v>
      </c>
      <c r="B15" s="149" t="s">
        <v>4266</v>
      </c>
      <c r="C15" s="150" t="s">
        <v>359</v>
      </c>
      <c r="D15" s="151" t="s">
        <v>4139</v>
      </c>
    </row>
    <row r="16" spans="1:6" ht="14.4">
      <c r="A16" s="149" t="s">
        <v>4265</v>
      </c>
      <c r="B16" s="149" t="s">
        <v>4266</v>
      </c>
      <c r="C16" s="150" t="s">
        <v>4267</v>
      </c>
      <c r="D16" s="151" t="s">
        <v>4139</v>
      </c>
    </row>
    <row r="17" spans="1:4" ht="14.4">
      <c r="A17" s="149" t="s">
        <v>4265</v>
      </c>
      <c r="B17" s="149" t="s">
        <v>4266</v>
      </c>
      <c r="C17" s="150" t="s">
        <v>4268</v>
      </c>
      <c r="D17" s="151" t="s">
        <v>4139</v>
      </c>
    </row>
    <row r="18" spans="1:4" ht="14.4">
      <c r="A18" s="149" t="s">
        <v>4265</v>
      </c>
      <c r="B18" s="149" t="s">
        <v>4266</v>
      </c>
      <c r="C18" s="150" t="s">
        <v>4269</v>
      </c>
      <c r="D18" s="151" t="s">
        <v>4139</v>
      </c>
    </row>
    <row r="19" spans="1:4" ht="14.4">
      <c r="A19" s="152" t="s">
        <v>4265</v>
      </c>
      <c r="B19" s="152" t="s">
        <v>4266</v>
      </c>
      <c r="C19" s="153" t="s">
        <v>357</v>
      </c>
      <c r="D19" s="5" t="s">
        <v>4139</v>
      </c>
    </row>
    <row r="20" spans="1:4" ht="14.4">
      <c r="A20" s="152" t="s">
        <v>4270</v>
      </c>
      <c r="B20" s="152" t="s">
        <v>265</v>
      </c>
      <c r="C20" s="153" t="s">
        <v>197</v>
      </c>
      <c r="D20" s="5" t="s">
        <v>4253</v>
      </c>
    </row>
    <row r="21" spans="1:4" ht="14.4">
      <c r="A21" s="152" t="s">
        <v>4270</v>
      </c>
      <c r="B21" s="152" t="s">
        <v>265</v>
      </c>
      <c r="C21" s="153" t="s">
        <v>234</v>
      </c>
      <c r="D21" s="5" t="s">
        <v>4253</v>
      </c>
    </row>
    <row r="22" spans="1:4" ht="14.4">
      <c r="A22" s="148" t="s">
        <v>4271</v>
      </c>
      <c r="B22" s="148" t="s">
        <v>266</v>
      </c>
      <c r="C22" s="18" t="s">
        <v>197</v>
      </c>
      <c r="D22" s="5" t="s">
        <v>4253</v>
      </c>
    </row>
    <row r="23" spans="1:4" ht="14.4">
      <c r="A23" s="148" t="s">
        <v>4271</v>
      </c>
      <c r="B23" s="148" t="s">
        <v>266</v>
      </c>
      <c r="C23" s="18" t="s">
        <v>234</v>
      </c>
      <c r="D23" s="5" t="s">
        <v>4253</v>
      </c>
    </row>
    <row r="24" spans="1:4" ht="16.5" customHeight="1">
      <c r="A24" s="152" t="s">
        <v>4272</v>
      </c>
      <c r="B24" s="152" t="s">
        <v>4273</v>
      </c>
      <c r="C24" s="153" t="s">
        <v>4274</v>
      </c>
      <c r="D24" s="5" t="s">
        <v>4253</v>
      </c>
    </row>
    <row r="25" spans="1:4" ht="16.5" customHeight="1">
      <c r="A25" s="152" t="s">
        <v>4272</v>
      </c>
      <c r="B25" s="152" t="s">
        <v>4273</v>
      </c>
      <c r="C25" s="153" t="s">
        <v>4275</v>
      </c>
      <c r="D25" s="5" t="s">
        <v>4253</v>
      </c>
    </row>
    <row r="26" spans="1:4" ht="14.4">
      <c r="A26" s="148" t="s">
        <v>4276</v>
      </c>
      <c r="B26" s="148" t="s">
        <v>4277</v>
      </c>
      <c r="C26" s="18" t="s">
        <v>353</v>
      </c>
      <c r="D26" s="5" t="s">
        <v>4049</v>
      </c>
    </row>
    <row r="27" spans="1:4" ht="14.4">
      <c r="A27" s="148" t="s">
        <v>4276</v>
      </c>
      <c r="B27" s="148" t="s">
        <v>4277</v>
      </c>
      <c r="C27" s="18" t="s">
        <v>4278</v>
      </c>
      <c r="D27" s="5" t="s">
        <v>4049</v>
      </c>
    </row>
    <row r="28" spans="1:4" ht="14.4">
      <c r="A28" s="152" t="s">
        <v>4279</v>
      </c>
      <c r="B28" s="152" t="s">
        <v>4280</v>
      </c>
      <c r="C28" s="154" t="s">
        <v>4281</v>
      </c>
      <c r="D28" s="5" t="s">
        <v>108</v>
      </c>
    </row>
    <row r="29" spans="1:4" ht="14.4">
      <c r="A29" s="71" t="s">
        <v>4282</v>
      </c>
      <c r="B29" s="71" t="s">
        <v>4283</v>
      </c>
      <c r="D29" s="5" t="s">
        <v>108</v>
      </c>
    </row>
    <row r="30" spans="1:4" ht="14.4">
      <c r="A30" s="152" t="s">
        <v>4284</v>
      </c>
      <c r="B30" s="152" t="s">
        <v>160</v>
      </c>
      <c r="C30" s="153" t="s">
        <v>4285</v>
      </c>
      <c r="D30" s="5" t="s">
        <v>4253</v>
      </c>
    </row>
    <row r="31" spans="1:4" ht="14.4">
      <c r="A31" s="152" t="s">
        <v>4284</v>
      </c>
      <c r="B31" s="152" t="s">
        <v>160</v>
      </c>
      <c r="C31" s="153" t="s">
        <v>4286</v>
      </c>
      <c r="D31" s="5" t="s">
        <v>4253</v>
      </c>
    </row>
    <row r="32" spans="1:4" ht="14.4">
      <c r="A32" s="152" t="s">
        <v>4284</v>
      </c>
      <c r="B32" s="152" t="s">
        <v>160</v>
      </c>
      <c r="C32" s="153" t="s">
        <v>4287</v>
      </c>
      <c r="D32" s="5" t="s">
        <v>4253</v>
      </c>
    </row>
    <row r="33" spans="1:4" ht="14.4">
      <c r="A33" s="155" t="s">
        <v>4288</v>
      </c>
      <c r="B33" s="155" t="s">
        <v>4289</v>
      </c>
      <c r="C33" s="156" t="s">
        <v>352</v>
      </c>
      <c r="D33" s="5" t="s">
        <v>4290</v>
      </c>
    </row>
    <row r="34" spans="1:4" ht="14.4">
      <c r="A34" s="155" t="s">
        <v>4288</v>
      </c>
      <c r="B34" s="155" t="s">
        <v>4289</v>
      </c>
      <c r="C34" s="156" t="s">
        <v>4291</v>
      </c>
      <c r="D34" s="5" t="s">
        <v>4290</v>
      </c>
    </row>
    <row r="35" spans="1:4" ht="14.4">
      <c r="A35" s="155" t="s">
        <v>4288</v>
      </c>
      <c r="B35" s="155" t="s">
        <v>4289</v>
      </c>
      <c r="C35" s="156" t="s">
        <v>4292</v>
      </c>
      <c r="D35" s="5" t="s">
        <v>4290</v>
      </c>
    </row>
    <row r="36" spans="1:4" ht="14.4">
      <c r="A36" s="155" t="s">
        <v>4288</v>
      </c>
      <c r="B36" s="155" t="s">
        <v>4289</v>
      </c>
      <c r="C36" s="156" t="s">
        <v>4293</v>
      </c>
      <c r="D36" s="5" t="s">
        <v>4290</v>
      </c>
    </row>
    <row r="37" spans="1:4" ht="14.4">
      <c r="A37" s="143"/>
      <c r="B37" s="143" t="s">
        <v>285</v>
      </c>
      <c r="C37" s="38" t="s">
        <v>370</v>
      </c>
      <c r="D37" s="102" t="s">
        <v>4049</v>
      </c>
    </row>
    <row r="38" spans="1:4" ht="14.4">
      <c r="A38" s="143"/>
      <c r="B38" s="143" t="s">
        <v>285</v>
      </c>
      <c r="C38" s="38" t="s">
        <v>4294</v>
      </c>
      <c r="D38" s="102" t="s">
        <v>4049</v>
      </c>
    </row>
    <row r="39" spans="1:4" ht="14.4">
      <c r="A39" s="143"/>
      <c r="B39" s="143" t="s">
        <v>285</v>
      </c>
      <c r="C39" s="38" t="s">
        <v>357</v>
      </c>
      <c r="D39" s="102" t="s">
        <v>4049</v>
      </c>
    </row>
    <row r="40" spans="1:4" ht="14.4">
      <c r="A40" s="157" t="s">
        <v>4295</v>
      </c>
      <c r="B40" s="157" t="s">
        <v>610</v>
      </c>
      <c r="C40" s="158" t="s">
        <v>654</v>
      </c>
      <c r="D40" s="5" t="s">
        <v>4139</v>
      </c>
    </row>
    <row r="41" spans="1:4" ht="14.4">
      <c r="A41" s="157" t="s">
        <v>4295</v>
      </c>
      <c r="B41" s="157" t="s">
        <v>610</v>
      </c>
      <c r="C41" s="158" t="s">
        <v>4296</v>
      </c>
      <c r="D41" s="5" t="s">
        <v>4139</v>
      </c>
    </row>
    <row r="42" spans="1:4" ht="14.4">
      <c r="A42" s="157" t="s">
        <v>4295</v>
      </c>
      <c r="B42" s="157" t="s">
        <v>610</v>
      </c>
      <c r="C42" s="158" t="s">
        <v>678</v>
      </c>
      <c r="D42" s="5" t="s">
        <v>4139</v>
      </c>
    </row>
    <row r="43" spans="1:4" ht="14.4">
      <c r="A43" s="157" t="s">
        <v>4295</v>
      </c>
      <c r="B43" s="157" t="s">
        <v>610</v>
      </c>
      <c r="C43" s="158" t="s">
        <v>4297</v>
      </c>
      <c r="D43" s="5" t="s">
        <v>4139</v>
      </c>
    </row>
    <row r="44" spans="1:4" ht="14.4">
      <c r="A44" s="157" t="s">
        <v>4295</v>
      </c>
      <c r="B44" s="157" t="s">
        <v>610</v>
      </c>
      <c r="C44" s="158" t="s">
        <v>4298</v>
      </c>
      <c r="D44" s="5" t="s">
        <v>4139</v>
      </c>
    </row>
    <row r="45" spans="1:4" ht="14.4">
      <c r="A45" s="157" t="s">
        <v>4295</v>
      </c>
      <c r="B45" s="157" t="s">
        <v>610</v>
      </c>
      <c r="C45" s="158" t="s">
        <v>4299</v>
      </c>
      <c r="D45" s="5" t="s">
        <v>4139</v>
      </c>
    </row>
    <row r="46" spans="1:4" ht="14.4">
      <c r="A46" s="157" t="s">
        <v>4295</v>
      </c>
      <c r="B46" s="157" t="s">
        <v>610</v>
      </c>
      <c r="C46" s="158" t="s">
        <v>357</v>
      </c>
      <c r="D46" s="5" t="s">
        <v>4139</v>
      </c>
    </row>
    <row r="47" spans="1:4" ht="14.4">
      <c r="A47" s="152" t="s">
        <v>4300</v>
      </c>
      <c r="B47" s="152" t="s">
        <v>4301</v>
      </c>
      <c r="C47" s="154" t="s">
        <v>4302</v>
      </c>
      <c r="D47" s="5" t="s">
        <v>4290</v>
      </c>
    </row>
    <row r="48" spans="1:4" ht="14.4">
      <c r="A48" s="71" t="s">
        <v>4303</v>
      </c>
      <c r="B48" s="71" t="s">
        <v>831</v>
      </c>
      <c r="D48" s="5" t="s">
        <v>4253</v>
      </c>
    </row>
    <row r="49" spans="1:4" ht="14.4">
      <c r="A49" s="152" t="s">
        <v>4304</v>
      </c>
      <c r="B49" s="152" t="s">
        <v>4305</v>
      </c>
      <c r="C49" s="153" t="s">
        <v>365</v>
      </c>
      <c r="D49" s="5" t="s">
        <v>4253</v>
      </c>
    </row>
    <row r="50" spans="1:4" ht="14.4">
      <c r="A50" s="152" t="s">
        <v>4304</v>
      </c>
      <c r="B50" s="152" t="s">
        <v>4305</v>
      </c>
      <c r="C50" s="153" t="s">
        <v>687</v>
      </c>
      <c r="D50" s="5" t="s">
        <v>4253</v>
      </c>
    </row>
    <row r="51" spans="1:4" ht="14.4">
      <c r="A51" s="152" t="s">
        <v>4304</v>
      </c>
      <c r="B51" s="152" t="s">
        <v>4305</v>
      </c>
      <c r="C51" s="153" t="s">
        <v>4306</v>
      </c>
      <c r="D51" s="5" t="s">
        <v>4253</v>
      </c>
    </row>
    <row r="52" spans="1:4" ht="14.4">
      <c r="A52" s="152" t="s">
        <v>4304</v>
      </c>
      <c r="B52" s="152" t="s">
        <v>4305</v>
      </c>
      <c r="C52" s="153" t="s">
        <v>4307</v>
      </c>
      <c r="D52" s="5" t="s">
        <v>4253</v>
      </c>
    </row>
    <row r="53" spans="1:4" ht="14.4">
      <c r="A53" s="152" t="s">
        <v>4304</v>
      </c>
      <c r="B53" s="152" t="s">
        <v>4305</v>
      </c>
      <c r="C53" s="153" t="s">
        <v>4308</v>
      </c>
      <c r="D53" s="5" t="s">
        <v>4253</v>
      </c>
    </row>
    <row r="54" spans="1:4" ht="14.4">
      <c r="A54" s="152" t="s">
        <v>4304</v>
      </c>
      <c r="B54" s="152" t="s">
        <v>4305</v>
      </c>
      <c r="C54" s="153" t="s">
        <v>357</v>
      </c>
      <c r="D54" s="5" t="s">
        <v>4253</v>
      </c>
    </row>
    <row r="55" spans="1:4" ht="14.4">
      <c r="A55" s="155" t="s">
        <v>4309</v>
      </c>
      <c r="B55" s="155" t="s">
        <v>274</v>
      </c>
      <c r="C55" s="156" t="s">
        <v>4310</v>
      </c>
      <c r="D55" s="5" t="s">
        <v>4253</v>
      </c>
    </row>
    <row r="56" spans="1:4" ht="14.4">
      <c r="A56" s="155" t="s">
        <v>4309</v>
      </c>
      <c r="B56" s="155" t="s">
        <v>274</v>
      </c>
      <c r="C56" s="156" t="s">
        <v>364</v>
      </c>
      <c r="D56" s="5" t="s">
        <v>4253</v>
      </c>
    </row>
    <row r="57" spans="1:4" ht="14.4">
      <c r="A57" s="155" t="s">
        <v>4309</v>
      </c>
      <c r="B57" s="155" t="s">
        <v>274</v>
      </c>
      <c r="C57" s="156" t="s">
        <v>585</v>
      </c>
      <c r="D57" s="5" t="s">
        <v>4253</v>
      </c>
    </row>
    <row r="58" spans="1:4" ht="14.4">
      <c r="A58" s="155" t="s">
        <v>4309</v>
      </c>
      <c r="B58" s="155" t="s">
        <v>274</v>
      </c>
      <c r="C58" s="156" t="s">
        <v>357</v>
      </c>
      <c r="D58" s="5" t="s">
        <v>4253</v>
      </c>
    </row>
    <row r="59" spans="1:4" ht="14.4">
      <c r="A59" s="152" t="s">
        <v>4311</v>
      </c>
      <c r="B59" s="152" t="s">
        <v>296</v>
      </c>
      <c r="C59" s="153" t="s">
        <v>4312</v>
      </c>
      <c r="D59" s="5" t="s">
        <v>4049</v>
      </c>
    </row>
    <row r="60" spans="1:4" ht="14.4">
      <c r="A60" s="152" t="s">
        <v>4311</v>
      </c>
      <c r="B60" s="152" t="s">
        <v>296</v>
      </c>
      <c r="C60" s="153" t="s">
        <v>4313</v>
      </c>
      <c r="D60" s="5" t="s">
        <v>4049</v>
      </c>
    </row>
    <row r="61" spans="1:4" ht="14.4">
      <c r="A61" s="152" t="s">
        <v>4311</v>
      </c>
      <c r="B61" s="152" t="s">
        <v>296</v>
      </c>
      <c r="C61" s="153" t="s">
        <v>4314</v>
      </c>
      <c r="D61" s="5" t="s">
        <v>4049</v>
      </c>
    </row>
    <row r="62" spans="1:4" ht="14.4">
      <c r="A62" s="152" t="s">
        <v>4311</v>
      </c>
      <c r="B62" s="152" t="s">
        <v>296</v>
      </c>
      <c r="C62" s="153" t="s">
        <v>4315</v>
      </c>
      <c r="D62" s="5" t="s">
        <v>4049</v>
      </c>
    </row>
    <row r="63" spans="1:4" ht="14.4">
      <c r="A63" s="152" t="s">
        <v>4311</v>
      </c>
      <c r="B63" s="152" t="s">
        <v>296</v>
      </c>
      <c r="C63" s="153" t="s">
        <v>4316</v>
      </c>
      <c r="D63" s="5" t="s">
        <v>4049</v>
      </c>
    </row>
    <row r="64" spans="1:4" ht="14.4">
      <c r="A64" s="152" t="s">
        <v>4311</v>
      </c>
      <c r="B64" s="152" t="s">
        <v>296</v>
      </c>
      <c r="C64" s="153" t="s">
        <v>4317</v>
      </c>
      <c r="D64" s="5" t="s">
        <v>4049</v>
      </c>
    </row>
    <row r="65" spans="1:4" ht="14.4">
      <c r="A65" s="152" t="s">
        <v>4311</v>
      </c>
      <c r="B65" s="152" t="s">
        <v>296</v>
      </c>
      <c r="C65" s="153" t="s">
        <v>369</v>
      </c>
      <c r="D65" s="5" t="s">
        <v>4049</v>
      </c>
    </row>
    <row r="66" spans="1:4" ht="14.4">
      <c r="A66" s="155" t="s">
        <v>4318</v>
      </c>
      <c r="B66" s="155" t="s">
        <v>846</v>
      </c>
      <c r="C66" s="32" t="s">
        <v>4319</v>
      </c>
      <c r="D66" s="5" t="s">
        <v>4253</v>
      </c>
    </row>
    <row r="67" spans="1:4" ht="14.4">
      <c r="A67" s="155" t="s">
        <v>4318</v>
      </c>
      <c r="B67" s="155" t="s">
        <v>846</v>
      </c>
      <c r="C67" s="32" t="s">
        <v>4320</v>
      </c>
      <c r="D67" s="5" t="s">
        <v>4253</v>
      </c>
    </row>
    <row r="68" spans="1:4" ht="14.4">
      <c r="A68" s="155" t="s">
        <v>4318</v>
      </c>
      <c r="B68" s="155" t="s">
        <v>846</v>
      </c>
      <c r="C68" s="32" t="s">
        <v>4321</v>
      </c>
      <c r="D68" s="5" t="s">
        <v>4253</v>
      </c>
    </row>
    <row r="69" spans="1:4" ht="14.4">
      <c r="A69" s="155" t="s">
        <v>4318</v>
      </c>
      <c r="B69" s="155" t="s">
        <v>846</v>
      </c>
      <c r="C69" s="32" t="s">
        <v>357</v>
      </c>
      <c r="D69" s="5" t="s">
        <v>4253</v>
      </c>
    </row>
    <row r="70" spans="1:4" ht="14.4">
      <c r="A70" s="152" t="s">
        <v>4322</v>
      </c>
      <c r="B70" s="152" t="s">
        <v>4323</v>
      </c>
      <c r="C70" s="159" t="s">
        <v>4324</v>
      </c>
      <c r="D70" s="5" t="s">
        <v>4049</v>
      </c>
    </row>
    <row r="71" spans="1:4" ht="14.4">
      <c r="A71" s="152" t="s">
        <v>4322</v>
      </c>
      <c r="B71" s="152" t="s">
        <v>4323</v>
      </c>
      <c r="C71" s="159" t="s">
        <v>368</v>
      </c>
      <c r="D71" s="5" t="s">
        <v>4049</v>
      </c>
    </row>
    <row r="72" spans="1:4" ht="14.4">
      <c r="A72" s="155" t="s">
        <v>4325</v>
      </c>
      <c r="B72" s="155" t="s">
        <v>4326</v>
      </c>
      <c r="C72" s="32" t="s">
        <v>353</v>
      </c>
      <c r="D72" s="5" t="s">
        <v>4049</v>
      </c>
    </row>
    <row r="73" spans="1:4" ht="14.4">
      <c r="A73" s="155" t="s">
        <v>4325</v>
      </c>
      <c r="B73" s="155" t="s">
        <v>4326</v>
      </c>
      <c r="C73" s="32" t="s">
        <v>4278</v>
      </c>
      <c r="D73" s="5" t="s">
        <v>4049</v>
      </c>
    </row>
    <row r="74" spans="1:4" ht="18.75" customHeight="1">
      <c r="A74" s="152" t="s">
        <v>4327</v>
      </c>
      <c r="B74" s="152" t="s">
        <v>292</v>
      </c>
      <c r="C74" s="153" t="s">
        <v>4328</v>
      </c>
      <c r="D74" s="5" t="s">
        <v>4253</v>
      </c>
    </row>
    <row r="75" spans="1:4" ht="18.75" customHeight="1">
      <c r="A75" s="152" t="s">
        <v>4327</v>
      </c>
      <c r="B75" s="152" t="s">
        <v>292</v>
      </c>
      <c r="C75" s="153" t="s">
        <v>501</v>
      </c>
      <c r="D75" s="5" t="s">
        <v>4253</v>
      </c>
    </row>
    <row r="76" spans="1:4" ht="18.75" customHeight="1">
      <c r="A76" s="152" t="s">
        <v>4327</v>
      </c>
      <c r="B76" s="152" t="s">
        <v>292</v>
      </c>
      <c r="C76" s="153" t="s">
        <v>4329</v>
      </c>
      <c r="D76" s="5" t="s">
        <v>4253</v>
      </c>
    </row>
    <row r="77" spans="1:4" ht="14.4">
      <c r="A77" s="152" t="s">
        <v>4327</v>
      </c>
      <c r="B77" s="152" t="s">
        <v>292</v>
      </c>
      <c r="C77" s="153" t="s">
        <v>205</v>
      </c>
      <c r="D77" s="5" t="s">
        <v>4253</v>
      </c>
    </row>
    <row r="78" spans="1:4" ht="14.4">
      <c r="A78" s="152" t="s">
        <v>4327</v>
      </c>
      <c r="B78" s="152" t="s">
        <v>292</v>
      </c>
      <c r="C78" s="153" t="s">
        <v>4330</v>
      </c>
      <c r="D78" s="5" t="s">
        <v>4253</v>
      </c>
    </row>
    <row r="79" spans="1:4" ht="14.4">
      <c r="A79" s="152" t="s">
        <v>4327</v>
      </c>
      <c r="B79" s="152" t="s">
        <v>292</v>
      </c>
      <c r="C79" s="153" t="s">
        <v>4331</v>
      </c>
      <c r="D79" s="5" t="s">
        <v>4253</v>
      </c>
    </row>
    <row r="80" spans="1:4" ht="14.4">
      <c r="A80" s="152" t="s">
        <v>4327</v>
      </c>
      <c r="B80" s="152" t="s">
        <v>292</v>
      </c>
      <c r="C80" s="153" t="s">
        <v>4332</v>
      </c>
      <c r="D80" s="5" t="s">
        <v>4253</v>
      </c>
    </row>
    <row r="81" spans="1:4" ht="14.4">
      <c r="A81" s="152" t="s">
        <v>4327</v>
      </c>
      <c r="B81" s="152" t="s">
        <v>292</v>
      </c>
      <c r="C81" s="153" t="s">
        <v>241</v>
      </c>
      <c r="D81" s="5" t="s">
        <v>4253</v>
      </c>
    </row>
    <row r="82" spans="1:4" ht="14.4">
      <c r="A82" s="152" t="s">
        <v>4327</v>
      </c>
      <c r="B82" s="152" t="s">
        <v>292</v>
      </c>
      <c r="C82" s="153" t="s">
        <v>357</v>
      </c>
      <c r="D82" s="5" t="s">
        <v>4253</v>
      </c>
    </row>
    <row r="83" spans="1:4" ht="14.4">
      <c r="A83" s="160"/>
      <c r="B83" s="160" t="s">
        <v>4333</v>
      </c>
      <c r="C83" s="161" t="s">
        <v>4334</v>
      </c>
      <c r="D83" s="5" t="s">
        <v>4049</v>
      </c>
    </row>
    <row r="84" spans="1:4" ht="14.4">
      <c r="A84" s="160"/>
      <c r="B84" s="160" t="s">
        <v>4333</v>
      </c>
      <c r="C84" s="162">
        <v>1</v>
      </c>
      <c r="D84" s="5" t="s">
        <v>4049</v>
      </c>
    </row>
    <row r="85" spans="1:4" ht="14.4">
      <c r="A85" s="160"/>
      <c r="B85" s="160" t="s">
        <v>4333</v>
      </c>
      <c r="C85" s="162">
        <v>2</v>
      </c>
      <c r="D85" s="5" t="s">
        <v>4049</v>
      </c>
    </row>
    <row r="86" spans="1:4" ht="14.4">
      <c r="A86" s="160"/>
      <c r="B86" s="160" t="s">
        <v>4333</v>
      </c>
      <c r="C86" s="162">
        <v>4</v>
      </c>
      <c r="D86" s="5" t="s">
        <v>4049</v>
      </c>
    </row>
    <row r="87" spans="1:4" ht="14.4">
      <c r="A87" s="160"/>
      <c r="B87" s="160" t="s">
        <v>4333</v>
      </c>
      <c r="C87" s="162">
        <v>7</v>
      </c>
      <c r="D87" s="5" t="s">
        <v>4049</v>
      </c>
    </row>
    <row r="88" spans="1:4" ht="14.4">
      <c r="A88" s="160"/>
      <c r="B88" s="160" t="s">
        <v>4333</v>
      </c>
      <c r="C88" s="162">
        <v>10</v>
      </c>
      <c r="D88" s="5" t="s">
        <v>4049</v>
      </c>
    </row>
    <row r="89" spans="1:4" ht="14.4">
      <c r="A89" s="160"/>
      <c r="B89" s="160" t="s">
        <v>4333</v>
      </c>
      <c r="C89" s="162">
        <v>15</v>
      </c>
      <c r="D89" s="5" t="s">
        <v>4049</v>
      </c>
    </row>
    <row r="90" spans="1:4" ht="14.4">
      <c r="A90" s="160"/>
      <c r="B90" s="160" t="s">
        <v>4333</v>
      </c>
      <c r="C90" s="162">
        <v>20</v>
      </c>
      <c r="D90" s="5" t="s">
        <v>4049</v>
      </c>
    </row>
    <row r="91" spans="1:4" ht="14.4">
      <c r="A91" s="160"/>
      <c r="B91" s="160" t="s">
        <v>4333</v>
      </c>
      <c r="C91" s="162">
        <v>25</v>
      </c>
      <c r="D91" s="5" t="s">
        <v>4049</v>
      </c>
    </row>
    <row r="92" spans="1:4" ht="14.4">
      <c r="A92" s="160"/>
      <c r="B92" s="160" t="s">
        <v>4333</v>
      </c>
      <c r="C92" s="162">
        <v>35</v>
      </c>
      <c r="D92" s="5" t="s">
        <v>4049</v>
      </c>
    </row>
    <row r="93" spans="1:4" ht="14.4">
      <c r="A93" s="155" t="s">
        <v>4335</v>
      </c>
      <c r="B93" s="155" t="s">
        <v>157</v>
      </c>
      <c r="C93" s="156" t="s">
        <v>362</v>
      </c>
      <c r="D93" s="5" t="s">
        <v>4253</v>
      </c>
    </row>
    <row r="94" spans="1:4" ht="14.4">
      <c r="A94" s="155" t="s">
        <v>4335</v>
      </c>
      <c r="B94" s="155" t="s">
        <v>157</v>
      </c>
      <c r="C94" s="156" t="s">
        <v>4336</v>
      </c>
      <c r="D94" s="5" t="s">
        <v>4253</v>
      </c>
    </row>
    <row r="95" spans="1:4" ht="14.4">
      <c r="A95" s="155" t="s">
        <v>4335</v>
      </c>
      <c r="B95" s="155" t="s">
        <v>157</v>
      </c>
      <c r="C95" s="156" t="s">
        <v>202</v>
      </c>
      <c r="D95" s="5" t="s">
        <v>4253</v>
      </c>
    </row>
    <row r="96" spans="1:4" ht="14.4">
      <c r="A96" s="155" t="s">
        <v>4335</v>
      </c>
      <c r="B96" s="155" t="s">
        <v>157</v>
      </c>
      <c r="C96" s="156" t="s">
        <v>497</v>
      </c>
      <c r="D96" s="5" t="s">
        <v>4253</v>
      </c>
    </row>
    <row r="97" spans="1:4" ht="14.4">
      <c r="A97" s="155" t="s">
        <v>4335</v>
      </c>
      <c r="B97" s="155" t="s">
        <v>157</v>
      </c>
      <c r="C97" s="156" t="s">
        <v>238</v>
      </c>
      <c r="D97" s="5" t="s">
        <v>4253</v>
      </c>
    </row>
    <row r="98" spans="1:4" ht="14.4">
      <c r="A98" s="155" t="s">
        <v>4335</v>
      </c>
      <c r="B98" s="155" t="s">
        <v>157</v>
      </c>
      <c r="C98" s="156" t="s">
        <v>357</v>
      </c>
      <c r="D98" s="5" t="s">
        <v>4253</v>
      </c>
    </row>
    <row r="99" spans="1:4" ht="13.2">
      <c r="A99" s="38" t="s">
        <v>4337</v>
      </c>
      <c r="B99" s="38" t="s">
        <v>298</v>
      </c>
      <c r="C99" s="38" t="s">
        <v>673</v>
      </c>
      <c r="D99" s="5" t="s">
        <v>4253</v>
      </c>
    </row>
    <row r="100" spans="1:4" ht="13.2">
      <c r="A100" s="38" t="s">
        <v>4337</v>
      </c>
      <c r="B100" s="38" t="s">
        <v>298</v>
      </c>
      <c r="C100" s="38" t="s">
        <v>165</v>
      </c>
      <c r="D100" s="5" t="s">
        <v>4253</v>
      </c>
    </row>
    <row r="101" spans="1:4" ht="13.2">
      <c r="A101" s="38" t="s">
        <v>4337</v>
      </c>
      <c r="B101" s="38" t="s">
        <v>298</v>
      </c>
      <c r="C101" s="38" t="s">
        <v>4338</v>
      </c>
      <c r="D101" s="5" t="s">
        <v>4253</v>
      </c>
    </row>
    <row r="102" spans="1:4" ht="13.2">
      <c r="A102" s="38" t="s">
        <v>4337</v>
      </c>
      <c r="B102" s="38" t="s">
        <v>298</v>
      </c>
      <c r="C102" s="38" t="s">
        <v>4339</v>
      </c>
      <c r="D102" s="5" t="s">
        <v>4253</v>
      </c>
    </row>
    <row r="103" spans="1:4" ht="13.2">
      <c r="A103" s="38" t="s">
        <v>4337</v>
      </c>
      <c r="B103" s="38" t="s">
        <v>298</v>
      </c>
      <c r="C103" s="38" t="s">
        <v>4340</v>
      </c>
      <c r="D103" s="5" t="s">
        <v>4253</v>
      </c>
    </row>
    <row r="104" spans="1:4" ht="13.2">
      <c r="A104" s="38" t="s">
        <v>4337</v>
      </c>
      <c r="B104" s="38" t="s">
        <v>298</v>
      </c>
      <c r="C104" s="38" t="s">
        <v>699</v>
      </c>
      <c r="D104" s="5" t="s">
        <v>4253</v>
      </c>
    </row>
    <row r="105" spans="1:4" ht="13.2">
      <c r="A105" s="38" t="s">
        <v>4337</v>
      </c>
      <c r="B105" s="38" t="s">
        <v>298</v>
      </c>
      <c r="C105" s="38" t="s">
        <v>4341</v>
      </c>
      <c r="D105" s="5" t="s">
        <v>4253</v>
      </c>
    </row>
    <row r="106" spans="1:4" ht="13.2">
      <c r="A106" s="38" t="s">
        <v>4337</v>
      </c>
      <c r="B106" s="38" t="s">
        <v>298</v>
      </c>
      <c r="C106" s="38" t="s">
        <v>4342</v>
      </c>
      <c r="D106" s="5" t="s">
        <v>4253</v>
      </c>
    </row>
    <row r="107" spans="1:4" ht="13.2">
      <c r="A107" s="150" t="s">
        <v>4343</v>
      </c>
      <c r="B107" s="150" t="s">
        <v>310</v>
      </c>
      <c r="C107" s="150" t="s">
        <v>4344</v>
      </c>
      <c r="D107" s="5" t="s">
        <v>4049</v>
      </c>
    </row>
    <row r="108" spans="1:4" ht="13.2">
      <c r="A108" s="150" t="s">
        <v>4343</v>
      </c>
      <c r="B108" s="150" t="s">
        <v>310</v>
      </c>
      <c r="C108" s="150" t="s">
        <v>379</v>
      </c>
      <c r="D108" s="5" t="s">
        <v>4049</v>
      </c>
    </row>
    <row r="109" spans="1:4" ht="13.2">
      <c r="A109" s="150" t="s">
        <v>4343</v>
      </c>
      <c r="B109" s="150" t="s">
        <v>310</v>
      </c>
      <c r="C109" s="150" t="s">
        <v>4345</v>
      </c>
      <c r="D109" s="5" t="s">
        <v>4049</v>
      </c>
    </row>
    <row r="110" spans="1:4" ht="13.2">
      <c r="A110" s="150" t="s">
        <v>4343</v>
      </c>
      <c r="B110" s="150" t="s">
        <v>310</v>
      </c>
      <c r="C110" s="150" t="s">
        <v>4346</v>
      </c>
      <c r="D110" s="5" t="s">
        <v>4049</v>
      </c>
    </row>
    <row r="111" spans="1:4" ht="13.2">
      <c r="A111" s="38" t="s">
        <v>4347</v>
      </c>
      <c r="B111" s="38" t="s">
        <v>545</v>
      </c>
      <c r="C111" s="38" t="s">
        <v>377</v>
      </c>
      <c r="D111" s="5" t="s">
        <v>4348</v>
      </c>
    </row>
    <row r="112" spans="1:4" ht="13.2">
      <c r="A112" s="38" t="s">
        <v>4347</v>
      </c>
      <c r="B112" s="38" t="s">
        <v>545</v>
      </c>
      <c r="C112" s="38" t="s">
        <v>4349</v>
      </c>
      <c r="D112" s="5" t="s">
        <v>4348</v>
      </c>
    </row>
    <row r="113" spans="1:4" ht="13.2">
      <c r="A113" s="38" t="s">
        <v>4347</v>
      </c>
      <c r="B113" s="38" t="s">
        <v>545</v>
      </c>
      <c r="C113" s="38" t="s">
        <v>188</v>
      </c>
      <c r="D113" s="5" t="s">
        <v>4348</v>
      </c>
    </row>
    <row r="114" spans="1:4" ht="13.2">
      <c r="A114" s="38" t="s">
        <v>4347</v>
      </c>
      <c r="B114" s="38" t="s">
        <v>545</v>
      </c>
      <c r="C114" s="38" t="s">
        <v>591</v>
      </c>
      <c r="D114" s="5" t="s">
        <v>4348</v>
      </c>
    </row>
    <row r="115" spans="1:4" ht="13.2">
      <c r="A115" s="52"/>
      <c r="B115" s="52" t="s">
        <v>291</v>
      </c>
      <c r="C115" s="52" t="s">
        <v>4350</v>
      </c>
      <c r="D115" s="5"/>
    </row>
    <row r="116" spans="1:4" ht="13.2">
      <c r="A116" s="52"/>
      <c r="B116" s="52" t="s">
        <v>291</v>
      </c>
      <c r="C116" s="52" t="s">
        <v>4351</v>
      </c>
      <c r="D116" s="5"/>
    </row>
    <row r="117" spans="1:4" ht="13.2">
      <c r="A117" s="52"/>
      <c r="B117" s="52" t="s">
        <v>291</v>
      </c>
      <c r="C117" s="52" t="s">
        <v>4352</v>
      </c>
      <c r="D117" s="5"/>
    </row>
    <row r="118" spans="1:4" ht="13.2">
      <c r="A118" s="52"/>
      <c r="B118" s="52" t="s">
        <v>291</v>
      </c>
      <c r="C118" s="52" t="s">
        <v>4353</v>
      </c>
      <c r="D118" s="5"/>
    </row>
    <row r="119" spans="1:4" ht="13.2">
      <c r="A119" s="52"/>
      <c r="B119" s="52" t="s">
        <v>291</v>
      </c>
      <c r="C119" s="52" t="s">
        <v>4354</v>
      </c>
      <c r="D119" s="5"/>
    </row>
    <row r="120" spans="1:4" ht="13.2">
      <c r="A120" s="52"/>
      <c r="B120" s="52" t="s">
        <v>291</v>
      </c>
      <c r="C120" s="52" t="s">
        <v>4355</v>
      </c>
      <c r="D120" s="5"/>
    </row>
    <row r="121" spans="1:4" ht="13.2">
      <c r="A121" s="52"/>
      <c r="B121" s="52" t="s">
        <v>291</v>
      </c>
      <c r="C121" s="52" t="s">
        <v>4356</v>
      </c>
      <c r="D121" s="5"/>
    </row>
    <row r="122" spans="1:4" ht="13.2">
      <c r="A122" s="52"/>
      <c r="B122" s="52" t="s">
        <v>291</v>
      </c>
      <c r="C122" s="52" t="s">
        <v>4357</v>
      </c>
      <c r="D122" s="5"/>
    </row>
    <row r="123" spans="1:4" ht="13.2">
      <c r="A123" s="52"/>
      <c r="B123" s="52" t="s">
        <v>291</v>
      </c>
      <c r="C123" s="52" t="s">
        <v>4358</v>
      </c>
      <c r="D123" s="5"/>
    </row>
    <row r="124" spans="1:4" ht="13.2">
      <c r="A124" s="52"/>
      <c r="B124" s="52" t="s">
        <v>291</v>
      </c>
      <c r="C124" s="52" t="s">
        <v>4359</v>
      </c>
      <c r="D124" s="5"/>
    </row>
    <row r="125" spans="1:4" ht="13.2">
      <c r="A125" s="52"/>
      <c r="B125" s="52" t="s">
        <v>291</v>
      </c>
      <c r="C125" s="52" t="s">
        <v>4360</v>
      </c>
      <c r="D125" s="5"/>
    </row>
    <row r="126" spans="1:4" ht="13.2">
      <c r="A126" s="52"/>
      <c r="B126" s="52" t="s">
        <v>291</v>
      </c>
      <c r="C126" s="52" t="s">
        <v>4361</v>
      </c>
      <c r="D126" s="5"/>
    </row>
    <row r="127" spans="1:4" ht="13.2">
      <c r="A127" s="52"/>
      <c r="B127" s="52" t="s">
        <v>291</v>
      </c>
      <c r="C127" s="52" t="s">
        <v>372</v>
      </c>
      <c r="D127" s="5"/>
    </row>
    <row r="128" spans="1:4" ht="13.2">
      <c r="A128" s="52"/>
      <c r="B128" s="52" t="s">
        <v>291</v>
      </c>
      <c r="C128" s="52" t="s">
        <v>4362</v>
      </c>
      <c r="D128" s="5"/>
    </row>
    <row r="129" spans="1:4" ht="13.2">
      <c r="A129" s="52"/>
      <c r="B129" s="52" t="s">
        <v>291</v>
      </c>
      <c r="C129" s="52" t="s">
        <v>4363</v>
      </c>
      <c r="D129" s="5"/>
    </row>
    <row r="130" spans="1:4" ht="13.2">
      <c r="A130" s="52"/>
      <c r="B130" s="52" t="s">
        <v>291</v>
      </c>
      <c r="C130" s="52" t="s">
        <v>4364</v>
      </c>
      <c r="D130" s="5"/>
    </row>
    <row r="131" spans="1:4" ht="13.2">
      <c r="A131" s="52"/>
      <c r="B131" s="52" t="s">
        <v>291</v>
      </c>
      <c r="C131" s="52" t="s">
        <v>4365</v>
      </c>
      <c r="D131" s="5"/>
    </row>
    <row r="132" spans="1:4" ht="13.2">
      <c r="A132" s="52"/>
      <c r="B132" s="52" t="s">
        <v>291</v>
      </c>
      <c r="C132" s="52" t="s">
        <v>4366</v>
      </c>
      <c r="D132" s="5"/>
    </row>
    <row r="133" spans="1:4" ht="13.2">
      <c r="A133" s="52"/>
      <c r="B133" s="52" t="s">
        <v>291</v>
      </c>
      <c r="C133" s="52" t="s">
        <v>4367</v>
      </c>
      <c r="D133" s="5"/>
    </row>
    <row r="134" spans="1:4" ht="13.2">
      <c r="A134" s="52"/>
      <c r="B134" s="52" t="s">
        <v>291</v>
      </c>
      <c r="C134" s="52" t="s">
        <v>4368</v>
      </c>
      <c r="D134" s="5"/>
    </row>
    <row r="135" spans="1:4" ht="13.2">
      <c r="A135" s="52"/>
      <c r="B135" s="52" t="s">
        <v>291</v>
      </c>
      <c r="C135" s="52" t="s">
        <v>4369</v>
      </c>
      <c r="D135" s="5"/>
    </row>
    <row r="136" spans="1:4" ht="13.2">
      <c r="A136" s="150"/>
      <c r="B136" s="150" t="s">
        <v>314</v>
      </c>
      <c r="C136" s="150" t="s">
        <v>4370</v>
      </c>
      <c r="D136" s="5"/>
    </row>
    <row r="137" spans="1:4" ht="13.2">
      <c r="A137" s="150"/>
      <c r="B137" s="150" t="s">
        <v>314</v>
      </c>
      <c r="C137" s="150" t="s">
        <v>4371</v>
      </c>
      <c r="D137" s="5"/>
    </row>
    <row r="138" spans="1:4" ht="13.2">
      <c r="A138" s="38"/>
      <c r="B138" s="38" t="s">
        <v>4372</v>
      </c>
      <c r="C138" s="38" t="s">
        <v>4373</v>
      </c>
      <c r="D138" s="5"/>
    </row>
    <row r="139" spans="1:4" ht="13.2">
      <c r="A139" s="38"/>
      <c r="B139" s="38" t="s">
        <v>4372</v>
      </c>
      <c r="C139" s="38" t="s">
        <v>4374</v>
      </c>
      <c r="D139" s="5"/>
    </row>
    <row r="140" spans="1:4" ht="13.2">
      <c r="A140" s="38"/>
      <c r="B140" s="38" t="s">
        <v>4372</v>
      </c>
      <c r="C140" s="38" t="s">
        <v>4375</v>
      </c>
      <c r="D140" s="5"/>
    </row>
    <row r="141" spans="1:4" ht="13.2">
      <c r="A141" s="156"/>
      <c r="B141" s="156" t="s">
        <v>273</v>
      </c>
      <c r="C141" s="156" t="s">
        <v>4376</v>
      </c>
      <c r="D141" s="5" t="s">
        <v>4253</v>
      </c>
    </row>
    <row r="142" spans="1:4" ht="13.2">
      <c r="A142" s="156"/>
      <c r="B142" s="156" t="s">
        <v>273</v>
      </c>
      <c r="C142" s="156" t="s">
        <v>4377</v>
      </c>
      <c r="D142" s="5" t="s">
        <v>4253</v>
      </c>
    </row>
    <row r="143" spans="1:4" ht="13.2">
      <c r="A143" s="156"/>
      <c r="B143" s="156" t="s">
        <v>273</v>
      </c>
      <c r="C143" s="156" t="s">
        <v>4378</v>
      </c>
      <c r="D143" s="5" t="s">
        <v>4253</v>
      </c>
    </row>
    <row r="144" spans="1:4" ht="13.2">
      <c r="A144" s="156"/>
      <c r="B144" s="156" t="s">
        <v>273</v>
      </c>
      <c r="C144" s="156" t="s">
        <v>357</v>
      </c>
      <c r="D144" s="5" t="s">
        <v>4253</v>
      </c>
    </row>
    <row r="145" spans="1:4" ht="14.4">
      <c r="A145" s="161"/>
      <c r="B145" s="160" t="s">
        <v>160</v>
      </c>
      <c r="C145" s="163" t="s">
        <v>204</v>
      </c>
      <c r="D145" s="164"/>
    </row>
    <row r="146" spans="1:4" ht="14.4">
      <c r="A146" s="161"/>
      <c r="B146" s="160" t="s">
        <v>160</v>
      </c>
      <c r="C146" s="163" t="s">
        <v>240</v>
      </c>
      <c r="D146" s="164"/>
    </row>
    <row r="147" spans="1:4" ht="14.4">
      <c r="A147" s="161"/>
      <c r="B147" s="160" t="s">
        <v>160</v>
      </c>
      <c r="C147" s="163" t="s">
        <v>4379</v>
      </c>
      <c r="D147" s="164"/>
    </row>
    <row r="148" spans="1:4" ht="14.4">
      <c r="A148" s="161"/>
      <c r="B148" s="160" t="s">
        <v>160</v>
      </c>
      <c r="C148" s="163" t="s">
        <v>4380</v>
      </c>
      <c r="D148" s="164"/>
    </row>
    <row r="149" spans="1:4" ht="14.4">
      <c r="A149" s="161"/>
      <c r="B149" s="160" t="s">
        <v>160</v>
      </c>
      <c r="C149" s="163" t="s">
        <v>4381</v>
      </c>
      <c r="D149" s="164"/>
    </row>
    <row r="150" spans="1:4" ht="13.2">
      <c r="A150" s="153"/>
      <c r="B150" s="153" t="s">
        <v>250</v>
      </c>
      <c r="C150" s="153" t="s">
        <v>4382</v>
      </c>
      <c r="D150" s="5" t="s">
        <v>4253</v>
      </c>
    </row>
    <row r="151" spans="1:4" ht="13.2">
      <c r="A151" s="153"/>
      <c r="B151" s="153" t="s">
        <v>250</v>
      </c>
      <c r="C151" s="153" t="s">
        <v>4383</v>
      </c>
      <c r="D151" s="5" t="s">
        <v>4253</v>
      </c>
    </row>
    <row r="152" spans="1:4" ht="13.2">
      <c r="A152" s="156"/>
      <c r="B152" s="156" t="s">
        <v>698</v>
      </c>
      <c r="C152" s="156" t="s">
        <v>4384</v>
      </c>
      <c r="D152" s="5" t="s">
        <v>4253</v>
      </c>
    </row>
    <row r="153" spans="1:4" ht="13.2">
      <c r="A153" s="156"/>
      <c r="B153" s="156" t="s">
        <v>698</v>
      </c>
      <c r="C153" s="156" t="s">
        <v>4385</v>
      </c>
      <c r="D153" s="5" t="s">
        <v>4253</v>
      </c>
    </row>
    <row r="154" spans="1:4" ht="13.2">
      <c r="A154" s="153"/>
      <c r="B154" s="153" t="s">
        <v>4386</v>
      </c>
      <c r="C154" s="153" t="s">
        <v>383</v>
      </c>
      <c r="D154" s="5"/>
    </row>
    <row r="155" spans="1:4" ht="13.2">
      <c r="A155" s="153"/>
      <c r="B155" s="153" t="s">
        <v>4386</v>
      </c>
      <c r="C155" s="153" t="s">
        <v>4373</v>
      </c>
      <c r="D155" s="5"/>
    </row>
    <row r="156" spans="1:4" ht="13.2">
      <c r="A156" s="153"/>
      <c r="B156" s="153" t="s">
        <v>4386</v>
      </c>
      <c r="C156" s="153" t="s">
        <v>4374</v>
      </c>
      <c r="D156" s="5"/>
    </row>
    <row r="157" spans="1:4" ht="13.2">
      <c r="A157" s="153"/>
      <c r="B157" s="153" t="s">
        <v>4386</v>
      </c>
      <c r="C157" s="153" t="s">
        <v>4375</v>
      </c>
      <c r="D157" s="5"/>
    </row>
    <row r="158" spans="1:4" ht="13.2">
      <c r="A158" s="153"/>
      <c r="B158" s="153" t="s">
        <v>4386</v>
      </c>
      <c r="C158" s="153" t="s">
        <v>4387</v>
      </c>
      <c r="D158" s="5"/>
    </row>
    <row r="159" spans="1:4" ht="13.2">
      <c r="A159" s="156"/>
      <c r="B159" s="156" t="s">
        <v>940</v>
      </c>
      <c r="C159" s="156" t="s">
        <v>510</v>
      </c>
      <c r="D159" s="5" t="s">
        <v>4253</v>
      </c>
    </row>
    <row r="160" spans="1:4" ht="13.2">
      <c r="A160" s="156"/>
      <c r="B160" s="156" t="s">
        <v>940</v>
      </c>
      <c r="C160" s="156" t="s">
        <v>4388</v>
      </c>
      <c r="D160" s="5" t="s">
        <v>4253</v>
      </c>
    </row>
    <row r="161" spans="1:4" ht="13.2">
      <c r="A161" s="156"/>
      <c r="B161" s="156" t="s">
        <v>940</v>
      </c>
      <c r="C161" s="156" t="s">
        <v>594</v>
      </c>
      <c r="D161" s="5" t="s">
        <v>4253</v>
      </c>
    </row>
    <row r="162" spans="1:4" ht="13.2">
      <c r="A162" s="153"/>
      <c r="B162" s="153" t="s">
        <v>4389</v>
      </c>
      <c r="C162" s="153" t="s">
        <v>4390</v>
      </c>
      <c r="D162" s="5"/>
    </row>
    <row r="163" spans="1:4" ht="13.2">
      <c r="A163" s="153"/>
      <c r="B163" s="153" t="s">
        <v>4389</v>
      </c>
      <c r="C163" s="153" t="s">
        <v>670</v>
      </c>
      <c r="D163" s="5"/>
    </row>
    <row r="164" spans="1:4" ht="13.2">
      <c r="A164" s="153"/>
      <c r="B164" s="153" t="s">
        <v>4389</v>
      </c>
      <c r="C164" s="153" t="s">
        <v>4391</v>
      </c>
      <c r="D164" s="5"/>
    </row>
    <row r="165" spans="1:4" ht="13.2">
      <c r="A165" s="156"/>
      <c r="B165" s="156" t="s">
        <v>153</v>
      </c>
      <c r="C165" s="156" t="s">
        <v>198</v>
      </c>
      <c r="D165" s="5" t="s">
        <v>4253</v>
      </c>
    </row>
    <row r="166" spans="1:4" ht="13.2">
      <c r="A166" s="156"/>
      <c r="B166" s="156" t="s">
        <v>153</v>
      </c>
      <c r="C166" s="156" t="s">
        <v>235</v>
      </c>
      <c r="D166" s="5" t="s">
        <v>4253</v>
      </c>
    </row>
    <row r="167" spans="1:4" ht="13.2">
      <c r="A167" s="156"/>
      <c r="B167" s="156" t="s">
        <v>153</v>
      </c>
      <c r="C167" s="156" t="s">
        <v>692</v>
      </c>
      <c r="D167" s="5" t="s">
        <v>4253</v>
      </c>
    </row>
    <row r="168" spans="1:4" ht="13.2">
      <c r="A168" s="156"/>
      <c r="B168" s="156" t="s">
        <v>153</v>
      </c>
      <c r="C168" s="156" t="s">
        <v>4392</v>
      </c>
      <c r="D168" s="5" t="s">
        <v>4253</v>
      </c>
    </row>
    <row r="169" spans="1:4" ht="13.2">
      <c r="A169" s="156"/>
      <c r="B169" s="156" t="s">
        <v>153</v>
      </c>
      <c r="C169" s="156" t="s">
        <v>4393</v>
      </c>
      <c r="D169" s="5" t="s">
        <v>4253</v>
      </c>
    </row>
    <row r="170" spans="1:4" ht="13.2">
      <c r="A170" s="156"/>
      <c r="B170" s="156" t="s">
        <v>153</v>
      </c>
      <c r="C170" s="156" t="s">
        <v>4394</v>
      </c>
      <c r="D170" s="5" t="s">
        <v>4253</v>
      </c>
    </row>
    <row r="171" spans="1:4" ht="13.2">
      <c r="A171" s="156"/>
      <c r="B171" s="156" t="s">
        <v>153</v>
      </c>
      <c r="C171" s="156" t="s">
        <v>4395</v>
      </c>
      <c r="D171" s="5" t="s">
        <v>4253</v>
      </c>
    </row>
    <row r="172" spans="1:4" ht="13.2">
      <c r="A172" s="165"/>
      <c r="B172" s="165" t="s">
        <v>154</v>
      </c>
      <c r="C172" s="165" t="s">
        <v>4396</v>
      </c>
      <c r="D172" s="5" t="s">
        <v>4049</v>
      </c>
    </row>
    <row r="173" spans="1:4" ht="13.2">
      <c r="A173" s="165"/>
      <c r="B173" s="165" t="s">
        <v>154</v>
      </c>
      <c r="C173" s="165" t="s">
        <v>4397</v>
      </c>
      <c r="D173" s="5" t="s">
        <v>4049</v>
      </c>
    </row>
    <row r="174" spans="1:4" ht="13.2">
      <c r="A174" s="165"/>
      <c r="B174" s="165" t="s">
        <v>154</v>
      </c>
      <c r="C174" s="165" t="s">
        <v>4398</v>
      </c>
      <c r="D174" s="5" t="s">
        <v>4049</v>
      </c>
    </row>
    <row r="175" spans="1:4" ht="13.2">
      <c r="A175" s="165"/>
      <c r="B175" s="165" t="s">
        <v>154</v>
      </c>
      <c r="C175" s="165" t="s">
        <v>4399</v>
      </c>
      <c r="D175" s="5" t="s">
        <v>4049</v>
      </c>
    </row>
    <row r="176" spans="1:4" ht="13.2">
      <c r="A176" s="165"/>
      <c r="B176" s="165" t="s">
        <v>154</v>
      </c>
      <c r="C176" s="165" t="s">
        <v>357</v>
      </c>
      <c r="D176" s="5" t="s">
        <v>4049</v>
      </c>
    </row>
    <row r="177" spans="1:4" ht="13.2">
      <c r="A177" s="156"/>
      <c r="B177" s="156" t="s">
        <v>4400</v>
      </c>
      <c r="C177" s="12" t="s">
        <v>4401</v>
      </c>
      <c r="D177" s="5" t="s">
        <v>4049</v>
      </c>
    </row>
    <row r="178" spans="1:4" ht="13.2">
      <c r="A178" s="156"/>
      <c r="B178" s="156" t="s">
        <v>4323</v>
      </c>
      <c r="C178" s="32" t="s">
        <v>4324</v>
      </c>
      <c r="D178" s="5" t="s">
        <v>4049</v>
      </c>
    </row>
    <row r="179" spans="1:4" ht="13.2">
      <c r="A179" s="156"/>
      <c r="B179" s="156" t="s">
        <v>4323</v>
      </c>
      <c r="C179" s="32" t="s">
        <v>368</v>
      </c>
      <c r="D179" s="5" t="s">
        <v>4049</v>
      </c>
    </row>
    <row r="180" spans="1:4" ht="13.2">
      <c r="A180" s="153"/>
      <c r="B180" s="153" t="s">
        <v>4402</v>
      </c>
      <c r="C180" s="153" t="s">
        <v>378</v>
      </c>
      <c r="D180" s="5" t="s">
        <v>4049</v>
      </c>
    </row>
    <row r="181" spans="1:4" ht="13.2">
      <c r="A181" s="153"/>
      <c r="B181" s="153" t="s">
        <v>4402</v>
      </c>
      <c r="C181" s="153" t="s">
        <v>4403</v>
      </c>
      <c r="D181" s="5" t="s">
        <v>4049</v>
      </c>
    </row>
    <row r="182" spans="1:4" ht="13.2">
      <c r="A182" s="153"/>
      <c r="B182" s="153" t="s">
        <v>4402</v>
      </c>
      <c r="C182" s="153" t="s">
        <v>4404</v>
      </c>
      <c r="D182" s="5" t="s">
        <v>4049</v>
      </c>
    </row>
    <row r="183" spans="1:4" ht="13.2">
      <c r="A183" s="156"/>
      <c r="B183" s="156" t="s">
        <v>4405</v>
      </c>
      <c r="C183" s="32" t="s">
        <v>353</v>
      </c>
      <c r="D183" s="5" t="s">
        <v>4049</v>
      </c>
    </row>
    <row r="184" spans="1:4" ht="13.2">
      <c r="A184" s="156"/>
      <c r="B184" s="156" t="s">
        <v>4405</v>
      </c>
      <c r="C184" s="32" t="s">
        <v>4278</v>
      </c>
      <c r="D184" s="5" t="s">
        <v>4049</v>
      </c>
    </row>
    <row r="185" spans="1:4" ht="13.2">
      <c r="A185" s="153"/>
      <c r="B185" s="153" t="s">
        <v>4406</v>
      </c>
      <c r="C185" s="159" t="s">
        <v>353</v>
      </c>
      <c r="D185" s="5" t="s">
        <v>4049</v>
      </c>
    </row>
    <row r="186" spans="1:4" ht="13.2">
      <c r="A186" s="153"/>
      <c r="B186" s="153" t="s">
        <v>4406</v>
      </c>
      <c r="C186" s="159" t="s">
        <v>353</v>
      </c>
      <c r="D186" s="5" t="s">
        <v>4049</v>
      </c>
    </row>
    <row r="187" spans="1:4" ht="13.2">
      <c r="A187" s="156"/>
      <c r="B187" s="156" t="s">
        <v>4407</v>
      </c>
      <c r="C187" s="32" t="s">
        <v>4408</v>
      </c>
      <c r="D187" s="5" t="s">
        <v>4049</v>
      </c>
    </row>
    <row r="188" spans="1:4" ht="13.2">
      <c r="A188" s="156"/>
      <c r="B188" s="156" t="s">
        <v>4407</v>
      </c>
      <c r="C188" s="32" t="s">
        <v>4409</v>
      </c>
      <c r="D188" s="5" t="s">
        <v>4049</v>
      </c>
    </row>
    <row r="189" spans="1:4" ht="13.2">
      <c r="A189" s="153"/>
      <c r="B189" s="153" t="s">
        <v>4410</v>
      </c>
      <c r="C189" s="153" t="s">
        <v>4411</v>
      </c>
      <c r="D189" s="5" t="s">
        <v>4049</v>
      </c>
    </row>
    <row r="190" spans="1:4" ht="13.2">
      <c r="A190" s="153"/>
      <c r="B190" s="153" t="s">
        <v>4410</v>
      </c>
      <c r="C190" s="153" t="s">
        <v>4412</v>
      </c>
      <c r="D190" s="5" t="s">
        <v>4049</v>
      </c>
    </row>
    <row r="191" spans="1:4" ht="13.2">
      <c r="A191" s="153"/>
      <c r="B191" s="153" t="s">
        <v>4410</v>
      </c>
      <c r="C191" s="153" t="s">
        <v>371</v>
      </c>
      <c r="D191" s="5" t="s">
        <v>4049</v>
      </c>
    </row>
    <row r="192" spans="1:4" ht="13.2">
      <c r="A192" s="32"/>
      <c r="B192" s="32" t="s">
        <v>558</v>
      </c>
      <c r="C192" s="32" t="s">
        <v>398</v>
      </c>
      <c r="D192" s="5" t="s">
        <v>4253</v>
      </c>
    </row>
    <row r="193" spans="1:4" ht="13.2">
      <c r="A193" s="32"/>
      <c r="B193" s="32" t="s">
        <v>558</v>
      </c>
      <c r="C193" s="32" t="s">
        <v>391</v>
      </c>
      <c r="D193" s="5" t="s">
        <v>4253</v>
      </c>
    </row>
    <row r="194" spans="1:4" ht="13.2">
      <c r="A194" s="32"/>
      <c r="B194" s="32" t="s">
        <v>558</v>
      </c>
      <c r="C194" s="32" t="s">
        <v>4413</v>
      </c>
      <c r="D194" s="5" t="s">
        <v>4253</v>
      </c>
    </row>
    <row r="195" spans="1:4" ht="13.2">
      <c r="A195" s="159"/>
      <c r="B195" s="159" t="s">
        <v>559</v>
      </c>
      <c r="C195" s="159" t="s">
        <v>4414</v>
      </c>
      <c r="D195" s="5" t="s">
        <v>4253</v>
      </c>
    </row>
    <row r="196" spans="1:4" ht="13.2">
      <c r="A196" s="159"/>
      <c r="B196" s="159" t="s">
        <v>559</v>
      </c>
      <c r="C196" s="159" t="s">
        <v>392</v>
      </c>
      <c r="D196" s="5"/>
    </row>
    <row r="197" spans="1:4" ht="13.2">
      <c r="A197" s="159"/>
      <c r="B197" s="159" t="s">
        <v>559</v>
      </c>
      <c r="C197" s="159" t="s">
        <v>596</v>
      </c>
      <c r="D197" s="5" t="s">
        <v>4253</v>
      </c>
    </row>
    <row r="198" spans="1:4" ht="13.2">
      <c r="A198" s="32"/>
      <c r="B198" s="32" t="s">
        <v>336</v>
      </c>
      <c r="C198" s="32" t="s">
        <v>197</v>
      </c>
      <c r="D198" s="5" t="s">
        <v>4253</v>
      </c>
    </row>
    <row r="199" spans="1:4" ht="13.2">
      <c r="A199" s="32"/>
      <c r="B199" s="32" t="s">
        <v>336</v>
      </c>
      <c r="C199" s="156" t="s">
        <v>234</v>
      </c>
      <c r="D199" s="5" t="s">
        <v>4253</v>
      </c>
    </row>
    <row r="200" spans="1:4" ht="13.2">
      <c r="A200" s="159"/>
      <c r="B200" s="159" t="s">
        <v>337</v>
      </c>
      <c r="C200" s="159" t="s">
        <v>197</v>
      </c>
      <c r="D200" s="5" t="s">
        <v>4253</v>
      </c>
    </row>
    <row r="201" spans="1:4" ht="13.2">
      <c r="A201" s="159"/>
      <c r="B201" s="159" t="s">
        <v>337</v>
      </c>
      <c r="C201" s="153" t="s">
        <v>234</v>
      </c>
      <c r="D201" s="5" t="s">
        <v>4253</v>
      </c>
    </row>
    <row r="202" spans="1:4" ht="13.2">
      <c r="A202" s="166"/>
      <c r="B202" s="166" t="s">
        <v>273</v>
      </c>
      <c r="C202" s="166" t="s">
        <v>4376</v>
      </c>
      <c r="D202" s="5" t="s">
        <v>4253</v>
      </c>
    </row>
    <row r="203" spans="1:4" ht="13.2">
      <c r="A203" s="166"/>
      <c r="B203" s="166" t="s">
        <v>273</v>
      </c>
      <c r="C203" s="166" t="s">
        <v>4377</v>
      </c>
      <c r="D203" s="5" t="s">
        <v>4253</v>
      </c>
    </row>
    <row r="204" spans="1:4" ht="13.2">
      <c r="A204" s="166"/>
      <c r="B204" s="166" t="s">
        <v>273</v>
      </c>
      <c r="C204" s="166" t="s">
        <v>4378</v>
      </c>
      <c r="D204" s="5" t="s">
        <v>4253</v>
      </c>
    </row>
    <row r="205" spans="1:4" ht="13.2">
      <c r="A205" s="166"/>
      <c r="B205" s="166" t="s">
        <v>273</v>
      </c>
      <c r="C205" s="166" t="s">
        <v>357</v>
      </c>
      <c r="D205" s="5" t="s">
        <v>4253</v>
      </c>
    </row>
    <row r="206" spans="1:4" ht="13.2">
      <c r="A206" s="167"/>
      <c r="B206" s="167" t="s">
        <v>250</v>
      </c>
      <c r="C206" s="167" t="s">
        <v>4382</v>
      </c>
      <c r="D206" s="5" t="s">
        <v>4253</v>
      </c>
    </row>
    <row r="207" spans="1:4" ht="13.2">
      <c r="A207" s="167"/>
      <c r="B207" s="167" t="s">
        <v>250</v>
      </c>
      <c r="C207" s="167" t="s">
        <v>4383</v>
      </c>
      <c r="D207" s="5" t="s">
        <v>4253</v>
      </c>
    </row>
    <row r="208" spans="1:4" ht="13.2">
      <c r="A208" s="166"/>
      <c r="B208" s="166" t="s">
        <v>698</v>
      </c>
      <c r="C208" s="166" t="s">
        <v>4384</v>
      </c>
      <c r="D208" s="5" t="s">
        <v>4253</v>
      </c>
    </row>
    <row r="209" spans="1:4" ht="13.2">
      <c r="A209" s="166"/>
      <c r="B209" s="166" t="s">
        <v>698</v>
      </c>
      <c r="C209" s="166" t="s">
        <v>4385</v>
      </c>
      <c r="D209" s="5" t="s">
        <v>4253</v>
      </c>
    </row>
    <row r="210" spans="1:4" ht="13.2">
      <c r="A210" s="167"/>
      <c r="B210" s="167" t="s">
        <v>4386</v>
      </c>
      <c r="C210" s="167" t="s">
        <v>4373</v>
      </c>
      <c r="D210" s="5"/>
    </row>
    <row r="211" spans="1:4" ht="13.2">
      <c r="A211" s="167"/>
      <c r="B211" s="167" t="s">
        <v>4386</v>
      </c>
      <c r="C211" s="167" t="s">
        <v>4374</v>
      </c>
      <c r="D211" s="5"/>
    </row>
    <row r="212" spans="1:4" ht="13.2">
      <c r="A212" s="167"/>
      <c r="B212" s="167" t="s">
        <v>4386</v>
      </c>
      <c r="C212" s="167" t="s">
        <v>4375</v>
      </c>
      <c r="D212" s="5"/>
    </row>
    <row r="213" spans="1:4" ht="13.2">
      <c r="A213" s="166"/>
      <c r="B213" s="166" t="s">
        <v>940</v>
      </c>
      <c r="C213" s="166" t="s">
        <v>510</v>
      </c>
      <c r="D213" s="5"/>
    </row>
    <row r="214" spans="1:4" ht="13.2">
      <c r="A214" s="166"/>
      <c r="B214" s="166" t="s">
        <v>940</v>
      </c>
      <c r="C214" s="166" t="s">
        <v>4388</v>
      </c>
      <c r="D214" s="5"/>
    </row>
    <row r="215" spans="1:4" ht="13.2">
      <c r="A215" s="166"/>
      <c r="B215" s="166" t="s">
        <v>940</v>
      </c>
      <c r="C215" s="166" t="s">
        <v>594</v>
      </c>
      <c r="D215" s="5"/>
    </row>
    <row r="216" spans="1:4" ht="13.2">
      <c r="A216" s="166"/>
      <c r="B216" s="166" t="s">
        <v>4389</v>
      </c>
      <c r="C216" s="166" t="s">
        <v>4390</v>
      </c>
      <c r="D216" s="5" t="s">
        <v>4290</v>
      </c>
    </row>
    <row r="217" spans="1:4" ht="13.2">
      <c r="A217" s="166"/>
      <c r="B217" s="166" t="s">
        <v>4389</v>
      </c>
      <c r="C217" s="166" t="s">
        <v>670</v>
      </c>
      <c r="D217" s="5" t="s">
        <v>4290</v>
      </c>
    </row>
    <row r="218" spans="1:4" ht="13.2">
      <c r="A218" s="166"/>
      <c r="B218" s="166" t="s">
        <v>4389</v>
      </c>
      <c r="C218" s="166" t="s">
        <v>4391</v>
      </c>
      <c r="D218" s="5" t="s">
        <v>4290</v>
      </c>
    </row>
    <row r="219" spans="1:4" ht="13.2">
      <c r="A219" s="167"/>
      <c r="B219" s="167" t="s">
        <v>4323</v>
      </c>
      <c r="C219" s="167" t="s">
        <v>4324</v>
      </c>
      <c r="D219" s="5"/>
    </row>
    <row r="220" spans="1:4" ht="13.2">
      <c r="A220" s="167"/>
      <c r="B220" s="167" t="s">
        <v>4323</v>
      </c>
      <c r="C220" s="167" t="s">
        <v>368</v>
      </c>
      <c r="D220" s="5"/>
    </row>
    <row r="221" spans="1:4" ht="13.2">
      <c r="A221" s="166"/>
      <c r="B221" s="166" t="s">
        <v>4402</v>
      </c>
      <c r="C221" s="18" t="s">
        <v>378</v>
      </c>
      <c r="D221" s="5"/>
    </row>
    <row r="222" spans="1:4" ht="13.2">
      <c r="A222" s="166"/>
      <c r="B222" s="166" t="s">
        <v>4402</v>
      </c>
      <c r="C222" s="18" t="s">
        <v>4403</v>
      </c>
      <c r="D222" s="5"/>
    </row>
    <row r="223" spans="1:4" ht="13.2">
      <c r="A223" s="166"/>
      <c r="B223" s="166" t="s">
        <v>4402</v>
      </c>
      <c r="C223" s="18" t="s">
        <v>4404</v>
      </c>
      <c r="D223" s="5"/>
    </row>
    <row r="224" spans="1:4" ht="13.2">
      <c r="A224" s="167"/>
      <c r="B224" s="167" t="s">
        <v>4405</v>
      </c>
      <c r="C224" s="167" t="s">
        <v>353</v>
      </c>
      <c r="D224" s="5"/>
    </row>
    <row r="225" spans="1:4" ht="13.2">
      <c r="A225" s="167"/>
      <c r="B225" s="167" t="s">
        <v>4405</v>
      </c>
      <c r="C225" s="167" t="s">
        <v>4278</v>
      </c>
      <c r="D225" s="5"/>
    </row>
    <row r="226" spans="1:4" ht="13.2">
      <c r="A226" s="166"/>
      <c r="B226" s="166" t="s">
        <v>4406</v>
      </c>
      <c r="C226" s="166" t="s">
        <v>353</v>
      </c>
      <c r="D226" s="5"/>
    </row>
    <row r="227" spans="1:4" ht="13.2">
      <c r="A227" s="166"/>
      <c r="B227" s="166" t="s">
        <v>4406</v>
      </c>
      <c r="C227" s="166" t="s">
        <v>4278</v>
      </c>
      <c r="D227" s="5"/>
    </row>
    <row r="228" spans="1:4" ht="13.2">
      <c r="A228" s="167"/>
      <c r="B228" s="167" t="s">
        <v>4415</v>
      </c>
      <c r="C228" s="167" t="s">
        <v>197</v>
      </c>
      <c r="D228" s="5"/>
    </row>
    <row r="229" spans="1:4" ht="13.2">
      <c r="A229" s="167"/>
      <c r="B229" s="167" t="s">
        <v>4415</v>
      </c>
      <c r="C229" s="150" t="s">
        <v>234</v>
      </c>
      <c r="D229" s="5"/>
    </row>
    <row r="230" spans="1:4" ht="13.2">
      <c r="A230" s="167"/>
      <c r="B230" s="167" t="s">
        <v>4415</v>
      </c>
      <c r="C230" s="150" t="s">
        <v>357</v>
      </c>
      <c r="D230" s="5"/>
    </row>
    <row r="231" spans="1:4" ht="13.2">
      <c r="A231" s="166"/>
      <c r="B231" s="166" t="s">
        <v>4416</v>
      </c>
      <c r="C231" s="166" t="s">
        <v>197</v>
      </c>
      <c r="D231" s="5"/>
    </row>
    <row r="232" spans="1:4" ht="13.2">
      <c r="A232" s="166"/>
      <c r="B232" s="166" t="s">
        <v>4416</v>
      </c>
      <c r="C232" s="18" t="s">
        <v>234</v>
      </c>
      <c r="D232" s="5"/>
    </row>
    <row r="233" spans="1:4" ht="13.2">
      <c r="A233" s="166"/>
      <c r="B233" s="166" t="s">
        <v>4416</v>
      </c>
      <c r="C233" s="18" t="s">
        <v>357</v>
      </c>
      <c r="D233" s="5"/>
    </row>
    <row r="234" spans="1:4" ht="14.4">
      <c r="A234" s="149"/>
      <c r="B234" s="149" t="s">
        <v>4417</v>
      </c>
      <c r="C234" s="150" t="s">
        <v>4418</v>
      </c>
      <c r="D234" s="5"/>
    </row>
    <row r="235" spans="1:4" ht="14.4">
      <c r="A235" s="149"/>
      <c r="B235" s="149" t="s">
        <v>4417</v>
      </c>
      <c r="C235" s="150" t="s">
        <v>4419</v>
      </c>
      <c r="D235" s="5"/>
    </row>
    <row r="236" spans="1:4" ht="14.4">
      <c r="A236" s="149"/>
      <c r="B236" s="149" t="s">
        <v>4417</v>
      </c>
      <c r="C236" s="150" t="s">
        <v>486</v>
      </c>
      <c r="D236" s="5"/>
    </row>
    <row r="237" spans="1:4" ht="14.4">
      <c r="A237" s="168"/>
      <c r="B237" s="168" t="s">
        <v>4420</v>
      </c>
      <c r="C237" s="169" t="s">
        <v>4421</v>
      </c>
      <c r="D237" s="5"/>
    </row>
    <row r="238" spans="1:4" ht="14.4">
      <c r="A238" s="168"/>
      <c r="B238" s="168" t="s">
        <v>4420</v>
      </c>
      <c r="C238" s="170">
        <v>1</v>
      </c>
      <c r="D238" s="5"/>
    </row>
    <row r="239" spans="1:4" ht="14.4">
      <c r="A239" s="168"/>
      <c r="B239" s="168" t="s">
        <v>4420</v>
      </c>
      <c r="C239" s="170">
        <v>4</v>
      </c>
      <c r="D239" s="5"/>
    </row>
    <row r="240" spans="1:4" ht="14.4">
      <c r="A240" s="168"/>
      <c r="B240" s="168" t="s">
        <v>4420</v>
      </c>
      <c r="C240" s="170">
        <v>8</v>
      </c>
      <c r="D240" s="5"/>
    </row>
    <row r="241" spans="1:4" ht="14.4">
      <c r="A241" s="168"/>
      <c r="B241" s="168" t="s">
        <v>4420</v>
      </c>
      <c r="C241" s="170">
        <v>12</v>
      </c>
      <c r="D241" s="5"/>
    </row>
    <row r="242" spans="1:4" ht="14.4">
      <c r="A242" s="168"/>
      <c r="B242" s="168" t="s">
        <v>4420</v>
      </c>
      <c r="C242" s="170">
        <v>50</v>
      </c>
      <c r="D242" s="5"/>
    </row>
    <row r="243" spans="1:4" ht="14.4">
      <c r="A243" s="168"/>
      <c r="B243" s="168" t="s">
        <v>4420</v>
      </c>
      <c r="C243" s="170">
        <v>150</v>
      </c>
      <c r="D243" s="5"/>
    </row>
    <row r="244" spans="1:4" ht="14.4">
      <c r="A244" s="171"/>
      <c r="B244" s="171" t="s">
        <v>616</v>
      </c>
      <c r="C244" s="172" t="s">
        <v>4421</v>
      </c>
      <c r="D244" s="5"/>
    </row>
    <row r="245" spans="1:4" ht="14.4">
      <c r="A245" s="171"/>
      <c r="B245" s="171" t="s">
        <v>616</v>
      </c>
      <c r="C245" s="173">
        <v>1.8</v>
      </c>
      <c r="D245" s="5"/>
    </row>
    <row r="246" spans="1:4" ht="14.4">
      <c r="A246" s="171"/>
      <c r="B246" s="171" t="s">
        <v>616</v>
      </c>
      <c r="C246" s="173">
        <v>3</v>
      </c>
      <c r="D246" s="5"/>
    </row>
    <row r="247" spans="1:4" ht="14.4">
      <c r="A247" s="174"/>
      <c r="B247" s="174" t="s">
        <v>4422</v>
      </c>
      <c r="C247" s="175" t="s">
        <v>505</v>
      </c>
      <c r="D247" s="176"/>
    </row>
    <row r="248" spans="1:4" ht="14.4">
      <c r="A248" s="174"/>
      <c r="B248" s="174" t="s">
        <v>4422</v>
      </c>
      <c r="C248" s="175" t="s">
        <v>4423</v>
      </c>
      <c r="D248" s="176"/>
    </row>
    <row r="249" spans="1:4" ht="13.2">
      <c r="A249" s="18"/>
      <c r="B249" s="18" t="s">
        <v>4424</v>
      </c>
      <c r="C249" s="177">
        <v>10</v>
      </c>
      <c r="D249" s="5"/>
    </row>
    <row r="250" spans="1:4" ht="13.2">
      <c r="A250" s="18"/>
      <c r="B250" s="18" t="s">
        <v>4424</v>
      </c>
      <c r="C250" s="177">
        <v>15</v>
      </c>
      <c r="D250" s="5"/>
    </row>
    <row r="251" spans="1:4" ht="13.2">
      <c r="A251" s="18"/>
      <c r="B251" s="18" t="s">
        <v>4424</v>
      </c>
      <c r="C251" s="177">
        <v>20</v>
      </c>
      <c r="D251" s="5"/>
    </row>
    <row r="252" spans="1:4" ht="13.2">
      <c r="A252" s="18"/>
      <c r="B252" s="18" t="s">
        <v>4424</v>
      </c>
      <c r="C252" s="177">
        <v>25</v>
      </c>
      <c r="D252" s="5"/>
    </row>
    <row r="253" spans="1:4" ht="13.2">
      <c r="A253" s="18"/>
      <c r="B253" s="18" t="s">
        <v>4424</v>
      </c>
      <c r="C253" s="177">
        <v>32</v>
      </c>
      <c r="D253" s="5"/>
    </row>
    <row r="254" spans="1:4" ht="13.2">
      <c r="A254" s="18"/>
      <c r="B254" s="18" t="s">
        <v>4424</v>
      </c>
      <c r="C254" s="177">
        <v>40</v>
      </c>
      <c r="D254" s="5"/>
    </row>
    <row r="255" spans="1:4" ht="13.2">
      <c r="A255" s="18"/>
      <c r="B255" s="18" t="s">
        <v>4424</v>
      </c>
      <c r="C255" s="177">
        <v>50</v>
      </c>
      <c r="D255" s="5"/>
    </row>
    <row r="256" spans="1:4" ht="13.2">
      <c r="A256" s="18"/>
      <c r="B256" s="18" t="s">
        <v>4424</v>
      </c>
      <c r="C256" s="177">
        <v>65</v>
      </c>
      <c r="D256" s="5"/>
    </row>
    <row r="257" spans="1:4" ht="13.2">
      <c r="A257" s="18"/>
      <c r="B257" s="18" t="s">
        <v>4424</v>
      </c>
      <c r="C257" s="177">
        <v>80</v>
      </c>
      <c r="D257" s="5"/>
    </row>
    <row r="258" spans="1:4" ht="13.2">
      <c r="A258" s="18"/>
      <c r="B258" s="18" t="s">
        <v>4424</v>
      </c>
      <c r="C258" s="177">
        <v>100</v>
      </c>
      <c r="D258" s="5"/>
    </row>
    <row r="259" spans="1:4" ht="13.2">
      <c r="A259" s="18"/>
      <c r="B259" s="18" t="s">
        <v>4424</v>
      </c>
      <c r="C259" s="177">
        <v>125</v>
      </c>
      <c r="D259" s="5"/>
    </row>
    <row r="260" spans="1:4" ht="13.2">
      <c r="A260" s="18"/>
      <c r="B260" s="18" t="s">
        <v>4424</v>
      </c>
      <c r="C260" s="177">
        <v>150</v>
      </c>
      <c r="D260" s="5"/>
    </row>
    <row r="261" spans="1:4" ht="13.2">
      <c r="A261" s="18"/>
      <c r="B261" s="18" t="s">
        <v>4424</v>
      </c>
      <c r="C261" s="177">
        <v>200</v>
      </c>
      <c r="D261" s="5"/>
    </row>
    <row r="262" spans="1:4" ht="13.2">
      <c r="A262" s="18"/>
      <c r="B262" s="18" t="s">
        <v>4424</v>
      </c>
      <c r="C262" s="177">
        <v>250</v>
      </c>
      <c r="D262" s="5"/>
    </row>
    <row r="263" spans="1:4" ht="13.2">
      <c r="A263" s="18"/>
      <c r="B263" s="18" t="s">
        <v>4424</v>
      </c>
      <c r="C263" s="177">
        <v>300</v>
      </c>
      <c r="D263" s="5"/>
    </row>
    <row r="264" spans="1:4" ht="13.2">
      <c r="A264" s="18"/>
      <c r="B264" s="18" t="s">
        <v>4424</v>
      </c>
      <c r="C264" s="177">
        <v>350</v>
      </c>
      <c r="D264" s="5"/>
    </row>
    <row r="265" spans="1:4" ht="13.2">
      <c r="A265" s="18"/>
      <c r="B265" s="18" t="s">
        <v>4424</v>
      </c>
      <c r="C265" s="177">
        <v>400</v>
      </c>
      <c r="D265" s="5"/>
    </row>
    <row r="266" spans="1:4" ht="13.2">
      <c r="A266" s="18"/>
      <c r="B266" s="18" t="s">
        <v>4424</v>
      </c>
      <c r="C266" s="177">
        <v>500</v>
      </c>
      <c r="D266" s="5"/>
    </row>
    <row r="267" spans="1:4" ht="14.4">
      <c r="A267" s="38"/>
      <c r="B267" s="143" t="s">
        <v>613</v>
      </c>
      <c r="C267" s="38" t="s">
        <v>580</v>
      </c>
      <c r="D267" s="102" t="s">
        <v>4203</v>
      </c>
    </row>
    <row r="268" spans="1:4" ht="14.4">
      <c r="A268" s="38"/>
      <c r="B268" s="143" t="s">
        <v>613</v>
      </c>
      <c r="C268" s="38" t="s">
        <v>491</v>
      </c>
      <c r="D268" s="102" t="s">
        <v>4203</v>
      </c>
    </row>
    <row r="269" spans="1:4" ht="14.4">
      <c r="A269" s="38"/>
      <c r="B269" s="143" t="s">
        <v>613</v>
      </c>
      <c r="C269" s="38" t="s">
        <v>4425</v>
      </c>
      <c r="D269" s="102" t="s">
        <v>4203</v>
      </c>
    </row>
    <row r="270" spans="1:4" ht="14.4">
      <c r="A270" s="150"/>
      <c r="B270" s="149" t="s">
        <v>421</v>
      </c>
      <c r="C270" s="150" t="s">
        <v>4426</v>
      </c>
      <c r="D270" s="151" t="s">
        <v>4427</v>
      </c>
    </row>
    <row r="271" spans="1:4" ht="14.4">
      <c r="A271" s="150"/>
      <c r="B271" s="149" t="s">
        <v>421</v>
      </c>
      <c r="C271" s="150" t="s">
        <v>4428</v>
      </c>
      <c r="D271" s="151" t="s">
        <v>4427</v>
      </c>
    </row>
    <row r="272" spans="1:4" ht="14.4">
      <c r="A272" s="150"/>
      <c r="B272" s="149" t="s">
        <v>421</v>
      </c>
      <c r="C272" s="150" t="s">
        <v>4429</v>
      </c>
      <c r="D272" s="151" t="s">
        <v>4427</v>
      </c>
    </row>
    <row r="273" spans="1:4" ht="14.4">
      <c r="A273" s="150"/>
      <c r="B273" s="149" t="s">
        <v>421</v>
      </c>
      <c r="C273" s="150" t="s">
        <v>683</v>
      </c>
      <c r="D273" s="151" t="s">
        <v>4427</v>
      </c>
    </row>
    <row r="274" spans="1:4" ht="14.4">
      <c r="A274" s="150"/>
      <c r="B274" s="149" t="s">
        <v>421</v>
      </c>
      <c r="C274" s="150" t="s">
        <v>4430</v>
      </c>
      <c r="D274" s="151" t="s">
        <v>4427</v>
      </c>
    </row>
    <row r="275" spans="1:4" ht="14.4">
      <c r="A275" s="150"/>
      <c r="B275" s="149" t="s">
        <v>421</v>
      </c>
      <c r="C275" s="150" t="s">
        <v>4431</v>
      </c>
      <c r="D275" s="151" t="s">
        <v>4427</v>
      </c>
    </row>
    <row r="276" spans="1:4" ht="14.4">
      <c r="A276" s="150"/>
      <c r="B276" s="149" t="s">
        <v>421</v>
      </c>
      <c r="C276" s="150" t="s">
        <v>4432</v>
      </c>
      <c r="D276" s="151" t="s">
        <v>4427</v>
      </c>
    </row>
    <row r="277" spans="1:4" ht="14.4">
      <c r="A277" s="150"/>
      <c r="B277" s="149" t="s">
        <v>421</v>
      </c>
      <c r="C277" s="150" t="s">
        <v>357</v>
      </c>
      <c r="D277" s="151" t="s">
        <v>4427</v>
      </c>
    </row>
    <row r="278" spans="1:4" ht="14.4">
      <c r="A278" s="153"/>
      <c r="B278" s="152" t="s">
        <v>422</v>
      </c>
      <c r="C278" s="153" t="s">
        <v>493</v>
      </c>
      <c r="D278" s="178" t="s">
        <v>4139</v>
      </c>
    </row>
    <row r="279" spans="1:4" ht="14.4">
      <c r="A279" s="153"/>
      <c r="B279" s="152" t="s">
        <v>422</v>
      </c>
      <c r="C279" s="153" t="s">
        <v>684</v>
      </c>
      <c r="D279" s="178" t="s">
        <v>4139</v>
      </c>
    </row>
    <row r="280" spans="1:4" ht="14.4">
      <c r="A280" s="153"/>
      <c r="B280" s="152" t="s">
        <v>422</v>
      </c>
      <c r="C280" s="153" t="s">
        <v>4433</v>
      </c>
      <c r="D280" s="178" t="s">
        <v>4139</v>
      </c>
    </row>
    <row r="281" spans="1:4" ht="14.4">
      <c r="A281" s="153"/>
      <c r="B281" s="152" t="s">
        <v>422</v>
      </c>
      <c r="C281" s="153" t="s">
        <v>4434</v>
      </c>
      <c r="D281" s="178" t="s">
        <v>4139</v>
      </c>
    </row>
    <row r="282" spans="1:4" ht="14.4">
      <c r="A282" s="38"/>
      <c r="B282" s="143" t="s">
        <v>615</v>
      </c>
      <c r="C282" s="24" t="s">
        <v>4435</v>
      </c>
      <c r="D282" s="102" t="s">
        <v>4436</v>
      </c>
    </row>
    <row r="283" spans="1:4" ht="14.4">
      <c r="A283" s="38"/>
      <c r="B283" s="143" t="s">
        <v>615</v>
      </c>
      <c r="C283" s="24" t="s">
        <v>685</v>
      </c>
      <c r="D283" s="102" t="s">
        <v>4436</v>
      </c>
    </row>
    <row r="284" spans="1:4" ht="14.4">
      <c r="A284" s="38"/>
      <c r="B284" s="143" t="s">
        <v>615</v>
      </c>
      <c r="C284" s="24" t="s">
        <v>4437</v>
      </c>
      <c r="D284" s="102" t="s">
        <v>4436</v>
      </c>
    </row>
    <row r="285" spans="1:4" ht="14.4">
      <c r="A285" s="38"/>
      <c r="B285" s="143" t="s">
        <v>615</v>
      </c>
      <c r="C285" s="24" t="s">
        <v>369</v>
      </c>
      <c r="D285" s="102" t="s">
        <v>4436</v>
      </c>
    </row>
    <row r="286" spans="1:4" ht="14.4">
      <c r="A286" s="38"/>
      <c r="B286" s="143" t="s">
        <v>615</v>
      </c>
      <c r="C286" s="38" t="s">
        <v>357</v>
      </c>
      <c r="D286" s="102" t="s">
        <v>4436</v>
      </c>
    </row>
    <row r="287" spans="1:4" ht="14.4">
      <c r="A287" s="179"/>
      <c r="B287" s="180" t="s">
        <v>4305</v>
      </c>
      <c r="C287" s="181" t="s">
        <v>365</v>
      </c>
      <c r="D287" s="182" t="s">
        <v>4253</v>
      </c>
    </row>
    <row r="288" spans="1:4" ht="14.4">
      <c r="A288" s="179"/>
      <c r="B288" s="180" t="s">
        <v>4305</v>
      </c>
      <c r="C288" s="181" t="s">
        <v>687</v>
      </c>
      <c r="D288" s="182" t="s">
        <v>4253</v>
      </c>
    </row>
    <row r="289" spans="1:6" ht="14.4">
      <c r="A289" s="179"/>
      <c r="B289" s="180" t="s">
        <v>4305</v>
      </c>
      <c r="C289" s="181" t="s">
        <v>4306</v>
      </c>
      <c r="D289" s="182" t="s">
        <v>4253</v>
      </c>
    </row>
    <row r="290" spans="1:6" ht="14.4">
      <c r="A290" s="179"/>
      <c r="B290" s="180" t="s">
        <v>4305</v>
      </c>
      <c r="C290" s="181" t="s">
        <v>4438</v>
      </c>
      <c r="D290" s="182" t="s">
        <v>4253</v>
      </c>
    </row>
    <row r="291" spans="1:6" ht="14.4">
      <c r="A291" s="179"/>
      <c r="B291" s="180" t="s">
        <v>4305</v>
      </c>
      <c r="C291" s="181" t="s">
        <v>4439</v>
      </c>
      <c r="D291" s="182" t="s">
        <v>4253</v>
      </c>
    </row>
    <row r="292" spans="1:6" ht="14.4">
      <c r="A292" s="179"/>
      <c r="B292" s="180" t="s">
        <v>4305</v>
      </c>
      <c r="C292" s="181" t="s">
        <v>4308</v>
      </c>
      <c r="D292" s="182" t="s">
        <v>4253</v>
      </c>
    </row>
    <row r="293" spans="1:6" ht="14.4">
      <c r="A293" s="179"/>
      <c r="B293" s="180" t="s">
        <v>4305</v>
      </c>
      <c r="C293" s="181" t="s">
        <v>357</v>
      </c>
      <c r="D293" s="182" t="s">
        <v>4253</v>
      </c>
    </row>
    <row r="294" spans="1:6" ht="14.4">
      <c r="A294" s="18"/>
      <c r="B294" s="148" t="s">
        <v>618</v>
      </c>
      <c r="C294" s="18" t="s">
        <v>359</v>
      </c>
      <c r="D294" s="17" t="s">
        <v>4139</v>
      </c>
    </row>
    <row r="295" spans="1:6" ht="14.4">
      <c r="A295" s="18"/>
      <c r="B295" s="148" t="s">
        <v>618</v>
      </c>
      <c r="C295" s="18" t="s">
        <v>4268</v>
      </c>
      <c r="D295" s="17" t="s">
        <v>4139</v>
      </c>
    </row>
    <row r="296" spans="1:6" ht="14.4">
      <c r="A296" s="18"/>
      <c r="B296" s="148" t="s">
        <v>618</v>
      </c>
      <c r="C296" s="18" t="s">
        <v>4312</v>
      </c>
      <c r="D296" s="17" t="s">
        <v>4139</v>
      </c>
    </row>
    <row r="297" spans="1:6" ht="14.4">
      <c r="A297" s="18"/>
      <c r="B297" s="148" t="s">
        <v>618</v>
      </c>
      <c r="C297" s="18" t="s">
        <v>688</v>
      </c>
      <c r="D297" s="17" t="s">
        <v>4139</v>
      </c>
    </row>
    <row r="298" spans="1:6" ht="14.4">
      <c r="A298" s="18"/>
      <c r="B298" s="148" t="s">
        <v>618</v>
      </c>
      <c r="C298" s="18" t="s">
        <v>369</v>
      </c>
      <c r="D298" s="17" t="s">
        <v>4139</v>
      </c>
    </row>
    <row r="299" spans="1:6" ht="14.4">
      <c r="A299" s="18"/>
      <c r="B299" s="148" t="s">
        <v>618</v>
      </c>
      <c r="C299" s="18" t="s">
        <v>357</v>
      </c>
      <c r="D299" s="17" t="s">
        <v>4139</v>
      </c>
    </row>
    <row r="300" spans="1:6" ht="14.4">
      <c r="A300" s="18"/>
      <c r="B300" s="148" t="s">
        <v>618</v>
      </c>
      <c r="C300" s="18" t="s">
        <v>4440</v>
      </c>
      <c r="D300" s="17" t="s">
        <v>4139</v>
      </c>
    </row>
    <row r="301" spans="1:6" ht="14.4">
      <c r="A301" s="183"/>
      <c r="B301" s="183" t="s">
        <v>4441</v>
      </c>
      <c r="C301" s="183" t="s">
        <v>374</v>
      </c>
      <c r="D301" s="184" t="s">
        <v>4253</v>
      </c>
      <c r="F301" s="71"/>
    </row>
    <row r="302" spans="1:6" ht="13.2">
      <c r="A302" s="183"/>
      <c r="B302" s="183" t="s">
        <v>4441</v>
      </c>
      <c r="C302" s="183" t="s">
        <v>4442</v>
      </c>
      <c r="D302" s="184" t="s">
        <v>4253</v>
      </c>
    </row>
    <row r="303" spans="1:6" ht="13.2">
      <c r="A303" s="183"/>
      <c r="B303" s="183" t="s">
        <v>4441</v>
      </c>
      <c r="C303" s="183" t="s">
        <v>4385</v>
      </c>
      <c r="D303" s="184" t="s">
        <v>4253</v>
      </c>
    </row>
    <row r="304" spans="1:6" ht="13.2">
      <c r="A304" s="183"/>
      <c r="B304" s="183" t="s">
        <v>4441</v>
      </c>
      <c r="C304" s="183" t="s">
        <v>4443</v>
      </c>
      <c r="D304" s="184" t="s">
        <v>4253</v>
      </c>
    </row>
    <row r="305" spans="1:4" ht="13.2">
      <c r="A305" s="185"/>
      <c r="B305" s="185" t="s">
        <v>628</v>
      </c>
      <c r="C305" s="185" t="s">
        <v>664</v>
      </c>
      <c r="D305" s="186" t="s">
        <v>4139</v>
      </c>
    </row>
    <row r="306" spans="1:4" ht="13.2">
      <c r="A306" s="185"/>
      <c r="B306" s="185" t="s">
        <v>628</v>
      </c>
      <c r="C306" s="185" t="s">
        <v>4444</v>
      </c>
      <c r="D306" s="186" t="s">
        <v>4139</v>
      </c>
    </row>
    <row r="307" spans="1:4" ht="13.2">
      <c r="A307" s="187"/>
      <c r="B307" s="187" t="s">
        <v>4445</v>
      </c>
      <c r="C307" s="187" t="s">
        <v>506</v>
      </c>
      <c r="D307" s="188" t="s">
        <v>4139</v>
      </c>
    </row>
    <row r="308" spans="1:4" ht="13.2">
      <c r="A308" s="187"/>
      <c r="B308" s="187" t="s">
        <v>4445</v>
      </c>
      <c r="C308" s="187" t="s">
        <v>592</v>
      </c>
      <c r="D308" s="188" t="s">
        <v>4139</v>
      </c>
    </row>
    <row r="309" spans="1:4" ht="13.2">
      <c r="A309" s="158"/>
      <c r="B309" s="158" t="s">
        <v>630</v>
      </c>
      <c r="C309" s="158" t="s">
        <v>665</v>
      </c>
      <c r="D309" s="189" t="s">
        <v>4139</v>
      </c>
    </row>
    <row r="310" spans="1:4" ht="13.2">
      <c r="A310" s="158"/>
      <c r="B310" s="158" t="s">
        <v>630</v>
      </c>
      <c r="C310" s="158" t="s">
        <v>593</v>
      </c>
      <c r="D310" s="189" t="s">
        <v>4139</v>
      </c>
    </row>
    <row r="311" spans="1:4" ht="13.2">
      <c r="A311" s="158"/>
      <c r="B311" s="158" t="s">
        <v>630</v>
      </c>
      <c r="C311" s="158" t="s">
        <v>4446</v>
      </c>
      <c r="D311" s="189" t="s">
        <v>4139</v>
      </c>
    </row>
    <row r="312" spans="1:4" ht="13.2">
      <c r="A312" s="158"/>
      <c r="B312" s="158" t="s">
        <v>630</v>
      </c>
      <c r="C312" s="158" t="s">
        <v>4447</v>
      </c>
      <c r="D312" s="189" t="s">
        <v>4139</v>
      </c>
    </row>
    <row r="313" spans="1:4" ht="13.2">
      <c r="A313" s="158"/>
      <c r="B313" s="158" t="s">
        <v>630</v>
      </c>
      <c r="C313" s="158" t="s">
        <v>4448</v>
      </c>
      <c r="D313" s="189" t="s">
        <v>4139</v>
      </c>
    </row>
    <row r="314" spans="1:4" ht="13.2">
      <c r="A314" s="158"/>
      <c r="B314" s="158" t="s">
        <v>630</v>
      </c>
      <c r="C314" s="158" t="s">
        <v>509</v>
      </c>
      <c r="D314" s="189" t="s">
        <v>4139</v>
      </c>
    </row>
    <row r="315" spans="1:4" ht="13.2">
      <c r="A315" s="158"/>
      <c r="B315" s="158" t="s">
        <v>630</v>
      </c>
      <c r="C315" s="158" t="s">
        <v>357</v>
      </c>
      <c r="D315" s="189" t="s">
        <v>4139</v>
      </c>
    </row>
    <row r="316" spans="1:4" ht="13.2">
      <c r="A316" s="38"/>
      <c r="B316" s="38" t="s">
        <v>1037</v>
      </c>
      <c r="C316" s="38" t="s">
        <v>689</v>
      </c>
      <c r="D316" s="102" t="s">
        <v>4139</v>
      </c>
    </row>
    <row r="317" spans="1:4" ht="13.2">
      <c r="A317" s="38"/>
      <c r="B317" s="38" t="s">
        <v>1037</v>
      </c>
      <c r="C317" s="38" t="s">
        <v>595</v>
      </c>
      <c r="D317" s="102" t="s">
        <v>4139</v>
      </c>
    </row>
    <row r="318" spans="1:4" ht="13.2">
      <c r="A318" s="38"/>
      <c r="B318" s="38" t="s">
        <v>1037</v>
      </c>
      <c r="C318" s="38" t="s">
        <v>4449</v>
      </c>
      <c r="D318" s="102" t="s">
        <v>4139</v>
      </c>
    </row>
    <row r="319" spans="1:4" ht="13.2">
      <c r="A319" s="38"/>
      <c r="B319" s="38" t="s">
        <v>1037</v>
      </c>
      <c r="C319" s="38" t="s">
        <v>4450</v>
      </c>
      <c r="D319" s="102" t="s">
        <v>4139</v>
      </c>
    </row>
    <row r="320" spans="1:4" ht="13.2">
      <c r="A320" s="38"/>
      <c r="B320" s="38" t="s">
        <v>1037</v>
      </c>
      <c r="C320" s="38" t="s">
        <v>666</v>
      </c>
      <c r="D320" s="102" t="s">
        <v>4139</v>
      </c>
    </row>
    <row r="321" spans="1:5" ht="13.2">
      <c r="A321" s="38"/>
      <c r="B321" s="38" t="s">
        <v>1037</v>
      </c>
      <c r="C321" s="38" t="s">
        <v>4451</v>
      </c>
      <c r="D321" s="102" t="s">
        <v>4139</v>
      </c>
    </row>
    <row r="322" spans="1:5" ht="13.2">
      <c r="A322" s="38"/>
      <c r="B322" s="38" t="s">
        <v>1037</v>
      </c>
      <c r="C322" s="38" t="s">
        <v>4452</v>
      </c>
      <c r="D322" s="102" t="s">
        <v>4139</v>
      </c>
    </row>
    <row r="323" spans="1:5" ht="13.2">
      <c r="A323" s="38"/>
      <c r="B323" s="38" t="s">
        <v>1037</v>
      </c>
      <c r="C323" s="38" t="s">
        <v>4453</v>
      </c>
      <c r="D323" s="102" t="s">
        <v>4139</v>
      </c>
    </row>
    <row r="324" spans="1:5" ht="13.2">
      <c r="A324" s="38"/>
      <c r="B324" s="38" t="s">
        <v>1037</v>
      </c>
      <c r="C324" s="38" t="s">
        <v>4454</v>
      </c>
      <c r="D324" s="102" t="s">
        <v>4139</v>
      </c>
    </row>
    <row r="325" spans="1:5" ht="13.2">
      <c r="A325" s="38"/>
      <c r="B325" s="38" t="s">
        <v>1037</v>
      </c>
      <c r="C325" s="38" t="s">
        <v>4455</v>
      </c>
      <c r="D325" s="102" t="s">
        <v>4139</v>
      </c>
    </row>
    <row r="326" spans="1:5" ht="13.2">
      <c r="A326" s="38"/>
      <c r="B326" s="38" t="s">
        <v>1037</v>
      </c>
      <c r="C326" s="38" t="s">
        <v>4456</v>
      </c>
      <c r="D326" s="102" t="s">
        <v>4139</v>
      </c>
    </row>
    <row r="327" spans="1:5" ht="13.2">
      <c r="A327" s="38"/>
      <c r="B327" s="38" t="s">
        <v>1037</v>
      </c>
      <c r="C327" s="38" t="s">
        <v>4457</v>
      </c>
      <c r="D327" s="102" t="s">
        <v>4139</v>
      </c>
    </row>
    <row r="328" spans="1:5" ht="13.2">
      <c r="A328" s="38"/>
      <c r="B328" s="38" t="s">
        <v>1037</v>
      </c>
      <c r="C328" s="38" t="s">
        <v>4458</v>
      </c>
      <c r="D328" s="102" t="s">
        <v>4139</v>
      </c>
    </row>
    <row r="329" spans="1:5" ht="13.2">
      <c r="A329" s="38"/>
      <c r="B329" s="38" t="s">
        <v>1037</v>
      </c>
      <c r="C329" s="38" t="s">
        <v>4459</v>
      </c>
      <c r="D329" s="102" t="s">
        <v>4139</v>
      </c>
    </row>
    <row r="330" spans="1:5" ht="13.2">
      <c r="A330" s="38"/>
      <c r="B330" s="38" t="s">
        <v>631</v>
      </c>
      <c r="C330" s="38" t="s">
        <v>502</v>
      </c>
      <c r="D330" s="102" t="s">
        <v>4232</v>
      </c>
    </row>
    <row r="331" spans="1:5" ht="13.2">
      <c r="A331" s="147"/>
      <c r="B331" s="147" t="s">
        <v>4460</v>
      </c>
      <c r="C331" s="147">
        <v>12</v>
      </c>
      <c r="D331" s="190" t="s">
        <v>4253</v>
      </c>
      <c r="E331" s="147" t="s">
        <v>4461</v>
      </c>
    </row>
    <row r="332" spans="1:5" ht="13.2">
      <c r="A332" s="147"/>
      <c r="B332" s="147" t="s">
        <v>4460</v>
      </c>
      <c r="C332" s="147">
        <v>24</v>
      </c>
      <c r="D332" s="190" t="s">
        <v>4253</v>
      </c>
      <c r="E332" s="147" t="s">
        <v>4462</v>
      </c>
    </row>
    <row r="333" spans="1:5" ht="13.2">
      <c r="A333" s="147"/>
      <c r="B333" s="147" t="s">
        <v>4460</v>
      </c>
      <c r="C333" s="147">
        <v>36</v>
      </c>
      <c r="D333" s="190" t="s">
        <v>4253</v>
      </c>
      <c r="E333" s="147" t="s">
        <v>4463</v>
      </c>
    </row>
    <row r="334" spans="1:5" ht="13.2">
      <c r="A334" s="147"/>
      <c r="B334" s="147" t="s">
        <v>4460</v>
      </c>
      <c r="C334" s="147">
        <v>48</v>
      </c>
      <c r="D334" s="190" t="s">
        <v>4253</v>
      </c>
      <c r="E334" s="147" t="s">
        <v>4464</v>
      </c>
    </row>
    <row r="335" spans="1:5" ht="13.2">
      <c r="A335" s="147"/>
      <c r="B335" s="147" t="s">
        <v>4460</v>
      </c>
      <c r="C335" s="147">
        <v>60</v>
      </c>
      <c r="D335" s="190" t="s">
        <v>4253</v>
      </c>
      <c r="E335" s="147" t="s">
        <v>4465</v>
      </c>
    </row>
    <row r="336" spans="1:5" ht="13.2">
      <c r="A336" s="147"/>
      <c r="B336" s="147" t="s">
        <v>4460</v>
      </c>
      <c r="C336" s="147">
        <v>72</v>
      </c>
      <c r="D336" s="190" t="s">
        <v>4253</v>
      </c>
      <c r="E336" s="147" t="s">
        <v>4466</v>
      </c>
    </row>
    <row r="337" spans="1:5" ht="13.2">
      <c r="A337" s="147"/>
      <c r="B337" s="147" t="s">
        <v>4460</v>
      </c>
      <c r="C337" s="147">
        <v>84</v>
      </c>
      <c r="D337" s="190" t="s">
        <v>4253</v>
      </c>
      <c r="E337" s="147" t="s">
        <v>4467</v>
      </c>
    </row>
    <row r="338" spans="1:5" ht="13.2">
      <c r="A338" s="191"/>
      <c r="B338" s="192" t="s">
        <v>273</v>
      </c>
      <c r="C338" s="192" t="s">
        <v>4376</v>
      </c>
      <c r="D338" s="193" t="s">
        <v>4253</v>
      </c>
    </row>
    <row r="339" spans="1:5" ht="13.2">
      <c r="A339" s="191"/>
      <c r="B339" s="192" t="s">
        <v>273</v>
      </c>
      <c r="C339" s="192" t="s">
        <v>498</v>
      </c>
      <c r="D339" s="193" t="s">
        <v>4253</v>
      </c>
    </row>
    <row r="340" spans="1:5" ht="13.2">
      <c r="A340" s="191"/>
      <c r="B340" s="192" t="s">
        <v>273</v>
      </c>
      <c r="C340" s="192" t="s">
        <v>363</v>
      </c>
      <c r="D340" s="193" t="s">
        <v>4253</v>
      </c>
    </row>
    <row r="341" spans="1:5" ht="13.2">
      <c r="A341" s="191"/>
      <c r="B341" s="192" t="s">
        <v>273</v>
      </c>
      <c r="C341" s="192" t="s">
        <v>357</v>
      </c>
      <c r="D341" s="193" t="s">
        <v>4253</v>
      </c>
    </row>
    <row r="342" spans="1:5" ht="13.2">
      <c r="A342" s="194"/>
      <c r="B342" s="195" t="s">
        <v>940</v>
      </c>
      <c r="C342" s="195" t="s">
        <v>510</v>
      </c>
      <c r="D342" s="196" t="s">
        <v>4253</v>
      </c>
    </row>
    <row r="343" spans="1:5" ht="13.2">
      <c r="A343" s="194"/>
      <c r="B343" s="195" t="s">
        <v>940</v>
      </c>
      <c r="C343" s="195" t="s">
        <v>384</v>
      </c>
      <c r="D343" s="196" t="s">
        <v>4253</v>
      </c>
    </row>
    <row r="344" spans="1:5" ht="13.2">
      <c r="A344" s="194"/>
      <c r="B344" s="195" t="s">
        <v>940</v>
      </c>
      <c r="C344" s="195" t="s">
        <v>4468</v>
      </c>
      <c r="D344" s="196" t="s">
        <v>4253</v>
      </c>
    </row>
    <row r="345" spans="1:5" ht="13.2">
      <c r="A345" s="194"/>
      <c r="B345" s="195" t="s">
        <v>940</v>
      </c>
      <c r="C345" s="195" t="s">
        <v>594</v>
      </c>
      <c r="D345" s="196" t="s">
        <v>4253</v>
      </c>
    </row>
    <row r="346" spans="1:5" ht="13.2">
      <c r="A346" s="38"/>
      <c r="B346" s="38" t="s">
        <v>641</v>
      </c>
      <c r="C346" s="38" t="s">
        <v>4469</v>
      </c>
      <c r="D346" s="102" t="s">
        <v>4139</v>
      </c>
    </row>
    <row r="347" spans="1:5" ht="13.2">
      <c r="A347" s="38"/>
      <c r="B347" s="38" t="s">
        <v>641</v>
      </c>
      <c r="C347" s="38" t="s">
        <v>390</v>
      </c>
      <c r="D347" s="102" t="s">
        <v>4139</v>
      </c>
    </row>
    <row r="348" spans="1:5" ht="13.2">
      <c r="A348" s="38"/>
      <c r="B348" s="38" t="s">
        <v>641</v>
      </c>
      <c r="C348" s="38" t="s">
        <v>693</v>
      </c>
      <c r="D348" s="102" t="s">
        <v>4139</v>
      </c>
    </row>
    <row r="349" spans="1:5" ht="13.2">
      <c r="A349" s="158"/>
      <c r="B349" s="158" t="s">
        <v>638</v>
      </c>
      <c r="C349" s="158" t="s">
        <v>4470</v>
      </c>
      <c r="D349" s="189"/>
    </row>
    <row r="350" spans="1:5" ht="13.2">
      <c r="A350" s="158"/>
      <c r="B350" s="158" t="s">
        <v>638</v>
      </c>
      <c r="C350" s="158" t="s">
        <v>668</v>
      </c>
      <c r="D350" s="189"/>
    </row>
    <row r="351" spans="1:5" ht="13.2">
      <c r="A351" s="158"/>
      <c r="B351" s="158" t="s">
        <v>638</v>
      </c>
      <c r="C351" s="158" t="s">
        <v>691</v>
      </c>
      <c r="D351" s="189"/>
    </row>
    <row r="352" spans="1:5" ht="13.2">
      <c r="A352" s="158"/>
      <c r="B352" s="158" t="s">
        <v>638</v>
      </c>
      <c r="C352" s="158" t="s">
        <v>357</v>
      </c>
      <c r="D352" s="189"/>
    </row>
    <row r="353" spans="1:4" ht="13.2">
      <c r="A353" s="38"/>
      <c r="B353" s="38" t="s">
        <v>639</v>
      </c>
      <c r="C353" s="38" t="s">
        <v>4470</v>
      </c>
      <c r="D353" s="102"/>
    </row>
    <row r="354" spans="1:4" ht="13.2">
      <c r="A354" s="38"/>
      <c r="B354" s="38" t="s">
        <v>639</v>
      </c>
      <c r="C354" s="38" t="s">
        <v>669</v>
      </c>
      <c r="D354" s="102"/>
    </row>
    <row r="355" spans="1:4" ht="13.2">
      <c r="A355" s="38"/>
      <c r="B355" s="38" t="s">
        <v>639</v>
      </c>
      <c r="C355" s="38" t="s">
        <v>691</v>
      </c>
      <c r="D355" s="102"/>
    </row>
    <row r="356" spans="1:4" ht="13.2">
      <c r="A356" s="38"/>
      <c r="B356" s="38" t="s">
        <v>639</v>
      </c>
      <c r="C356" s="38" t="s">
        <v>357</v>
      </c>
      <c r="D356" s="102"/>
    </row>
    <row r="357" spans="1:4" ht="13.2">
      <c r="B357" s="12" t="s">
        <v>606</v>
      </c>
      <c r="C357" s="12" t="s">
        <v>648</v>
      </c>
      <c r="D357" s="5"/>
    </row>
    <row r="358" spans="1:4" ht="13.2">
      <c r="B358" s="12" t="s">
        <v>606</v>
      </c>
      <c r="C358" s="12" t="s">
        <v>345</v>
      </c>
      <c r="D358" s="5"/>
    </row>
    <row r="359" spans="1:4" ht="13.2">
      <c r="B359" s="12" t="s">
        <v>606</v>
      </c>
      <c r="C359" s="12" t="s">
        <v>3130</v>
      </c>
      <c r="D359" s="5"/>
    </row>
    <row r="360" spans="1:4" ht="13.2">
      <c r="B360" s="12" t="s">
        <v>606</v>
      </c>
      <c r="C360" s="12" t="s">
        <v>573</v>
      </c>
      <c r="D360" s="5"/>
    </row>
    <row r="361" spans="1:4" ht="13.2">
      <c r="B361" s="12" t="s">
        <v>606</v>
      </c>
      <c r="C361" s="12" t="s">
        <v>3998</v>
      </c>
      <c r="D361" s="5"/>
    </row>
    <row r="362" spans="1:4" ht="13.2">
      <c r="B362" s="12" t="s">
        <v>606</v>
      </c>
      <c r="C362" s="12" t="s">
        <v>4471</v>
      </c>
      <c r="D362" s="5"/>
    </row>
    <row r="363" spans="1:4" ht="13.2">
      <c r="B363" s="12" t="s">
        <v>606</v>
      </c>
      <c r="C363" s="12" t="s">
        <v>4010</v>
      </c>
      <c r="D363" s="5"/>
    </row>
    <row r="364" spans="1:4" ht="13.2">
      <c r="B364" s="12" t="s">
        <v>606</v>
      </c>
      <c r="C364" s="12" t="s">
        <v>1542</v>
      </c>
      <c r="D364" s="5"/>
    </row>
    <row r="365" spans="1:4" ht="13.2">
      <c r="B365" s="12" t="s">
        <v>606</v>
      </c>
      <c r="C365" s="12" t="s">
        <v>1930</v>
      </c>
      <c r="D365" s="5"/>
    </row>
    <row r="366" spans="1:4" ht="13.2">
      <c r="B366" s="12" t="s">
        <v>606</v>
      </c>
      <c r="C366" s="12" t="s">
        <v>169</v>
      </c>
      <c r="D366" s="5"/>
    </row>
    <row r="367" spans="1:4" ht="13.2">
      <c r="B367" s="12" t="s">
        <v>606</v>
      </c>
      <c r="C367" s="12" t="s">
        <v>4472</v>
      </c>
      <c r="D367" s="5"/>
    </row>
    <row r="368" spans="1:4" ht="13.2">
      <c r="B368" s="12" t="s">
        <v>606</v>
      </c>
      <c r="C368" s="12" t="s">
        <v>2905</v>
      </c>
      <c r="D368" s="5"/>
    </row>
    <row r="369" spans="1:4" ht="13.2">
      <c r="B369" s="12" t="s">
        <v>606</v>
      </c>
      <c r="C369" s="12" t="s">
        <v>3599</v>
      </c>
      <c r="D369" s="5"/>
    </row>
    <row r="370" spans="1:4" ht="13.2">
      <c r="B370" s="12" t="s">
        <v>606</v>
      </c>
      <c r="C370" s="12" t="s">
        <v>1490</v>
      </c>
      <c r="D370" s="5"/>
    </row>
    <row r="371" spans="1:4" ht="13.2">
      <c r="B371" s="12" t="s">
        <v>606</v>
      </c>
      <c r="C371" s="12" t="s">
        <v>3946</v>
      </c>
      <c r="D371" s="5"/>
    </row>
    <row r="372" spans="1:4" ht="13.2">
      <c r="A372" s="18"/>
      <c r="B372" s="18" t="s">
        <v>4017</v>
      </c>
      <c r="C372" s="18" t="s">
        <v>4027</v>
      </c>
      <c r="D372" s="17" t="s">
        <v>4253</v>
      </c>
    </row>
    <row r="373" spans="1:4" ht="13.2">
      <c r="A373" s="18"/>
      <c r="B373" s="18" t="s">
        <v>4017</v>
      </c>
      <c r="C373" s="18" t="s">
        <v>4473</v>
      </c>
      <c r="D373" s="17" t="s">
        <v>4253</v>
      </c>
    </row>
    <row r="374" spans="1:4" ht="13.2">
      <c r="A374" s="18"/>
      <c r="B374" s="18" t="s">
        <v>4017</v>
      </c>
      <c r="C374" s="18" t="s">
        <v>4474</v>
      </c>
      <c r="D374" s="17" t="s">
        <v>4253</v>
      </c>
    </row>
    <row r="375" spans="1:4" ht="13.2">
      <c r="B375" s="12" t="s">
        <v>4018</v>
      </c>
      <c r="C375" s="12" t="s">
        <v>4475</v>
      </c>
      <c r="D375" s="5" t="s">
        <v>4253</v>
      </c>
    </row>
    <row r="376" spans="1:4" ht="13.2">
      <c r="B376" s="12" t="s">
        <v>4018</v>
      </c>
      <c r="C376" s="12" t="s">
        <v>1113</v>
      </c>
      <c r="D376" s="5" t="s">
        <v>4253</v>
      </c>
    </row>
    <row r="377" spans="1:4" ht="13.2">
      <c r="B377" s="12" t="s">
        <v>4022</v>
      </c>
      <c r="C377" s="12" t="s">
        <v>13</v>
      </c>
      <c r="D377" s="5" t="s">
        <v>4253</v>
      </c>
    </row>
    <row r="378" spans="1:4" ht="13.2">
      <c r="B378" s="12" t="s">
        <v>4022</v>
      </c>
      <c r="C378" s="12" t="s">
        <v>20</v>
      </c>
      <c r="D378" s="5" t="s">
        <v>4253</v>
      </c>
    </row>
    <row r="379" spans="1:4" ht="13.2">
      <c r="B379" s="12" t="s">
        <v>4022</v>
      </c>
      <c r="C379" s="12" t="s">
        <v>4476</v>
      </c>
      <c r="D379" s="5" t="s">
        <v>4253</v>
      </c>
    </row>
    <row r="380" spans="1:4" ht="13.2">
      <c r="B380" s="12" t="s">
        <v>4022</v>
      </c>
      <c r="C380" s="12" t="s">
        <v>81</v>
      </c>
      <c r="D380" s="5" t="s">
        <v>4253</v>
      </c>
    </row>
    <row r="381" spans="1:4" ht="13.2">
      <c r="B381" s="12" t="s">
        <v>4022</v>
      </c>
      <c r="C381" s="12" t="s">
        <v>4477</v>
      </c>
      <c r="D381" s="5" t="s">
        <v>4253</v>
      </c>
    </row>
    <row r="382" spans="1:4" ht="13.2">
      <c r="B382" s="12" t="s">
        <v>4022</v>
      </c>
      <c r="C382" s="12" t="s">
        <v>4478</v>
      </c>
      <c r="D382" s="5" t="s">
        <v>4253</v>
      </c>
    </row>
    <row r="383" spans="1:4" ht="13.2">
      <c r="B383" s="12" t="s">
        <v>4479</v>
      </c>
      <c r="C383" s="12" t="s">
        <v>4480</v>
      </c>
      <c r="D383" s="5" t="s">
        <v>4253</v>
      </c>
    </row>
    <row r="384" spans="1:4" ht="13.2">
      <c r="B384" s="12" t="s">
        <v>4479</v>
      </c>
      <c r="C384" s="12" t="s">
        <v>4028</v>
      </c>
      <c r="D384" s="5" t="s">
        <v>4253</v>
      </c>
    </row>
    <row r="385" spans="1:4" ht="13.2">
      <c r="B385" s="12" t="s">
        <v>4479</v>
      </c>
      <c r="C385" s="12" t="s">
        <v>4481</v>
      </c>
      <c r="D385" s="5" t="s">
        <v>4253</v>
      </c>
    </row>
    <row r="386" spans="1:4" ht="13.2">
      <c r="A386" s="150"/>
      <c r="B386" s="150" t="s">
        <v>520</v>
      </c>
      <c r="C386" s="150" t="s">
        <v>4482</v>
      </c>
      <c r="D386" s="151" t="s">
        <v>4233</v>
      </c>
    </row>
    <row r="387" spans="1:4" ht="13.2">
      <c r="A387" s="150"/>
      <c r="B387" s="150" t="s">
        <v>520</v>
      </c>
      <c r="C387" s="150" t="s">
        <v>572</v>
      </c>
      <c r="D387" s="151" t="s">
        <v>4233</v>
      </c>
    </row>
    <row r="388" spans="1:4" ht="14.4">
      <c r="A388" s="179"/>
      <c r="B388" s="180" t="s">
        <v>785</v>
      </c>
      <c r="C388" s="181" t="s">
        <v>4483</v>
      </c>
      <c r="D388" s="182" t="s">
        <v>4233</v>
      </c>
    </row>
    <row r="389" spans="1:4" ht="14.4">
      <c r="A389" s="179"/>
      <c r="B389" s="180" t="s">
        <v>785</v>
      </c>
      <c r="C389" s="181" t="s">
        <v>4484</v>
      </c>
      <c r="D389" s="182" t="s">
        <v>4233</v>
      </c>
    </row>
    <row r="390" spans="1:4" ht="14.4">
      <c r="A390" s="179"/>
      <c r="B390" s="180" t="s">
        <v>785</v>
      </c>
      <c r="C390" s="181" t="s">
        <v>4297</v>
      </c>
      <c r="D390" s="182" t="s">
        <v>4233</v>
      </c>
    </row>
    <row r="391" spans="1:4" ht="14.4">
      <c r="B391" s="180" t="s">
        <v>785</v>
      </c>
      <c r="C391" s="181" t="s">
        <v>357</v>
      </c>
      <c r="D391" s="182" t="s">
        <v>4233</v>
      </c>
    </row>
    <row r="392" spans="1:4" ht="13.2">
      <c r="A392" s="197"/>
      <c r="B392" s="198" t="s">
        <v>557</v>
      </c>
      <c r="C392" s="197" t="s">
        <v>199</v>
      </c>
      <c r="D392" s="199"/>
    </row>
    <row r="393" spans="1:4" ht="13.2">
      <c r="A393" s="197"/>
      <c r="B393" s="198" t="s">
        <v>557</v>
      </c>
      <c r="C393" s="197" t="s">
        <v>236</v>
      </c>
      <c r="D393" s="199"/>
    </row>
    <row r="394" spans="1:4" ht="13.2">
      <c r="A394" s="197"/>
      <c r="B394" s="198" t="s">
        <v>557</v>
      </c>
      <c r="C394" s="197" t="s">
        <v>4485</v>
      </c>
      <c r="D394" s="199"/>
    </row>
    <row r="395" spans="1:4" ht="13.2">
      <c r="A395" s="197"/>
      <c r="B395" s="198" t="s">
        <v>557</v>
      </c>
      <c r="C395" s="197" t="s">
        <v>4486</v>
      </c>
      <c r="D395" s="199"/>
    </row>
    <row r="396" spans="1:4" ht="14.4">
      <c r="B396" s="71" t="s">
        <v>4487</v>
      </c>
      <c r="C396" s="64" t="s">
        <v>484</v>
      </c>
      <c r="D396" s="5"/>
    </row>
    <row r="397" spans="1:4" ht="14.4">
      <c r="B397" s="71" t="s">
        <v>4487</v>
      </c>
      <c r="C397" s="64" t="s">
        <v>4488</v>
      </c>
      <c r="D397" s="5"/>
    </row>
    <row r="398" spans="1:4" ht="14.4">
      <c r="B398" s="71" t="s">
        <v>4487</v>
      </c>
      <c r="C398" s="64" t="s">
        <v>4489</v>
      </c>
      <c r="D398" s="5"/>
    </row>
    <row r="399" spans="1:4" ht="14.4">
      <c r="B399" s="71" t="s">
        <v>4487</v>
      </c>
      <c r="C399" s="64" t="s">
        <v>4490</v>
      </c>
      <c r="D399" s="5"/>
    </row>
    <row r="400" spans="1:4" ht="14.4">
      <c r="B400" s="71" t="s">
        <v>4487</v>
      </c>
      <c r="C400" s="64" t="s">
        <v>4491</v>
      </c>
      <c r="D400" s="5"/>
    </row>
    <row r="401" spans="1:4" ht="14.4">
      <c r="B401" s="71" t="s">
        <v>4487</v>
      </c>
      <c r="C401" s="64" t="s">
        <v>357</v>
      </c>
      <c r="D401" s="5"/>
    </row>
    <row r="402" spans="1:4" ht="137.25" customHeight="1">
      <c r="B402" s="200" t="s">
        <v>4492</v>
      </c>
      <c r="C402" s="201" t="s">
        <v>508</v>
      </c>
      <c r="D402" s="5" t="s">
        <v>4232</v>
      </c>
    </row>
    <row r="403" spans="1:4" ht="120.75" customHeight="1">
      <c r="B403" s="200" t="s">
        <v>4492</v>
      </c>
      <c r="C403" s="12" t="s">
        <v>4493</v>
      </c>
      <c r="D403" s="5" t="s">
        <v>4232</v>
      </c>
    </row>
    <row r="404" spans="1:4" ht="99" customHeight="1">
      <c r="B404" s="200" t="s">
        <v>4492</v>
      </c>
      <c r="C404" s="12" t="s">
        <v>4494</v>
      </c>
      <c r="D404" s="5" t="s">
        <v>4232</v>
      </c>
    </row>
    <row r="405" spans="1:4" ht="179.25" customHeight="1">
      <c r="B405" s="200" t="s">
        <v>4492</v>
      </c>
      <c r="C405" s="12" t="s">
        <v>4495</v>
      </c>
      <c r="D405" s="5" t="s">
        <v>4232</v>
      </c>
    </row>
    <row r="406" spans="1:4" ht="148.5" customHeight="1">
      <c r="B406" s="200" t="s">
        <v>4492</v>
      </c>
      <c r="C406" s="12" t="s">
        <v>4496</v>
      </c>
      <c r="D406" s="5" t="s">
        <v>4232</v>
      </c>
    </row>
    <row r="407" spans="1:4" ht="137.25" customHeight="1">
      <c r="B407" s="200" t="s">
        <v>4492</v>
      </c>
      <c r="C407" s="200" t="s">
        <v>4497</v>
      </c>
      <c r="D407" s="5" t="s">
        <v>4232</v>
      </c>
    </row>
    <row r="408" spans="1:4" ht="141" customHeight="1">
      <c r="B408" s="200" t="s">
        <v>4492</v>
      </c>
      <c r="C408" s="200" t="s">
        <v>4498</v>
      </c>
      <c r="D408" s="5" t="s">
        <v>4232</v>
      </c>
    </row>
    <row r="409" spans="1:4" ht="13.2">
      <c r="A409" s="158"/>
      <c r="B409" s="158" t="s">
        <v>448</v>
      </c>
      <c r="C409" s="158" t="s">
        <v>507</v>
      </c>
      <c r="D409" s="189"/>
    </row>
    <row r="410" spans="1:4" ht="13.2">
      <c r="A410" s="158"/>
      <c r="B410" s="158" t="s">
        <v>448</v>
      </c>
      <c r="C410" s="158" t="s">
        <v>4499</v>
      </c>
      <c r="D410" s="189"/>
    </row>
    <row r="411" spans="1:4" ht="13.2">
      <c r="A411" s="158"/>
      <c r="B411" s="158" t="s">
        <v>448</v>
      </c>
      <c r="C411" s="158" t="s">
        <v>4500</v>
      </c>
      <c r="D411" s="189"/>
    </row>
    <row r="412" spans="1:4" ht="13.2">
      <c r="A412" s="38"/>
      <c r="B412" s="38" t="s">
        <v>4501</v>
      </c>
      <c r="C412" s="38" t="s">
        <v>393</v>
      </c>
      <c r="D412" s="102"/>
    </row>
    <row r="413" spans="1:4" ht="13.2">
      <c r="A413" s="38"/>
      <c r="B413" s="38" t="s">
        <v>4501</v>
      </c>
      <c r="C413" s="38" t="s">
        <v>4502</v>
      </c>
      <c r="D413" s="102"/>
    </row>
    <row r="414" spans="1:4" ht="13.2">
      <c r="A414" s="38"/>
      <c r="B414" s="38" t="s">
        <v>4501</v>
      </c>
      <c r="C414" s="38" t="s">
        <v>4503</v>
      </c>
      <c r="D414" s="102"/>
    </row>
    <row r="415" spans="1:4" ht="13.2">
      <c r="A415" s="38"/>
      <c r="B415" s="38" t="s">
        <v>4501</v>
      </c>
      <c r="C415" s="38" t="s">
        <v>4504</v>
      </c>
      <c r="D415" s="102"/>
    </row>
    <row r="416" spans="1:4" ht="13.2">
      <c r="A416" s="38"/>
      <c r="B416" s="38" t="s">
        <v>4501</v>
      </c>
      <c r="C416" s="38" t="s">
        <v>4505</v>
      </c>
      <c r="D416" s="102"/>
    </row>
    <row r="417" spans="1:4" ht="13.2">
      <c r="A417" s="38"/>
      <c r="B417" s="38" t="s">
        <v>4501</v>
      </c>
      <c r="C417" s="38" t="s">
        <v>4506</v>
      </c>
      <c r="D417" s="102"/>
    </row>
    <row r="418" spans="1:4" ht="13.2">
      <c r="A418" s="7"/>
      <c r="B418" s="7" t="s">
        <v>4242</v>
      </c>
      <c r="C418" s="7" t="s">
        <v>214</v>
      </c>
      <c r="D418" s="202"/>
    </row>
    <row r="419" spans="1:4" ht="13.2">
      <c r="A419" s="7"/>
      <c r="B419" s="7" t="s">
        <v>4242</v>
      </c>
      <c r="C419" s="7" t="s">
        <v>477</v>
      </c>
      <c r="D419" s="202"/>
    </row>
    <row r="420" spans="1:4" ht="13.2">
      <c r="A420" s="7"/>
      <c r="B420" s="7" t="s">
        <v>4242</v>
      </c>
      <c r="C420" s="7" t="s">
        <v>568</v>
      </c>
      <c r="D420" s="202"/>
    </row>
    <row r="421" spans="1:4" ht="13.2">
      <c r="A421" s="7"/>
      <c r="B421" s="7" t="s">
        <v>4242</v>
      </c>
      <c r="C421" s="7" t="s">
        <v>1265</v>
      </c>
      <c r="D421" s="202"/>
    </row>
    <row r="422" spans="1:4" ht="13.2">
      <c r="A422" s="7"/>
      <c r="B422" s="7" t="s">
        <v>4242</v>
      </c>
      <c r="C422" s="7" t="s">
        <v>1251</v>
      </c>
      <c r="D422" s="202"/>
    </row>
    <row r="423" spans="1:4" ht="13.2">
      <c r="A423" s="7"/>
      <c r="B423" s="7" t="s">
        <v>4242</v>
      </c>
      <c r="C423" s="7" t="s">
        <v>1260</v>
      </c>
      <c r="D423" s="202"/>
    </row>
    <row r="424" spans="1:4" ht="13.2">
      <c r="A424" s="7"/>
      <c r="B424" s="7" t="s">
        <v>4242</v>
      </c>
      <c r="C424" s="7" t="s">
        <v>1248</v>
      </c>
      <c r="D424" s="202"/>
    </row>
    <row r="425" spans="1:4" ht="13.2">
      <c r="A425" s="7"/>
      <c r="B425" s="7" t="s">
        <v>4242</v>
      </c>
      <c r="C425" s="7" t="s">
        <v>171</v>
      </c>
      <c r="D425" s="202"/>
    </row>
    <row r="426" spans="1:4" ht="13.2">
      <c r="A426" s="38"/>
      <c r="B426" s="38" t="s">
        <v>4507</v>
      </c>
      <c r="C426" s="38" t="s">
        <v>1323</v>
      </c>
      <c r="D426" s="102"/>
    </row>
    <row r="427" spans="1:4" ht="13.2">
      <c r="A427" s="38"/>
      <c r="B427" s="38" t="s">
        <v>4507</v>
      </c>
      <c r="C427" s="38" t="s">
        <v>1298</v>
      </c>
      <c r="D427" s="102"/>
    </row>
    <row r="428" spans="1:4" ht="13.2">
      <c r="A428" s="38"/>
      <c r="B428" s="38" t="s">
        <v>4507</v>
      </c>
      <c r="C428" s="38" t="s">
        <v>1295</v>
      </c>
      <c r="D428" s="102"/>
    </row>
    <row r="429" spans="1:4" ht="13.2">
      <c r="A429" s="38"/>
      <c r="B429" s="38" t="s">
        <v>4507</v>
      </c>
      <c r="C429" s="38" t="s">
        <v>1250</v>
      </c>
      <c r="D429" s="102"/>
    </row>
    <row r="430" spans="1:4" ht="13.2">
      <c r="A430" s="38"/>
      <c r="B430" s="38" t="s">
        <v>4507</v>
      </c>
      <c r="C430" s="38" t="s">
        <v>476</v>
      </c>
      <c r="D430" s="102"/>
    </row>
    <row r="431" spans="1:4" ht="13.2">
      <c r="A431" s="38"/>
      <c r="B431" s="38" t="s">
        <v>4507</v>
      </c>
      <c r="C431" s="38" t="s">
        <v>1285</v>
      </c>
      <c r="D431" s="102"/>
    </row>
    <row r="432" spans="1:4" ht="13.2">
      <c r="A432" s="38"/>
      <c r="B432" s="38" t="s">
        <v>4507</v>
      </c>
      <c r="C432" s="38" t="s">
        <v>345</v>
      </c>
      <c r="D432" s="102"/>
    </row>
    <row r="433" spans="1:4" ht="13.2">
      <c r="A433" s="38"/>
      <c r="B433" s="38" t="s">
        <v>4507</v>
      </c>
      <c r="C433" s="38" t="s">
        <v>573</v>
      </c>
      <c r="D433" s="102"/>
    </row>
    <row r="434" spans="1:4" ht="13.2">
      <c r="A434" s="38"/>
      <c r="B434" s="38" t="s">
        <v>4507</v>
      </c>
      <c r="C434" s="38" t="s">
        <v>1658</v>
      </c>
      <c r="D434" s="102"/>
    </row>
    <row r="435" spans="1:4" ht="13.2">
      <c r="A435" s="38"/>
      <c r="B435" s="38" t="s">
        <v>4507</v>
      </c>
      <c r="C435" s="38" t="s">
        <v>1542</v>
      </c>
      <c r="D435" s="102"/>
    </row>
    <row r="436" spans="1:4" ht="13.2">
      <c r="A436" s="38"/>
      <c r="B436" s="38" t="s">
        <v>4507</v>
      </c>
      <c r="C436" s="38" t="s">
        <v>1288</v>
      </c>
      <c r="D436" s="102"/>
    </row>
    <row r="437" spans="1:4" ht="13.2">
      <c r="A437" s="38"/>
      <c r="B437" s="38" t="s">
        <v>4507</v>
      </c>
      <c r="C437" s="38" t="s">
        <v>1247</v>
      </c>
      <c r="D437" s="102"/>
    </row>
    <row r="438" spans="1:4" ht="13.2">
      <c r="A438" s="38"/>
      <c r="B438" s="38" t="s">
        <v>4507</v>
      </c>
      <c r="C438" s="38" t="s">
        <v>1826</v>
      </c>
      <c r="D438" s="102"/>
    </row>
    <row r="439" spans="1:4" ht="13.2">
      <c r="A439" s="38"/>
      <c r="B439" s="38" t="s">
        <v>4507</v>
      </c>
      <c r="C439" s="38" t="s">
        <v>1437</v>
      </c>
      <c r="D439" s="102"/>
    </row>
    <row r="440" spans="1:4" ht="13.2">
      <c r="A440" s="38"/>
      <c r="B440" s="38" t="s">
        <v>4507</v>
      </c>
      <c r="C440" s="38" t="s">
        <v>1262</v>
      </c>
      <c r="D440" s="102"/>
    </row>
    <row r="441" spans="1:4" ht="13.2">
      <c r="A441" s="38"/>
      <c r="B441" s="38" t="s">
        <v>4507</v>
      </c>
      <c r="C441" s="38" t="s">
        <v>2086</v>
      </c>
      <c r="D441" s="102"/>
    </row>
    <row r="442" spans="1:4" ht="13.2">
      <c r="A442" s="38"/>
      <c r="B442" s="38" t="s">
        <v>4507</v>
      </c>
      <c r="C442" s="38" t="s">
        <v>1252</v>
      </c>
      <c r="D442" s="102"/>
    </row>
    <row r="443" spans="1:4" ht="13.2">
      <c r="A443" s="38"/>
      <c r="B443" s="38" t="s">
        <v>4507</v>
      </c>
      <c r="C443" s="38" t="s">
        <v>1304</v>
      </c>
      <c r="D443" s="102"/>
    </row>
    <row r="444" spans="1:4" ht="13.2">
      <c r="A444" s="38"/>
      <c r="B444" s="38" t="s">
        <v>4507</v>
      </c>
      <c r="C444" s="38" t="s">
        <v>566</v>
      </c>
      <c r="D444" s="102"/>
    </row>
    <row r="445" spans="1:4" ht="13.2">
      <c r="A445" s="38"/>
      <c r="B445" s="38" t="s">
        <v>4507</v>
      </c>
      <c r="C445" s="38" t="s">
        <v>1544</v>
      </c>
      <c r="D445" s="102"/>
    </row>
    <row r="446" spans="1:4" ht="13.2">
      <c r="A446" s="38"/>
      <c r="B446" s="38" t="s">
        <v>4507</v>
      </c>
      <c r="C446" s="38" t="s">
        <v>4471</v>
      </c>
      <c r="D446" s="102"/>
    </row>
    <row r="447" spans="1:4" ht="13.2">
      <c r="A447" s="38"/>
      <c r="B447" s="38" t="s">
        <v>4507</v>
      </c>
      <c r="C447" s="38" t="s">
        <v>1309</v>
      </c>
      <c r="D447" s="102"/>
    </row>
    <row r="448" spans="1:4" ht="13.2">
      <c r="A448" s="38"/>
      <c r="B448" s="38" t="s">
        <v>4507</v>
      </c>
      <c r="C448" s="38" t="s">
        <v>1314</v>
      </c>
      <c r="D448" s="102"/>
    </row>
    <row r="449" spans="1:4" ht="13.2">
      <c r="A449" s="38"/>
      <c r="B449" s="38" t="s">
        <v>4507</v>
      </c>
      <c r="C449" s="38" t="s">
        <v>1368</v>
      </c>
      <c r="D449" s="102"/>
    </row>
    <row r="450" spans="1:4" ht="13.2">
      <c r="A450" s="38"/>
      <c r="B450" s="38" t="s">
        <v>4507</v>
      </c>
      <c r="C450" s="38" t="s">
        <v>1243</v>
      </c>
      <c r="D450" s="102"/>
    </row>
    <row r="451" spans="1:4" ht="13.2">
      <c r="A451" s="38"/>
      <c r="B451" s="38" t="s">
        <v>4507</v>
      </c>
      <c r="C451" s="38" t="s">
        <v>1448</v>
      </c>
      <c r="D451" s="102"/>
    </row>
    <row r="452" spans="1:4" ht="13.2">
      <c r="A452" s="38"/>
      <c r="B452" s="38" t="s">
        <v>4507</v>
      </c>
      <c r="C452" s="38" t="s">
        <v>1351</v>
      </c>
      <c r="D452" s="102"/>
    </row>
    <row r="453" spans="1:4" ht="13.2">
      <c r="A453" s="38"/>
      <c r="B453" s="38" t="s">
        <v>4507</v>
      </c>
      <c r="C453" s="38" t="s">
        <v>1472</v>
      </c>
      <c r="D453" s="102"/>
    </row>
    <row r="454" spans="1:4" ht="13.2">
      <c r="A454" s="38"/>
      <c r="B454" s="38" t="s">
        <v>4507</v>
      </c>
      <c r="C454" s="38" t="s">
        <v>1302</v>
      </c>
      <c r="D454" s="102"/>
    </row>
    <row r="455" spans="1:4" ht="13.2">
      <c r="A455" s="38"/>
      <c r="B455" s="38" t="s">
        <v>4507</v>
      </c>
      <c r="C455" s="38" t="s">
        <v>1475</v>
      </c>
      <c r="D455" s="102"/>
    </row>
    <row r="456" spans="1:4" ht="13.2">
      <c r="A456" s="38"/>
      <c r="B456" s="38" t="s">
        <v>4507</v>
      </c>
      <c r="C456" s="38" t="s">
        <v>169</v>
      </c>
      <c r="D456" s="102"/>
    </row>
    <row r="457" spans="1:4" ht="13.2">
      <c r="A457" s="38"/>
      <c r="B457" s="38" t="s">
        <v>4507</v>
      </c>
      <c r="C457" s="38" t="s">
        <v>1264</v>
      </c>
      <c r="D457" s="102"/>
    </row>
    <row r="458" spans="1:4" ht="13.2">
      <c r="A458" s="38"/>
      <c r="B458" s="38" t="s">
        <v>4507</v>
      </c>
      <c r="C458" s="38" t="s">
        <v>1345</v>
      </c>
      <c r="D458" s="102"/>
    </row>
    <row r="459" spans="1:4" ht="13.2">
      <c r="A459" s="38"/>
      <c r="B459" s="38" t="s">
        <v>4507</v>
      </c>
      <c r="C459" s="38" t="s">
        <v>1267</v>
      </c>
      <c r="D459" s="102"/>
    </row>
    <row r="460" spans="1:4" ht="13.2">
      <c r="A460" s="38"/>
      <c r="B460" s="38" t="s">
        <v>4507</v>
      </c>
      <c r="C460" s="38" t="s">
        <v>1457</v>
      </c>
      <c r="D460" s="102"/>
    </row>
    <row r="461" spans="1:4" ht="13.2">
      <c r="A461" s="38"/>
      <c r="B461" s="38" t="s">
        <v>4507</v>
      </c>
      <c r="C461" s="38" t="s">
        <v>1300</v>
      </c>
      <c r="D461" s="102"/>
    </row>
    <row r="462" spans="1:4" ht="13.2">
      <c r="A462" s="38"/>
      <c r="B462" s="38" t="s">
        <v>4507</v>
      </c>
      <c r="C462" s="38" t="s">
        <v>1321</v>
      </c>
      <c r="D462" s="102"/>
    </row>
    <row r="463" spans="1:4" ht="13.2">
      <c r="A463" s="38"/>
      <c r="B463" s="38" t="s">
        <v>4507</v>
      </c>
      <c r="C463" s="38" t="s">
        <v>1484</v>
      </c>
      <c r="D463" s="102"/>
    </row>
    <row r="464" spans="1:4" ht="13.2">
      <c r="A464" s="38"/>
      <c r="B464" s="38" t="s">
        <v>4507</v>
      </c>
      <c r="C464" s="38" t="s">
        <v>1339</v>
      </c>
      <c r="D464" s="102"/>
    </row>
    <row r="465" spans="1:4" ht="13.2">
      <c r="A465" s="38"/>
      <c r="B465" s="38" t="s">
        <v>4507</v>
      </c>
      <c r="C465" s="38" t="s">
        <v>1420</v>
      </c>
      <c r="D465" s="102"/>
    </row>
    <row r="466" spans="1:4" ht="13.2">
      <c r="A466" s="38"/>
      <c r="B466" s="38" t="s">
        <v>4507</v>
      </c>
      <c r="C466" s="38" t="s">
        <v>1257</v>
      </c>
      <c r="D466" s="102"/>
    </row>
    <row r="467" spans="1:4" ht="13.2">
      <c r="A467" s="38"/>
      <c r="B467" s="38" t="s">
        <v>4507</v>
      </c>
      <c r="C467" s="38" t="s">
        <v>1435</v>
      </c>
      <c r="D467" s="102"/>
    </row>
    <row r="468" spans="1:4" ht="13.2">
      <c r="A468" s="38"/>
      <c r="B468" s="38" t="s">
        <v>4507</v>
      </c>
      <c r="C468" s="38" t="s">
        <v>1365</v>
      </c>
      <c r="D468" s="102"/>
    </row>
    <row r="469" spans="1:4" ht="13.2">
      <c r="A469" s="38"/>
      <c r="B469" s="38" t="s">
        <v>4507</v>
      </c>
      <c r="C469" s="38" t="s">
        <v>1759</v>
      </c>
      <c r="D469" s="102"/>
    </row>
    <row r="470" spans="1:4" ht="13.2">
      <c r="A470" s="38"/>
      <c r="B470" s="38" t="s">
        <v>4507</v>
      </c>
      <c r="C470" s="38" t="s">
        <v>1245</v>
      </c>
      <c r="D470" s="102"/>
    </row>
    <row r="471" spans="1:4" ht="13.2">
      <c r="A471" s="38"/>
      <c r="B471" s="38" t="s">
        <v>4507</v>
      </c>
      <c r="C471" s="38" t="s">
        <v>1272</v>
      </c>
      <c r="D471" s="102"/>
    </row>
    <row r="472" spans="1:4" ht="13.2">
      <c r="A472" s="38"/>
      <c r="B472" s="38" t="s">
        <v>4507</v>
      </c>
      <c r="C472" s="38" t="s">
        <v>1383</v>
      </c>
      <c r="D472" s="102"/>
    </row>
    <row r="473" spans="1:4" ht="13.2">
      <c r="A473" s="38"/>
      <c r="B473" s="38" t="s">
        <v>4507</v>
      </c>
      <c r="C473" s="38" t="s">
        <v>1307</v>
      </c>
      <c r="D473" s="102"/>
    </row>
    <row r="474" spans="1:4" ht="13.2">
      <c r="A474" s="38"/>
      <c r="B474" s="38" t="s">
        <v>4507</v>
      </c>
      <c r="C474" s="38" t="s">
        <v>1378</v>
      </c>
      <c r="D474" s="102"/>
    </row>
    <row r="475" spans="1:4" ht="13.2">
      <c r="A475" s="38"/>
      <c r="B475" s="38" t="s">
        <v>4507</v>
      </c>
      <c r="C475" s="38" t="s">
        <v>1395</v>
      </c>
      <c r="D475" s="102"/>
    </row>
    <row r="476" spans="1:4" ht="13.2">
      <c r="A476" s="38"/>
      <c r="B476" s="38" t="s">
        <v>4507</v>
      </c>
      <c r="C476" s="38" t="s">
        <v>1497</v>
      </c>
      <c r="D476" s="102"/>
    </row>
    <row r="477" spans="1:4" ht="13.2">
      <c r="A477" s="38"/>
      <c r="B477" s="38" t="s">
        <v>4507</v>
      </c>
      <c r="C477" s="38" t="s">
        <v>1353</v>
      </c>
      <c r="D477" s="102"/>
    </row>
    <row r="478" spans="1:4" ht="13.2">
      <c r="A478" s="38"/>
      <c r="B478" s="38" t="s">
        <v>4507</v>
      </c>
      <c r="C478" s="38" t="s">
        <v>1336</v>
      </c>
      <c r="D478" s="102"/>
    </row>
    <row r="479" spans="1:4" ht="13.2">
      <c r="A479" s="38"/>
      <c r="B479" s="38" t="s">
        <v>4507</v>
      </c>
      <c r="C479" s="38" t="s">
        <v>1274</v>
      </c>
      <c r="D479" s="102"/>
    </row>
    <row r="480" spans="1:4" ht="13.2">
      <c r="A480" s="38"/>
      <c r="B480" s="38" t="s">
        <v>4507</v>
      </c>
      <c r="C480" s="38" t="s">
        <v>1632</v>
      </c>
      <c r="D480" s="102"/>
    </row>
    <row r="481" spans="1:4" ht="13.2">
      <c r="A481" s="38"/>
      <c r="B481" s="38" t="s">
        <v>4507</v>
      </c>
      <c r="C481" s="38" t="s">
        <v>1319</v>
      </c>
      <c r="D481" s="102"/>
    </row>
    <row r="482" spans="1:4" ht="13.2">
      <c r="A482" s="38"/>
      <c r="B482" s="38" t="s">
        <v>4507</v>
      </c>
      <c r="C482" s="38" t="s">
        <v>1357</v>
      </c>
      <c r="D482" s="102"/>
    </row>
    <row r="483" spans="1:4" ht="13.2">
      <c r="A483" s="38"/>
      <c r="B483" s="38" t="s">
        <v>4507</v>
      </c>
      <c r="C483" s="38" t="s">
        <v>1665</v>
      </c>
      <c r="D483" s="102"/>
    </row>
    <row r="484" spans="1:4" ht="13.2">
      <c r="A484" s="38"/>
      <c r="B484" s="38" t="s">
        <v>4507</v>
      </c>
      <c r="C484" s="38" t="s">
        <v>1270</v>
      </c>
      <c r="D484" s="102"/>
    </row>
    <row r="485" spans="1:4" ht="13.2">
      <c r="A485" s="38"/>
      <c r="B485" s="38" t="s">
        <v>4507</v>
      </c>
      <c r="C485" s="38" t="s">
        <v>1290</v>
      </c>
      <c r="D485" s="102"/>
    </row>
    <row r="486" spans="1:4" ht="13.2">
      <c r="A486" s="38"/>
      <c r="B486" s="38" t="s">
        <v>4507</v>
      </c>
      <c r="C486" s="38" t="s">
        <v>1259</v>
      </c>
      <c r="D486" s="102"/>
    </row>
    <row r="487" spans="1:4" ht="13.2">
      <c r="A487" s="38"/>
      <c r="B487" s="38" t="s">
        <v>4507</v>
      </c>
      <c r="C487" s="38" t="s">
        <v>1392</v>
      </c>
      <c r="D487" s="102"/>
    </row>
    <row r="488" spans="1:4" ht="13.2">
      <c r="A488" s="38"/>
      <c r="B488" s="38" t="s">
        <v>4507</v>
      </c>
      <c r="C488" s="38" t="s">
        <v>1254</v>
      </c>
      <c r="D488" s="102"/>
    </row>
    <row r="489" spans="1:4" ht="13.2">
      <c r="A489" s="38"/>
      <c r="B489" s="38" t="s">
        <v>4507</v>
      </c>
      <c r="C489" s="38" t="s">
        <v>1490</v>
      </c>
      <c r="D489" s="102"/>
    </row>
    <row r="490" spans="1:4" ht="13.2">
      <c r="A490" s="38"/>
      <c r="B490" s="38" t="s">
        <v>4507</v>
      </c>
      <c r="C490" s="38" t="s">
        <v>1316</v>
      </c>
      <c r="D490" s="102"/>
    </row>
    <row r="491" spans="1:4" ht="13.2">
      <c r="A491" s="38"/>
      <c r="B491" s="38" t="s">
        <v>4507</v>
      </c>
      <c r="C491" s="38" t="s">
        <v>1277</v>
      </c>
      <c r="D491" s="102"/>
    </row>
    <row r="492" spans="1:4" ht="13.2">
      <c r="A492" s="38"/>
      <c r="B492" s="38" t="s">
        <v>4507</v>
      </c>
      <c r="C492" s="38" t="s">
        <v>1355</v>
      </c>
      <c r="D492" s="102"/>
    </row>
    <row r="493" spans="1:4" ht="13.2">
      <c r="A493" s="38"/>
      <c r="B493" s="38" t="s">
        <v>4507</v>
      </c>
      <c r="C493" s="38" t="s">
        <v>1281</v>
      </c>
      <c r="D493" s="102"/>
    </row>
    <row r="494" spans="1:4" ht="13.2">
      <c r="A494" s="38"/>
      <c r="B494" s="38" t="s">
        <v>4507</v>
      </c>
      <c r="C494" s="38" t="s">
        <v>1468</v>
      </c>
      <c r="D494" s="102"/>
    </row>
    <row r="495" spans="1:4" ht="13.2">
      <c r="A495" s="38"/>
      <c r="B495" s="38" t="s">
        <v>4507</v>
      </c>
      <c r="C495" s="38" t="s">
        <v>212</v>
      </c>
      <c r="D495" s="102"/>
    </row>
    <row r="496" spans="1:4" ht="13.2">
      <c r="A496" s="38"/>
      <c r="B496" s="38" t="s">
        <v>4507</v>
      </c>
      <c r="C496" s="38" t="s">
        <v>648</v>
      </c>
      <c r="D496" s="102"/>
    </row>
    <row r="497" spans="1:4" ht="13.2">
      <c r="A497" s="158"/>
      <c r="B497" s="158" t="s">
        <v>4508</v>
      </c>
      <c r="C497" s="158" t="s">
        <v>476</v>
      </c>
      <c r="D497" s="189"/>
    </row>
    <row r="498" spans="1:4" ht="13.2">
      <c r="A498" s="158"/>
      <c r="B498" s="158" t="s">
        <v>4508</v>
      </c>
      <c r="C498" s="158" t="s">
        <v>4509</v>
      </c>
      <c r="D498" s="189"/>
    </row>
    <row r="499" spans="1:4" ht="13.2">
      <c r="A499" s="158"/>
      <c r="B499" s="158" t="s">
        <v>4508</v>
      </c>
      <c r="C499" s="158" t="s">
        <v>4510</v>
      </c>
      <c r="D499" s="189"/>
    </row>
    <row r="500" spans="1:4" ht="13.2">
      <c r="A500" s="158"/>
      <c r="B500" s="158" t="s">
        <v>4508</v>
      </c>
      <c r="C500" s="158" t="s">
        <v>4511</v>
      </c>
      <c r="D500" s="189"/>
    </row>
    <row r="501" spans="1:4" ht="13.2">
      <c r="A501" s="158"/>
      <c r="B501" s="158" t="s">
        <v>4508</v>
      </c>
      <c r="C501" s="158" t="s">
        <v>1827</v>
      </c>
      <c r="D501" s="189"/>
    </row>
    <row r="502" spans="1:4" ht="13.2">
      <c r="A502" s="158"/>
      <c r="B502" s="158" t="s">
        <v>4508</v>
      </c>
      <c r="C502" s="158" t="s">
        <v>4512</v>
      </c>
      <c r="D502" s="189"/>
    </row>
    <row r="503" spans="1:4" ht="13.2">
      <c r="A503" s="158"/>
      <c r="B503" s="158" t="s">
        <v>4508</v>
      </c>
      <c r="C503" s="158" t="s">
        <v>4513</v>
      </c>
      <c r="D503" s="189"/>
    </row>
    <row r="504" spans="1:4" ht="13.2">
      <c r="A504" s="158"/>
      <c r="B504" s="158" t="s">
        <v>4508</v>
      </c>
      <c r="C504" s="158" t="s">
        <v>4514</v>
      </c>
      <c r="D504" s="189"/>
    </row>
    <row r="505" spans="1:4" ht="13.2">
      <c r="A505" s="158"/>
      <c r="B505" s="158" t="s">
        <v>4508</v>
      </c>
      <c r="C505" s="158" t="s">
        <v>346</v>
      </c>
      <c r="D505" s="189"/>
    </row>
    <row r="506" spans="1:4" ht="13.2">
      <c r="A506" s="158"/>
      <c r="B506" s="158" t="s">
        <v>4508</v>
      </c>
      <c r="C506" s="158" t="s">
        <v>4515</v>
      </c>
      <c r="D506" s="189"/>
    </row>
    <row r="507" spans="1:4" ht="13.2">
      <c r="A507" s="158"/>
      <c r="B507" s="158" t="s">
        <v>4508</v>
      </c>
      <c r="C507" s="158" t="s">
        <v>566</v>
      </c>
      <c r="D507" s="189"/>
    </row>
    <row r="508" spans="1:4" ht="13.2">
      <c r="A508" s="158"/>
      <c r="B508" s="158" t="s">
        <v>4508</v>
      </c>
      <c r="C508" s="158" t="s">
        <v>4516</v>
      </c>
      <c r="D508" s="189"/>
    </row>
    <row r="509" spans="1:4" ht="13.2">
      <c r="A509" s="158"/>
      <c r="B509" s="158" t="s">
        <v>4508</v>
      </c>
      <c r="C509" s="158" t="s">
        <v>4517</v>
      </c>
      <c r="D509" s="189"/>
    </row>
    <row r="510" spans="1:4" ht="13.2">
      <c r="A510" s="158"/>
      <c r="B510" s="158" t="s">
        <v>4508</v>
      </c>
      <c r="C510" s="158" t="s">
        <v>4518</v>
      </c>
      <c r="D510" s="189"/>
    </row>
    <row r="511" spans="1:4" ht="13.2">
      <c r="A511" s="158"/>
      <c r="B511" s="158" t="s">
        <v>4508</v>
      </c>
      <c r="C511" s="158" t="s">
        <v>170</v>
      </c>
      <c r="D511" s="189"/>
    </row>
    <row r="512" spans="1:4" ht="13.2">
      <c r="A512" s="158"/>
      <c r="B512" s="158" t="s">
        <v>4508</v>
      </c>
      <c r="C512" s="158" t="s">
        <v>4519</v>
      </c>
      <c r="D512" s="189"/>
    </row>
    <row r="513" spans="1:4" ht="13.2">
      <c r="A513" s="158"/>
      <c r="B513" s="158" t="s">
        <v>4508</v>
      </c>
      <c r="C513" s="158" t="s">
        <v>4520</v>
      </c>
      <c r="D513" s="189"/>
    </row>
    <row r="514" spans="1:4" ht="13.2">
      <c r="A514" s="158"/>
      <c r="B514" s="158" t="s">
        <v>4508</v>
      </c>
      <c r="C514" s="158" t="s">
        <v>213</v>
      </c>
      <c r="D514" s="189"/>
    </row>
    <row r="515" spans="1:4" ht="13.2">
      <c r="A515" s="158"/>
      <c r="B515" s="158" t="s">
        <v>4508</v>
      </c>
      <c r="C515" s="158" t="s">
        <v>4521</v>
      </c>
      <c r="D515" s="189"/>
    </row>
    <row r="516" spans="1:4" ht="13.2">
      <c r="A516" s="158"/>
      <c r="B516" s="158" t="s">
        <v>4508</v>
      </c>
      <c r="C516" s="158" t="s">
        <v>4522</v>
      </c>
      <c r="D516" s="189"/>
    </row>
    <row r="517" spans="1:4" ht="13.2">
      <c r="A517" s="158"/>
      <c r="B517" s="158" t="s">
        <v>4508</v>
      </c>
      <c r="C517" s="158" t="s">
        <v>4523</v>
      </c>
      <c r="D517" s="189"/>
    </row>
    <row r="518" spans="1:4" ht="13.2">
      <c r="A518" s="158"/>
      <c r="B518" s="158" t="s">
        <v>4508</v>
      </c>
      <c r="C518" s="158" t="s">
        <v>4524</v>
      </c>
      <c r="D518" s="189"/>
    </row>
    <row r="519" spans="1:4" ht="13.2">
      <c r="A519" s="158"/>
      <c r="B519" s="158" t="s">
        <v>4508</v>
      </c>
      <c r="C519" s="158" t="s">
        <v>4525</v>
      </c>
      <c r="D519" s="189"/>
    </row>
    <row r="520" spans="1:4" ht="13.2">
      <c r="A520" s="158"/>
      <c r="B520" s="158" t="s">
        <v>4508</v>
      </c>
      <c r="C520" s="158" t="s">
        <v>4526</v>
      </c>
      <c r="D520" s="189"/>
    </row>
    <row r="521" spans="1:4" ht="13.2">
      <c r="A521" s="158"/>
      <c r="B521" s="158" t="s">
        <v>4508</v>
      </c>
      <c r="C521" s="158" t="s">
        <v>4527</v>
      </c>
      <c r="D521" s="189"/>
    </row>
    <row r="522" spans="1:4" ht="14.4">
      <c r="A522" s="38"/>
      <c r="B522" s="143" t="s">
        <v>126</v>
      </c>
      <c r="C522" s="24" t="s">
        <v>173</v>
      </c>
      <c r="D522" s="102"/>
    </row>
    <row r="523" spans="1:4" ht="14.4">
      <c r="A523" s="38"/>
      <c r="B523" s="143" t="s">
        <v>126</v>
      </c>
      <c r="C523" s="24" t="s">
        <v>4528</v>
      </c>
      <c r="D523" s="102"/>
    </row>
    <row r="524" spans="1:4" ht="14.4">
      <c r="A524" s="38"/>
      <c r="B524" s="143" t="s">
        <v>126</v>
      </c>
      <c r="C524" s="24" t="s">
        <v>4529</v>
      </c>
      <c r="D524" s="102"/>
    </row>
    <row r="525" spans="1:4" ht="14.4">
      <c r="A525" s="38"/>
      <c r="B525" s="143" t="s">
        <v>126</v>
      </c>
      <c r="C525" s="24" t="s">
        <v>217</v>
      </c>
      <c r="D525" s="102"/>
    </row>
    <row r="526" spans="1:4" ht="14.4">
      <c r="A526" s="38"/>
      <c r="B526" s="143" t="s">
        <v>126</v>
      </c>
      <c r="C526" s="24" t="s">
        <v>4530</v>
      </c>
      <c r="D526" s="102"/>
    </row>
    <row r="527" spans="1:4" ht="14.4">
      <c r="A527" s="38"/>
      <c r="B527" s="143" t="s">
        <v>126</v>
      </c>
      <c r="C527" s="24" t="s">
        <v>4531</v>
      </c>
      <c r="D527" s="102"/>
    </row>
    <row r="528" spans="1:4" ht="14.4">
      <c r="A528" s="38"/>
      <c r="B528" s="143" t="s">
        <v>126</v>
      </c>
      <c r="C528" s="24" t="s">
        <v>4532</v>
      </c>
      <c r="D528" s="102"/>
    </row>
    <row r="529" spans="1:6" ht="14.4">
      <c r="A529" s="38"/>
      <c r="B529" s="143" t="s">
        <v>126</v>
      </c>
      <c r="C529" s="24" t="s">
        <v>4533</v>
      </c>
      <c r="D529" s="102"/>
      <c r="E529" s="71"/>
      <c r="F529" s="64"/>
    </row>
    <row r="530" spans="1:6" ht="14.4">
      <c r="A530" s="153"/>
      <c r="B530" s="153" t="s">
        <v>128</v>
      </c>
      <c r="C530" s="153" t="s">
        <v>218</v>
      </c>
      <c r="D530" s="178"/>
      <c r="E530" s="71"/>
      <c r="F530" s="64"/>
    </row>
    <row r="531" spans="1:6" ht="14.4">
      <c r="A531" s="153"/>
      <c r="B531" s="153" t="s">
        <v>128</v>
      </c>
      <c r="C531" s="153" t="s">
        <v>175</v>
      </c>
      <c r="D531" s="178"/>
      <c r="E531" s="71"/>
      <c r="F531" s="64"/>
    </row>
    <row r="532" spans="1:6" ht="14.4">
      <c r="A532" s="153"/>
      <c r="B532" s="153" t="s">
        <v>128</v>
      </c>
      <c r="C532" s="153" t="s">
        <v>4534</v>
      </c>
      <c r="D532" s="178"/>
      <c r="E532" s="71"/>
      <c r="F532" s="64"/>
    </row>
    <row r="533" spans="1:6" ht="14.4">
      <c r="A533" s="156"/>
      <c r="B533" s="155" t="s">
        <v>135</v>
      </c>
      <c r="C533" s="32" t="s">
        <v>180</v>
      </c>
      <c r="D533" s="203"/>
    </row>
    <row r="534" spans="1:6" ht="14.4">
      <c r="A534" s="156"/>
      <c r="B534" s="155" t="s">
        <v>135</v>
      </c>
      <c r="C534" s="32" t="s">
        <v>4535</v>
      </c>
      <c r="D534" s="203"/>
      <c r="E534" s="71"/>
      <c r="F534" s="64"/>
    </row>
    <row r="535" spans="1:6" ht="14.4">
      <c r="A535" s="156"/>
      <c r="B535" s="155" t="s">
        <v>135</v>
      </c>
      <c r="C535" s="32" t="s">
        <v>4536</v>
      </c>
      <c r="D535" s="203"/>
      <c r="E535" s="71"/>
      <c r="F535" s="64"/>
    </row>
    <row r="536" spans="1:6" ht="14.4">
      <c r="A536" s="150"/>
      <c r="B536" s="149" t="s">
        <v>136</v>
      </c>
      <c r="C536" s="167" t="s">
        <v>4537</v>
      </c>
      <c r="D536" s="151"/>
      <c r="E536" s="71"/>
      <c r="F536" s="64"/>
    </row>
    <row r="537" spans="1:6" ht="14.4">
      <c r="A537" s="150"/>
      <c r="B537" s="149" t="s">
        <v>136</v>
      </c>
      <c r="C537" s="167" t="s">
        <v>4538</v>
      </c>
      <c r="D537" s="151"/>
    </row>
    <row r="538" spans="1:6" ht="14.4">
      <c r="A538" s="150"/>
      <c r="B538" s="149" t="s">
        <v>136</v>
      </c>
      <c r="C538" s="167" t="s">
        <v>181</v>
      </c>
      <c r="D538" s="151"/>
    </row>
    <row r="539" spans="1:6" ht="14.4">
      <c r="A539" s="150"/>
      <c r="B539" s="149" t="s">
        <v>136</v>
      </c>
      <c r="C539" s="167" t="s">
        <v>4539</v>
      </c>
      <c r="D539" s="151"/>
    </row>
    <row r="540" spans="1:6" ht="14.4">
      <c r="A540" s="150"/>
      <c r="B540" s="149" t="s">
        <v>136</v>
      </c>
      <c r="C540" s="167" t="s">
        <v>4540</v>
      </c>
      <c r="D540" s="151"/>
    </row>
    <row r="541" spans="1:6" ht="14.4">
      <c r="A541" s="150"/>
      <c r="B541" s="149" t="s">
        <v>136</v>
      </c>
      <c r="C541" s="167" t="s">
        <v>222</v>
      </c>
      <c r="D541" s="151"/>
    </row>
    <row r="542" spans="1:6" ht="14.4">
      <c r="A542" s="179"/>
      <c r="B542" s="180" t="s">
        <v>137</v>
      </c>
      <c r="C542" s="181" t="s">
        <v>4541</v>
      </c>
      <c r="D542" s="182"/>
    </row>
    <row r="543" spans="1:6" ht="14.4">
      <c r="A543" s="179"/>
      <c r="B543" s="180" t="s">
        <v>137</v>
      </c>
      <c r="C543" s="181" t="s">
        <v>223</v>
      </c>
      <c r="D543" s="182"/>
    </row>
    <row r="544" spans="1:6" ht="14.4">
      <c r="A544" s="179"/>
      <c r="B544" s="180" t="s">
        <v>137</v>
      </c>
      <c r="C544" s="181" t="s">
        <v>182</v>
      </c>
      <c r="D544" s="182"/>
    </row>
    <row r="545" spans="1:4" ht="14.4">
      <c r="A545" s="179"/>
      <c r="B545" s="180" t="s">
        <v>137</v>
      </c>
      <c r="C545" s="181" t="s">
        <v>4542</v>
      </c>
      <c r="D545" s="182"/>
    </row>
    <row r="546" spans="1:4" ht="14.4">
      <c r="A546" s="38"/>
      <c r="B546" s="143" t="s">
        <v>140</v>
      </c>
      <c r="C546" s="24" t="s">
        <v>185</v>
      </c>
      <c r="D546" s="102"/>
    </row>
    <row r="547" spans="1:4" ht="14.4">
      <c r="A547" s="38"/>
      <c r="B547" s="143" t="s">
        <v>140</v>
      </c>
      <c r="C547" s="24" t="s">
        <v>226</v>
      </c>
      <c r="D547" s="102"/>
    </row>
    <row r="548" spans="1:4" ht="14.4">
      <c r="A548" s="191"/>
      <c r="B548" s="204" t="s">
        <v>747</v>
      </c>
      <c r="C548" s="192" t="s">
        <v>4543</v>
      </c>
      <c r="D548" s="193"/>
    </row>
    <row r="549" spans="1:4" ht="14.4">
      <c r="A549" s="191"/>
      <c r="B549" s="204" t="s">
        <v>747</v>
      </c>
      <c r="C549" s="192" t="s">
        <v>4544</v>
      </c>
      <c r="D549" s="193"/>
    </row>
    <row r="550" spans="1:4" ht="14.4">
      <c r="A550" s="191"/>
      <c r="B550" s="204" t="s">
        <v>747</v>
      </c>
      <c r="C550" s="192" t="s">
        <v>4545</v>
      </c>
      <c r="D550" s="193"/>
    </row>
    <row r="551" spans="1:4" ht="14.4">
      <c r="A551" s="191"/>
      <c r="B551" s="204" t="s">
        <v>747</v>
      </c>
      <c r="C551" s="192" t="s">
        <v>4546</v>
      </c>
      <c r="D551" s="193"/>
    </row>
    <row r="552" spans="1:4" ht="14.4">
      <c r="A552" s="197"/>
      <c r="B552" s="205" t="s">
        <v>142</v>
      </c>
      <c r="C552" s="206" t="s">
        <v>187</v>
      </c>
      <c r="D552" s="199"/>
    </row>
    <row r="553" spans="1:4" ht="14.4">
      <c r="A553" s="197"/>
      <c r="B553" s="205" t="s">
        <v>142</v>
      </c>
      <c r="C553" s="206" t="s">
        <v>4547</v>
      </c>
      <c r="D553" s="199"/>
    </row>
    <row r="554" spans="1:4" ht="14.4">
      <c r="A554" s="197"/>
      <c r="B554" s="205" t="s">
        <v>142</v>
      </c>
      <c r="C554" s="206" t="s">
        <v>4548</v>
      </c>
      <c r="D554" s="199"/>
    </row>
    <row r="555" spans="1:4" ht="14.4">
      <c r="A555" s="158"/>
      <c r="B555" s="157" t="s">
        <v>144</v>
      </c>
      <c r="C555" s="207" t="s">
        <v>227</v>
      </c>
      <c r="D555" s="189"/>
    </row>
    <row r="556" spans="1:4" ht="14.4">
      <c r="A556" s="158"/>
      <c r="B556" s="157" t="s">
        <v>144</v>
      </c>
      <c r="C556" s="207" t="s">
        <v>189</v>
      </c>
      <c r="D556" s="189"/>
    </row>
    <row r="557" spans="1:4" ht="14.4">
      <c r="A557" s="161"/>
      <c r="B557" s="160" t="s">
        <v>145</v>
      </c>
      <c r="C557" s="163" t="s">
        <v>190</v>
      </c>
      <c r="D557" s="164"/>
    </row>
    <row r="558" spans="1:4" ht="14.4">
      <c r="A558" s="161"/>
      <c r="B558" s="160" t="s">
        <v>145</v>
      </c>
      <c r="C558" s="163" t="s">
        <v>4549</v>
      </c>
      <c r="D558" s="164"/>
    </row>
    <row r="559" spans="1:4" ht="14.4">
      <c r="A559" s="161"/>
      <c r="B559" s="160" t="s">
        <v>145</v>
      </c>
      <c r="C559" s="163" t="s">
        <v>4550</v>
      </c>
      <c r="D559" s="164"/>
    </row>
    <row r="560" spans="1:4" ht="14.4">
      <c r="A560" s="161"/>
      <c r="B560" s="160" t="s">
        <v>145</v>
      </c>
      <c r="C560" s="163" t="s">
        <v>228</v>
      </c>
      <c r="D560" s="164"/>
    </row>
    <row r="561" spans="1:6" ht="14.4">
      <c r="A561" s="179"/>
      <c r="B561" s="180" t="s">
        <v>146</v>
      </c>
      <c r="C561" s="181" t="s">
        <v>191</v>
      </c>
      <c r="D561" s="182"/>
    </row>
    <row r="562" spans="1:6" ht="14.4">
      <c r="A562" s="179"/>
      <c r="B562" s="180" t="s">
        <v>146</v>
      </c>
      <c r="C562" s="181" t="s">
        <v>4551</v>
      </c>
      <c r="D562" s="182"/>
    </row>
    <row r="563" spans="1:6" ht="14.4">
      <c r="A563" s="179"/>
      <c r="B563" s="180" t="s">
        <v>146</v>
      </c>
      <c r="C563" s="181" t="s">
        <v>229</v>
      </c>
      <c r="D563" s="182"/>
    </row>
    <row r="564" spans="1:6" ht="14.4">
      <c r="A564" s="179"/>
      <c r="B564" s="180" t="s">
        <v>146</v>
      </c>
      <c r="C564" s="181" t="s">
        <v>4552</v>
      </c>
      <c r="D564" s="182"/>
    </row>
    <row r="565" spans="1:6" ht="14.4">
      <c r="A565" s="197"/>
      <c r="B565" s="205" t="s">
        <v>147</v>
      </c>
      <c r="C565" s="206" t="s">
        <v>4553</v>
      </c>
      <c r="D565" s="199"/>
      <c r="E565" s="71"/>
      <c r="F565" s="64"/>
    </row>
    <row r="566" spans="1:6" ht="14.4">
      <c r="A566" s="197"/>
      <c r="B566" s="205" t="s">
        <v>147</v>
      </c>
      <c r="C566" s="206" t="s">
        <v>192</v>
      </c>
      <c r="D566" s="199"/>
      <c r="E566" s="71"/>
      <c r="F566" s="64"/>
    </row>
    <row r="567" spans="1:6" ht="14.4">
      <c r="A567" s="197"/>
      <c r="B567" s="205" t="s">
        <v>147</v>
      </c>
      <c r="C567" s="206" t="s">
        <v>4554</v>
      </c>
      <c r="D567" s="199"/>
    </row>
    <row r="568" spans="1:6" ht="14.4">
      <c r="A568" s="208"/>
      <c r="B568" s="209" t="s">
        <v>148</v>
      </c>
      <c r="C568" s="210" t="s">
        <v>4555</v>
      </c>
      <c r="D568" s="211"/>
    </row>
    <row r="569" spans="1:6" ht="14.4">
      <c r="A569" s="208"/>
      <c r="B569" s="209" t="s">
        <v>148</v>
      </c>
      <c r="C569" s="210" t="s">
        <v>193</v>
      </c>
      <c r="D569" s="211"/>
    </row>
    <row r="570" spans="1:6" ht="14.4">
      <c r="A570" s="208"/>
      <c r="B570" s="209" t="s">
        <v>148</v>
      </c>
      <c r="C570" s="210" t="s">
        <v>230</v>
      </c>
      <c r="D570" s="211"/>
    </row>
    <row r="571" spans="1:6" ht="14.4">
      <c r="A571" s="150"/>
      <c r="B571" s="149" t="s">
        <v>756</v>
      </c>
      <c r="C571" s="167" t="s">
        <v>4556</v>
      </c>
      <c r="D571" s="151"/>
    </row>
    <row r="572" spans="1:6" ht="14.4">
      <c r="A572" s="150"/>
      <c r="B572" s="149" t="s">
        <v>756</v>
      </c>
      <c r="C572" s="167" t="s">
        <v>4557</v>
      </c>
      <c r="D572" s="151"/>
    </row>
    <row r="573" spans="1:6" ht="14.4">
      <c r="A573" s="150"/>
      <c r="B573" s="149" t="s">
        <v>756</v>
      </c>
      <c r="C573" s="167" t="s">
        <v>4558</v>
      </c>
      <c r="D573" s="151"/>
    </row>
    <row r="574" spans="1:6" ht="14.4">
      <c r="A574" s="150"/>
      <c r="B574" s="149" t="s">
        <v>756</v>
      </c>
      <c r="C574" s="167" t="s">
        <v>4559</v>
      </c>
      <c r="D574" s="151"/>
    </row>
    <row r="575" spans="1:6" ht="14.4">
      <c r="A575" s="10"/>
      <c r="B575" s="212" t="s">
        <v>758</v>
      </c>
      <c r="C575" s="213" t="s">
        <v>4560</v>
      </c>
      <c r="D575" s="214"/>
      <c r="E575" s="71"/>
      <c r="F575" s="64"/>
    </row>
    <row r="576" spans="1:6" ht="14.4">
      <c r="A576" s="10"/>
      <c r="B576" s="212" t="s">
        <v>758</v>
      </c>
      <c r="C576" s="213" t="s">
        <v>4561</v>
      </c>
      <c r="D576" s="214"/>
      <c r="E576" s="71"/>
      <c r="F576" s="64"/>
    </row>
    <row r="577" spans="1:4" ht="14.4">
      <c r="A577" s="172"/>
      <c r="B577" s="171" t="s">
        <v>158</v>
      </c>
      <c r="C577" s="215" t="s">
        <v>203</v>
      </c>
      <c r="D577" s="216"/>
    </row>
    <row r="578" spans="1:4" ht="14.4">
      <c r="A578" s="172"/>
      <c r="B578" s="171" t="s">
        <v>158</v>
      </c>
      <c r="C578" s="215" t="s">
        <v>4562</v>
      </c>
      <c r="D578" s="216"/>
    </row>
    <row r="579" spans="1:4" ht="14.4">
      <c r="A579" s="172"/>
      <c r="B579" s="171" t="s">
        <v>158</v>
      </c>
      <c r="C579" s="215" t="s">
        <v>4563</v>
      </c>
      <c r="D579" s="216"/>
    </row>
    <row r="580" spans="1:4" ht="14.4">
      <c r="A580" s="172"/>
      <c r="B580" s="171" t="s">
        <v>158</v>
      </c>
      <c r="C580" s="215" t="s">
        <v>4564</v>
      </c>
      <c r="D580" s="216"/>
    </row>
    <row r="581" spans="1:4" ht="14.4">
      <c r="A581" s="172"/>
      <c r="B581" s="171" t="s">
        <v>158</v>
      </c>
      <c r="C581" s="215" t="s">
        <v>239</v>
      </c>
      <c r="D581" s="216"/>
    </row>
    <row r="582" spans="1:4" ht="14.4">
      <c r="A582" s="217"/>
      <c r="B582" s="218" t="s">
        <v>139</v>
      </c>
      <c r="C582" s="219" t="s">
        <v>4565</v>
      </c>
      <c r="D582" s="220"/>
    </row>
    <row r="583" spans="1:4" ht="14.4">
      <c r="A583" s="217"/>
      <c r="B583" s="218" t="s">
        <v>139</v>
      </c>
      <c r="C583" s="219" t="s">
        <v>184</v>
      </c>
      <c r="D583" s="220"/>
    </row>
    <row r="584" spans="1:4" ht="14.4">
      <c r="A584" s="217"/>
      <c r="B584" s="218" t="s">
        <v>139</v>
      </c>
      <c r="C584" s="219" t="s">
        <v>4566</v>
      </c>
      <c r="D584" s="220"/>
    </row>
    <row r="585" spans="1:4" ht="14.4">
      <c r="A585" s="217"/>
      <c r="B585" s="218" t="s">
        <v>139</v>
      </c>
      <c r="C585" s="219" t="s">
        <v>4567</v>
      </c>
      <c r="D585" s="220"/>
    </row>
    <row r="586" spans="1:4" ht="14.4">
      <c r="A586" s="217"/>
      <c r="B586" s="218" t="s">
        <v>139</v>
      </c>
      <c r="C586" s="219" t="s">
        <v>225</v>
      </c>
      <c r="D586" s="220"/>
    </row>
    <row r="587" spans="1:4" ht="13.2">
      <c r="A587" s="153"/>
      <c r="B587" s="153" t="s">
        <v>127</v>
      </c>
      <c r="C587" s="153" t="s">
        <v>174</v>
      </c>
      <c r="D587" s="178"/>
    </row>
    <row r="588" spans="1:4" ht="13.2">
      <c r="A588" s="153"/>
      <c r="B588" s="153" t="s">
        <v>127</v>
      </c>
      <c r="C588" s="153" t="s">
        <v>4568</v>
      </c>
      <c r="D588" s="178"/>
    </row>
    <row r="589" spans="1:4" ht="13.2">
      <c r="A589" s="161"/>
      <c r="B589" s="161" t="s">
        <v>624</v>
      </c>
      <c r="C589" s="221" t="s">
        <v>4569</v>
      </c>
      <c r="D589" s="164"/>
    </row>
    <row r="590" spans="1:4" ht="13.2">
      <c r="A590" s="161"/>
      <c r="B590" s="161" t="s">
        <v>624</v>
      </c>
      <c r="C590" s="221" t="s">
        <v>660</v>
      </c>
      <c r="D590" s="164"/>
    </row>
    <row r="591" spans="1:4" ht="13.2">
      <c r="A591" s="161"/>
      <c r="B591" s="161" t="s">
        <v>624</v>
      </c>
      <c r="C591" s="221" t="s">
        <v>4269</v>
      </c>
      <c r="D591" s="164"/>
    </row>
    <row r="592" spans="1:4" ht="13.2">
      <c r="A592" s="161"/>
      <c r="B592" s="161" t="s">
        <v>624</v>
      </c>
      <c r="C592" s="221" t="s">
        <v>4268</v>
      </c>
      <c r="D592" s="164"/>
    </row>
    <row r="593" spans="1:4" ht="13.2">
      <c r="A593" s="161"/>
      <c r="B593" s="161" t="s">
        <v>624</v>
      </c>
      <c r="C593" s="221" t="s">
        <v>357</v>
      </c>
      <c r="D593" s="164"/>
    </row>
    <row r="594" spans="1:4" ht="13.2">
      <c r="A594" s="179"/>
      <c r="B594" s="179" t="s">
        <v>277</v>
      </c>
      <c r="C594" s="179" t="s">
        <v>4570</v>
      </c>
      <c r="D594" s="182"/>
    </row>
    <row r="595" spans="1:4" ht="13.2">
      <c r="A595" s="179"/>
      <c r="B595" s="179" t="s">
        <v>277</v>
      </c>
      <c r="C595" s="179" t="s">
        <v>366</v>
      </c>
      <c r="D595" s="182"/>
    </row>
    <row r="596" spans="1:4" ht="13.2">
      <c r="A596" s="179"/>
      <c r="B596" s="179" t="s">
        <v>277</v>
      </c>
      <c r="C596" s="179" t="s">
        <v>4571</v>
      </c>
      <c r="D596" s="182"/>
    </row>
    <row r="597" spans="1:4" ht="13.2">
      <c r="A597" s="179"/>
      <c r="B597" s="179" t="s">
        <v>277</v>
      </c>
      <c r="C597" s="179" t="s">
        <v>4572</v>
      </c>
      <c r="D597" s="182"/>
    </row>
    <row r="598" spans="1:4" ht="13.2">
      <c r="D598" s="5"/>
    </row>
    <row r="599" spans="1:4" ht="13.2">
      <c r="D599" s="5"/>
    </row>
    <row r="600" spans="1:4" ht="13.2">
      <c r="D600" s="5"/>
    </row>
    <row r="601" spans="1:4" ht="13.2">
      <c r="D601" s="5"/>
    </row>
    <row r="602" spans="1:4" ht="13.2">
      <c r="D602" s="5"/>
    </row>
    <row r="603" spans="1:4" ht="13.2">
      <c r="D603" s="5"/>
    </row>
    <row r="604" spans="1:4" ht="13.2">
      <c r="D604" s="5"/>
    </row>
    <row r="605" spans="1:4" ht="13.2">
      <c r="D605" s="5"/>
    </row>
    <row r="606" spans="1:4" ht="13.2">
      <c r="D606" s="5"/>
    </row>
    <row r="607" spans="1:4" ht="13.2">
      <c r="D607" s="5"/>
    </row>
    <row r="608" spans="1:4" ht="13.2">
      <c r="D608" s="5"/>
    </row>
    <row r="609" spans="4:4" ht="13.2">
      <c r="D609" s="5"/>
    </row>
    <row r="610" spans="4:4" ht="13.2">
      <c r="D610" s="5"/>
    </row>
    <row r="611" spans="4:4" ht="13.2">
      <c r="D611" s="5"/>
    </row>
    <row r="612" spans="4:4" ht="13.2">
      <c r="D612" s="5"/>
    </row>
    <row r="613" spans="4:4" ht="13.2">
      <c r="D613" s="5"/>
    </row>
    <row r="614" spans="4:4" ht="13.2">
      <c r="D614" s="5"/>
    </row>
    <row r="615" spans="4:4" ht="13.2">
      <c r="D615" s="5"/>
    </row>
    <row r="616" spans="4:4" ht="13.2">
      <c r="D616" s="5"/>
    </row>
    <row r="617" spans="4:4" ht="13.2">
      <c r="D617" s="5"/>
    </row>
    <row r="618" spans="4:4" ht="13.2">
      <c r="D618" s="5"/>
    </row>
    <row r="619" spans="4:4" ht="13.2">
      <c r="D619" s="5"/>
    </row>
    <row r="620" spans="4:4" ht="13.2">
      <c r="D620" s="5"/>
    </row>
    <row r="621" spans="4:4" ht="13.2">
      <c r="D621" s="5"/>
    </row>
    <row r="622" spans="4:4" ht="13.2">
      <c r="D622" s="5"/>
    </row>
    <row r="623" spans="4:4" ht="13.2">
      <c r="D623" s="5"/>
    </row>
    <row r="624" spans="4:4" ht="13.2">
      <c r="D624" s="5"/>
    </row>
    <row r="625" spans="4:4" ht="13.2">
      <c r="D625" s="5"/>
    </row>
    <row r="626" spans="4:4" ht="13.2">
      <c r="D626" s="5"/>
    </row>
    <row r="627" spans="4:4" ht="13.2">
      <c r="D627" s="5"/>
    </row>
    <row r="628" spans="4:4" ht="13.2">
      <c r="D628" s="5"/>
    </row>
    <row r="629" spans="4:4" ht="13.2">
      <c r="D629" s="5"/>
    </row>
    <row r="630" spans="4:4" ht="13.2">
      <c r="D630" s="5"/>
    </row>
    <row r="631" spans="4:4" ht="13.2">
      <c r="D631" s="5"/>
    </row>
    <row r="632" spans="4:4" ht="13.2">
      <c r="D632" s="5"/>
    </row>
    <row r="633" spans="4:4" ht="13.2">
      <c r="D633" s="5"/>
    </row>
    <row r="634" spans="4:4" ht="13.2">
      <c r="D634" s="5"/>
    </row>
    <row r="635" spans="4:4" ht="13.2">
      <c r="D635" s="5"/>
    </row>
    <row r="636" spans="4:4" ht="13.2">
      <c r="D636" s="5"/>
    </row>
    <row r="637" spans="4:4" ht="13.2">
      <c r="D637" s="5"/>
    </row>
    <row r="638" spans="4:4" ht="13.2">
      <c r="D638" s="5"/>
    </row>
    <row r="639" spans="4:4" ht="13.2">
      <c r="D639" s="5"/>
    </row>
    <row r="640" spans="4:4" ht="13.2">
      <c r="D640" s="5"/>
    </row>
    <row r="641" spans="4:4" ht="13.2">
      <c r="D641" s="5"/>
    </row>
    <row r="642" spans="4:4" ht="13.2">
      <c r="D642" s="5"/>
    </row>
    <row r="643" spans="4:4" ht="13.2">
      <c r="D643" s="5"/>
    </row>
    <row r="644" spans="4:4" ht="13.2">
      <c r="D644" s="5"/>
    </row>
    <row r="645" spans="4:4" ht="13.2">
      <c r="D645" s="5"/>
    </row>
    <row r="646" spans="4:4" ht="13.2">
      <c r="D646" s="5"/>
    </row>
    <row r="647" spans="4:4" ht="13.2">
      <c r="D647" s="5"/>
    </row>
    <row r="648" spans="4:4" ht="13.2">
      <c r="D648" s="5"/>
    </row>
    <row r="649" spans="4:4" ht="13.2">
      <c r="D649" s="5"/>
    </row>
    <row r="650" spans="4:4" ht="13.2">
      <c r="D650" s="5"/>
    </row>
    <row r="651" spans="4:4" ht="13.2">
      <c r="D651" s="5"/>
    </row>
    <row r="652" spans="4:4" ht="13.2">
      <c r="D652" s="5"/>
    </row>
    <row r="653" spans="4:4" ht="13.2">
      <c r="D653" s="5"/>
    </row>
    <row r="654" spans="4:4" ht="13.2">
      <c r="D654" s="5"/>
    </row>
    <row r="655" spans="4:4" ht="13.2">
      <c r="D655" s="5"/>
    </row>
    <row r="656" spans="4:4" ht="13.2">
      <c r="D656" s="5"/>
    </row>
    <row r="657" spans="4:4" ht="13.2">
      <c r="D657" s="5"/>
    </row>
    <row r="658" spans="4:4" ht="13.2">
      <c r="D658" s="5"/>
    </row>
    <row r="659" spans="4:4" ht="13.2">
      <c r="D659" s="5"/>
    </row>
    <row r="660" spans="4:4" ht="13.2">
      <c r="D660" s="5"/>
    </row>
    <row r="661" spans="4:4" ht="13.2">
      <c r="D661" s="5"/>
    </row>
    <row r="662" spans="4:4" ht="13.2">
      <c r="D662" s="5"/>
    </row>
    <row r="663" spans="4:4" ht="13.2">
      <c r="D663" s="5"/>
    </row>
    <row r="664" spans="4:4" ht="13.2">
      <c r="D664" s="5"/>
    </row>
    <row r="665" spans="4:4" ht="13.2">
      <c r="D665" s="5"/>
    </row>
    <row r="666" spans="4:4" ht="13.2">
      <c r="D666" s="5"/>
    </row>
    <row r="667" spans="4:4" ht="13.2">
      <c r="D667" s="5"/>
    </row>
    <row r="668" spans="4:4" ht="13.2">
      <c r="D668" s="5"/>
    </row>
    <row r="669" spans="4:4" ht="13.2">
      <c r="D669" s="5"/>
    </row>
    <row r="670" spans="4:4" ht="13.2">
      <c r="D670" s="5"/>
    </row>
    <row r="671" spans="4:4" ht="13.2">
      <c r="D671" s="5"/>
    </row>
    <row r="672" spans="4:4" ht="13.2">
      <c r="D672" s="5"/>
    </row>
    <row r="673" spans="4:4" ht="13.2">
      <c r="D673" s="5"/>
    </row>
    <row r="674" spans="4:4" ht="13.2">
      <c r="D674" s="5"/>
    </row>
    <row r="675" spans="4:4" ht="13.2">
      <c r="D675" s="5"/>
    </row>
    <row r="676" spans="4:4" ht="13.2">
      <c r="D676" s="5"/>
    </row>
    <row r="677" spans="4:4" ht="13.2">
      <c r="D677" s="5"/>
    </row>
    <row r="678" spans="4:4" ht="13.2">
      <c r="D678" s="5"/>
    </row>
    <row r="679" spans="4:4" ht="13.2">
      <c r="D679" s="5"/>
    </row>
    <row r="680" spans="4:4" ht="13.2">
      <c r="D680" s="5"/>
    </row>
    <row r="681" spans="4:4" ht="13.2">
      <c r="D681" s="5"/>
    </row>
    <row r="682" spans="4:4" ht="13.2">
      <c r="D682" s="5"/>
    </row>
    <row r="683" spans="4:4" ht="13.2">
      <c r="D683" s="5"/>
    </row>
    <row r="684" spans="4:4" ht="13.2">
      <c r="D684" s="5"/>
    </row>
    <row r="685" spans="4:4" ht="13.2">
      <c r="D685" s="5"/>
    </row>
    <row r="686" spans="4:4" ht="13.2">
      <c r="D686" s="5"/>
    </row>
    <row r="687" spans="4:4" ht="13.2">
      <c r="D687" s="5"/>
    </row>
    <row r="688" spans="4:4" ht="13.2">
      <c r="D688" s="5"/>
    </row>
    <row r="689" spans="4:4" ht="13.2">
      <c r="D689" s="5"/>
    </row>
    <row r="690" spans="4:4" ht="13.2">
      <c r="D690" s="5"/>
    </row>
    <row r="691" spans="4:4" ht="13.2">
      <c r="D691" s="5"/>
    </row>
    <row r="692" spans="4:4" ht="13.2">
      <c r="D692" s="5"/>
    </row>
    <row r="693" spans="4:4" ht="13.2">
      <c r="D693" s="5"/>
    </row>
    <row r="694" spans="4:4" ht="13.2">
      <c r="D694" s="5"/>
    </row>
    <row r="695" spans="4:4" ht="13.2">
      <c r="D695" s="5"/>
    </row>
    <row r="696" spans="4:4" ht="13.2">
      <c r="D696" s="5"/>
    </row>
    <row r="697" spans="4:4" ht="13.2">
      <c r="D697" s="5"/>
    </row>
    <row r="698" spans="4:4" ht="13.2">
      <c r="D698" s="5"/>
    </row>
    <row r="699" spans="4:4" ht="13.2">
      <c r="D699" s="5"/>
    </row>
    <row r="700" spans="4:4" ht="13.2">
      <c r="D700" s="5"/>
    </row>
    <row r="701" spans="4:4" ht="13.2">
      <c r="D701" s="5"/>
    </row>
    <row r="702" spans="4:4" ht="13.2">
      <c r="D702" s="5"/>
    </row>
    <row r="703" spans="4:4" ht="13.2">
      <c r="D703" s="5"/>
    </row>
    <row r="704" spans="4:4" ht="13.2">
      <c r="D704" s="5"/>
    </row>
    <row r="705" spans="4:4" ht="13.2">
      <c r="D705" s="5"/>
    </row>
    <row r="706" spans="4:4" ht="13.2">
      <c r="D706" s="5"/>
    </row>
    <row r="707" spans="4:4" ht="13.2">
      <c r="D707" s="5"/>
    </row>
    <row r="708" spans="4:4" ht="13.2">
      <c r="D708" s="5"/>
    </row>
    <row r="709" spans="4:4" ht="13.2">
      <c r="D709" s="5"/>
    </row>
    <row r="710" spans="4:4" ht="13.2">
      <c r="D710" s="5"/>
    </row>
    <row r="711" spans="4:4" ht="13.2">
      <c r="D711" s="5"/>
    </row>
    <row r="712" spans="4:4" ht="13.2">
      <c r="D712" s="5"/>
    </row>
    <row r="713" spans="4:4" ht="13.2">
      <c r="D713" s="5"/>
    </row>
    <row r="714" spans="4:4" ht="13.2">
      <c r="D714" s="5"/>
    </row>
    <row r="715" spans="4:4" ht="13.2">
      <c r="D715" s="5"/>
    </row>
    <row r="716" spans="4:4" ht="13.2">
      <c r="D716" s="5"/>
    </row>
    <row r="717" spans="4:4" ht="13.2">
      <c r="D717" s="5"/>
    </row>
    <row r="718" spans="4:4" ht="13.2">
      <c r="D718" s="5"/>
    </row>
    <row r="719" spans="4:4" ht="13.2">
      <c r="D719" s="5"/>
    </row>
    <row r="720" spans="4:4" ht="13.2">
      <c r="D720" s="5"/>
    </row>
    <row r="721" spans="4:4" ht="13.2">
      <c r="D721" s="5"/>
    </row>
    <row r="722" spans="4:4" ht="13.2">
      <c r="D722" s="5"/>
    </row>
    <row r="723" spans="4:4" ht="13.2">
      <c r="D723" s="5"/>
    </row>
    <row r="724" spans="4:4" ht="13.2">
      <c r="D724" s="5"/>
    </row>
    <row r="725" spans="4:4" ht="13.2">
      <c r="D725" s="5"/>
    </row>
    <row r="726" spans="4:4" ht="13.2">
      <c r="D726" s="5"/>
    </row>
    <row r="727" spans="4:4" ht="13.2">
      <c r="D727" s="5"/>
    </row>
    <row r="728" spans="4:4" ht="13.2">
      <c r="D728" s="5"/>
    </row>
    <row r="729" spans="4:4" ht="13.2">
      <c r="D729" s="5"/>
    </row>
    <row r="730" spans="4:4" ht="13.2">
      <c r="D730" s="5"/>
    </row>
    <row r="731" spans="4:4" ht="13.2">
      <c r="D731" s="5"/>
    </row>
    <row r="732" spans="4:4" ht="13.2">
      <c r="D732" s="5"/>
    </row>
    <row r="733" spans="4:4" ht="13.2">
      <c r="D733" s="5"/>
    </row>
    <row r="734" spans="4:4" ht="13.2">
      <c r="D734" s="5"/>
    </row>
    <row r="735" spans="4:4" ht="13.2">
      <c r="D735" s="5"/>
    </row>
    <row r="736" spans="4:4" ht="13.2">
      <c r="D736" s="5"/>
    </row>
    <row r="737" spans="4:4" ht="13.2">
      <c r="D737" s="5"/>
    </row>
    <row r="738" spans="4:4" ht="13.2">
      <c r="D738" s="5"/>
    </row>
    <row r="739" spans="4:4" ht="13.2">
      <c r="D739" s="5"/>
    </row>
    <row r="740" spans="4:4" ht="13.2">
      <c r="D740" s="5"/>
    </row>
    <row r="741" spans="4:4" ht="13.2">
      <c r="D741" s="5"/>
    </row>
    <row r="742" spans="4:4" ht="13.2">
      <c r="D742" s="5"/>
    </row>
    <row r="743" spans="4:4" ht="13.2">
      <c r="D743" s="5"/>
    </row>
    <row r="744" spans="4:4" ht="13.2">
      <c r="D744" s="5"/>
    </row>
    <row r="745" spans="4:4" ht="13.2">
      <c r="D745" s="5"/>
    </row>
    <row r="746" spans="4:4" ht="13.2">
      <c r="D746" s="5"/>
    </row>
    <row r="747" spans="4:4" ht="13.2">
      <c r="D747" s="5"/>
    </row>
    <row r="748" spans="4:4" ht="13.2">
      <c r="D748" s="5"/>
    </row>
    <row r="749" spans="4:4" ht="13.2">
      <c r="D749" s="5"/>
    </row>
    <row r="750" spans="4:4" ht="13.2">
      <c r="D750" s="5"/>
    </row>
    <row r="751" spans="4:4" ht="13.2">
      <c r="D751" s="5"/>
    </row>
    <row r="752" spans="4:4" ht="13.2">
      <c r="D752" s="5"/>
    </row>
    <row r="753" spans="4:4" ht="13.2">
      <c r="D753" s="5"/>
    </row>
    <row r="754" spans="4:4" ht="13.2">
      <c r="D754" s="5"/>
    </row>
    <row r="755" spans="4:4" ht="13.2">
      <c r="D755" s="5"/>
    </row>
    <row r="756" spans="4:4" ht="13.2">
      <c r="D756" s="5"/>
    </row>
    <row r="757" spans="4:4" ht="13.2">
      <c r="D757" s="5"/>
    </row>
    <row r="758" spans="4:4" ht="13.2">
      <c r="D758" s="5"/>
    </row>
    <row r="759" spans="4:4" ht="13.2">
      <c r="D759" s="5"/>
    </row>
    <row r="760" spans="4:4" ht="13.2">
      <c r="D760" s="5"/>
    </row>
    <row r="761" spans="4:4" ht="13.2">
      <c r="D761" s="5"/>
    </row>
    <row r="762" spans="4:4" ht="13.2">
      <c r="D762" s="5"/>
    </row>
    <row r="763" spans="4:4" ht="13.2">
      <c r="D763" s="5"/>
    </row>
    <row r="764" spans="4:4" ht="13.2">
      <c r="D764" s="5"/>
    </row>
    <row r="765" spans="4:4" ht="13.2">
      <c r="D765" s="5"/>
    </row>
    <row r="766" spans="4:4" ht="13.2">
      <c r="D766" s="5"/>
    </row>
    <row r="767" spans="4:4" ht="13.2">
      <c r="D767" s="5"/>
    </row>
    <row r="768" spans="4:4" ht="13.2">
      <c r="D768" s="5"/>
    </row>
    <row r="769" spans="4:4" ht="13.2">
      <c r="D769" s="5"/>
    </row>
    <row r="770" spans="4:4" ht="13.2">
      <c r="D770" s="5"/>
    </row>
    <row r="771" spans="4:4" ht="13.2">
      <c r="D771" s="5"/>
    </row>
    <row r="772" spans="4:4" ht="13.2">
      <c r="D772" s="5"/>
    </row>
    <row r="773" spans="4:4" ht="13.2">
      <c r="D773" s="5"/>
    </row>
    <row r="774" spans="4:4" ht="13.2">
      <c r="D774" s="5"/>
    </row>
    <row r="775" spans="4:4" ht="13.2">
      <c r="D775" s="5"/>
    </row>
    <row r="776" spans="4:4" ht="13.2">
      <c r="D776" s="5"/>
    </row>
    <row r="777" spans="4:4" ht="13.2">
      <c r="D777" s="5"/>
    </row>
    <row r="778" spans="4:4" ht="13.2">
      <c r="D778" s="5"/>
    </row>
    <row r="779" spans="4:4" ht="13.2">
      <c r="D779" s="5"/>
    </row>
    <row r="780" spans="4:4" ht="13.2">
      <c r="D780" s="5"/>
    </row>
    <row r="781" spans="4:4" ht="13.2">
      <c r="D781" s="5"/>
    </row>
    <row r="782" spans="4:4" ht="13.2">
      <c r="D782" s="5"/>
    </row>
    <row r="783" spans="4:4" ht="13.2">
      <c r="D783" s="5"/>
    </row>
    <row r="784" spans="4:4" ht="13.2">
      <c r="D784" s="5"/>
    </row>
    <row r="785" spans="4:4" ht="13.2">
      <c r="D785" s="5"/>
    </row>
    <row r="786" spans="4:4" ht="13.2">
      <c r="D786" s="5"/>
    </row>
    <row r="787" spans="4:4" ht="13.2">
      <c r="D787" s="5"/>
    </row>
    <row r="788" spans="4:4" ht="13.2">
      <c r="D788" s="5"/>
    </row>
    <row r="789" spans="4:4" ht="13.2">
      <c r="D789" s="5"/>
    </row>
    <row r="790" spans="4:4" ht="13.2">
      <c r="D790" s="5"/>
    </row>
    <row r="791" spans="4:4" ht="13.2">
      <c r="D791" s="5"/>
    </row>
    <row r="792" spans="4:4" ht="13.2">
      <c r="D792" s="5"/>
    </row>
    <row r="793" spans="4:4" ht="13.2">
      <c r="D793" s="5"/>
    </row>
    <row r="794" spans="4:4" ht="13.2">
      <c r="D794" s="5"/>
    </row>
    <row r="795" spans="4:4" ht="13.2">
      <c r="D795" s="5"/>
    </row>
    <row r="796" spans="4:4" ht="13.2">
      <c r="D796" s="5"/>
    </row>
    <row r="797" spans="4:4" ht="13.2">
      <c r="D797" s="5"/>
    </row>
    <row r="798" spans="4:4" ht="13.2">
      <c r="D798" s="5"/>
    </row>
    <row r="799" spans="4:4" ht="13.2">
      <c r="D799" s="5"/>
    </row>
    <row r="800" spans="4:4" ht="13.2">
      <c r="D800" s="5"/>
    </row>
    <row r="801" spans="4:4" ht="13.2">
      <c r="D801" s="5"/>
    </row>
    <row r="802" spans="4:4" ht="13.2">
      <c r="D802" s="5"/>
    </row>
    <row r="803" spans="4:4" ht="13.2">
      <c r="D803" s="5"/>
    </row>
    <row r="804" spans="4:4" ht="13.2">
      <c r="D804" s="5"/>
    </row>
    <row r="805" spans="4:4" ht="13.2">
      <c r="D805" s="5"/>
    </row>
    <row r="806" spans="4:4" ht="13.2">
      <c r="D806" s="5"/>
    </row>
    <row r="807" spans="4:4" ht="13.2">
      <c r="D807" s="5"/>
    </row>
    <row r="808" spans="4:4" ht="13.2">
      <c r="D808" s="5"/>
    </row>
    <row r="809" spans="4:4" ht="13.2">
      <c r="D809" s="5"/>
    </row>
    <row r="810" spans="4:4" ht="13.2">
      <c r="D810" s="5"/>
    </row>
    <row r="811" spans="4:4" ht="13.2">
      <c r="D811" s="5"/>
    </row>
    <row r="812" spans="4:4" ht="13.2">
      <c r="D812" s="5"/>
    </row>
    <row r="813" spans="4:4" ht="13.2">
      <c r="D813" s="5"/>
    </row>
    <row r="814" spans="4:4" ht="13.2">
      <c r="D814" s="5"/>
    </row>
    <row r="815" spans="4:4" ht="13.2">
      <c r="D815" s="5"/>
    </row>
    <row r="816" spans="4:4" ht="13.2">
      <c r="D816" s="5"/>
    </row>
    <row r="817" spans="4:4" ht="13.2">
      <c r="D817" s="5"/>
    </row>
    <row r="818" spans="4:4" ht="13.2">
      <c r="D818" s="5"/>
    </row>
    <row r="819" spans="4:4" ht="13.2">
      <c r="D819" s="5"/>
    </row>
    <row r="820" spans="4:4" ht="13.2">
      <c r="D820" s="5"/>
    </row>
    <row r="821" spans="4:4" ht="13.2">
      <c r="D821" s="5"/>
    </row>
    <row r="822" spans="4:4" ht="13.2">
      <c r="D822" s="5"/>
    </row>
    <row r="823" spans="4:4" ht="13.2">
      <c r="D823" s="5"/>
    </row>
    <row r="824" spans="4:4" ht="13.2">
      <c r="D824" s="5"/>
    </row>
    <row r="825" spans="4:4" ht="13.2">
      <c r="D825" s="5"/>
    </row>
    <row r="826" spans="4:4" ht="13.2">
      <c r="D826" s="5"/>
    </row>
    <row r="827" spans="4:4" ht="13.2">
      <c r="D827" s="5"/>
    </row>
    <row r="828" spans="4:4" ht="13.2">
      <c r="D828" s="5"/>
    </row>
    <row r="829" spans="4:4" ht="13.2">
      <c r="D829" s="5"/>
    </row>
    <row r="830" spans="4:4" ht="13.2">
      <c r="D830" s="5"/>
    </row>
    <row r="831" spans="4:4" ht="13.2">
      <c r="D831" s="5"/>
    </row>
    <row r="832" spans="4:4" ht="13.2">
      <c r="D832" s="5"/>
    </row>
    <row r="833" spans="4:4" ht="13.2">
      <c r="D833" s="5"/>
    </row>
    <row r="834" spans="4:4" ht="13.2">
      <c r="D834" s="5"/>
    </row>
    <row r="835" spans="4:4" ht="13.2">
      <c r="D835" s="5"/>
    </row>
    <row r="836" spans="4:4" ht="13.2">
      <c r="D836" s="5"/>
    </row>
    <row r="837" spans="4:4" ht="13.2">
      <c r="D837" s="5"/>
    </row>
    <row r="838" spans="4:4" ht="13.2">
      <c r="D838" s="5"/>
    </row>
    <row r="839" spans="4:4" ht="13.2">
      <c r="D839" s="5"/>
    </row>
    <row r="840" spans="4:4" ht="13.2">
      <c r="D840" s="5"/>
    </row>
    <row r="841" spans="4:4" ht="13.2">
      <c r="D841" s="5"/>
    </row>
    <row r="842" spans="4:4" ht="13.2">
      <c r="D842" s="5"/>
    </row>
    <row r="843" spans="4:4" ht="13.2">
      <c r="D843" s="5"/>
    </row>
    <row r="844" spans="4:4" ht="13.2">
      <c r="D844" s="5"/>
    </row>
    <row r="845" spans="4:4" ht="13.2">
      <c r="D845" s="5"/>
    </row>
    <row r="846" spans="4:4" ht="13.2">
      <c r="D846" s="5"/>
    </row>
    <row r="847" spans="4:4" ht="13.2">
      <c r="D847" s="5"/>
    </row>
    <row r="848" spans="4:4" ht="13.2">
      <c r="D848" s="5"/>
    </row>
    <row r="849" spans="4:4" ht="13.2">
      <c r="D849" s="5"/>
    </row>
    <row r="850" spans="4:4" ht="13.2">
      <c r="D850" s="5"/>
    </row>
    <row r="851" spans="4:4" ht="13.2">
      <c r="D851" s="5"/>
    </row>
    <row r="852" spans="4:4" ht="13.2">
      <c r="D852" s="5"/>
    </row>
    <row r="853" spans="4:4" ht="13.2">
      <c r="D853" s="5"/>
    </row>
    <row r="854" spans="4:4" ht="13.2">
      <c r="D854" s="5"/>
    </row>
    <row r="855" spans="4:4" ht="13.2">
      <c r="D855" s="5"/>
    </row>
    <row r="856" spans="4:4" ht="13.2">
      <c r="D856" s="5"/>
    </row>
    <row r="857" spans="4:4" ht="13.2">
      <c r="D857" s="5"/>
    </row>
    <row r="858" spans="4:4" ht="13.2">
      <c r="D858" s="5"/>
    </row>
    <row r="859" spans="4:4" ht="13.2">
      <c r="D859" s="5"/>
    </row>
    <row r="860" spans="4:4" ht="13.2">
      <c r="D860" s="5"/>
    </row>
    <row r="861" spans="4:4" ht="13.2">
      <c r="D861" s="5"/>
    </row>
    <row r="862" spans="4:4" ht="13.2">
      <c r="D862" s="5"/>
    </row>
    <row r="863" spans="4:4" ht="13.2">
      <c r="D863" s="5"/>
    </row>
    <row r="864" spans="4:4" ht="13.2">
      <c r="D864" s="5"/>
    </row>
    <row r="865" spans="4:4" ht="13.2">
      <c r="D865" s="5"/>
    </row>
    <row r="866" spans="4:4" ht="13.2">
      <c r="D866" s="5"/>
    </row>
    <row r="867" spans="4:4" ht="13.2">
      <c r="D867" s="5"/>
    </row>
    <row r="868" spans="4:4" ht="13.2">
      <c r="D868" s="5"/>
    </row>
    <row r="869" spans="4:4" ht="13.2">
      <c r="D869" s="5"/>
    </row>
    <row r="870" spans="4:4" ht="13.2">
      <c r="D870" s="5"/>
    </row>
    <row r="871" spans="4:4" ht="13.2">
      <c r="D871" s="5"/>
    </row>
    <row r="872" spans="4:4" ht="13.2">
      <c r="D872" s="5"/>
    </row>
    <row r="873" spans="4:4" ht="13.2">
      <c r="D873" s="5"/>
    </row>
    <row r="874" spans="4:4" ht="13.2">
      <c r="D874" s="5"/>
    </row>
    <row r="875" spans="4:4" ht="13.2">
      <c r="D875" s="5"/>
    </row>
    <row r="876" spans="4:4" ht="13.2">
      <c r="D876" s="5"/>
    </row>
    <row r="877" spans="4:4" ht="13.2">
      <c r="D877" s="5"/>
    </row>
    <row r="878" spans="4:4" ht="13.2">
      <c r="D878" s="5"/>
    </row>
    <row r="879" spans="4:4" ht="13.2">
      <c r="D879" s="5"/>
    </row>
    <row r="880" spans="4:4" ht="13.2">
      <c r="D880" s="5"/>
    </row>
    <row r="881" spans="4:4" ht="13.2">
      <c r="D881" s="5"/>
    </row>
    <row r="882" spans="4:4" ht="13.2">
      <c r="D882" s="5"/>
    </row>
    <row r="883" spans="4:4" ht="13.2">
      <c r="D883" s="5"/>
    </row>
    <row r="884" spans="4:4" ht="13.2">
      <c r="D884" s="5"/>
    </row>
    <row r="885" spans="4:4" ht="13.2">
      <c r="D885" s="5"/>
    </row>
    <row r="886" spans="4:4" ht="13.2">
      <c r="D886" s="5"/>
    </row>
    <row r="887" spans="4:4" ht="13.2">
      <c r="D887" s="5"/>
    </row>
    <row r="888" spans="4:4" ht="13.2">
      <c r="D888" s="5"/>
    </row>
    <row r="889" spans="4:4" ht="13.2">
      <c r="D889" s="5"/>
    </row>
    <row r="890" spans="4:4" ht="13.2">
      <c r="D890" s="5"/>
    </row>
    <row r="891" spans="4:4" ht="13.2">
      <c r="D891" s="5"/>
    </row>
    <row r="892" spans="4:4" ht="13.2">
      <c r="D892" s="5"/>
    </row>
    <row r="893" spans="4:4" ht="13.2">
      <c r="D893" s="5"/>
    </row>
    <row r="894" spans="4:4" ht="13.2">
      <c r="D894" s="5"/>
    </row>
    <row r="895" spans="4:4" ht="13.2">
      <c r="D895" s="5"/>
    </row>
    <row r="896" spans="4:4" ht="13.2">
      <c r="D896" s="5"/>
    </row>
    <row r="897" spans="4:4" ht="13.2">
      <c r="D897" s="5"/>
    </row>
    <row r="898" spans="4:4" ht="13.2">
      <c r="D898" s="5"/>
    </row>
    <row r="899" spans="4:4" ht="13.2">
      <c r="D899" s="5"/>
    </row>
    <row r="900" spans="4:4" ht="13.2">
      <c r="D900" s="5"/>
    </row>
    <row r="901" spans="4:4" ht="13.2">
      <c r="D901" s="5"/>
    </row>
    <row r="902" spans="4:4" ht="13.2">
      <c r="D902" s="5"/>
    </row>
    <row r="903" spans="4:4" ht="13.2">
      <c r="D903" s="5"/>
    </row>
    <row r="904" spans="4:4" ht="13.2">
      <c r="D904" s="5"/>
    </row>
    <row r="905" spans="4:4" ht="13.2">
      <c r="D905" s="5"/>
    </row>
    <row r="906" spans="4:4" ht="13.2">
      <c r="D906" s="5"/>
    </row>
    <row r="907" spans="4:4" ht="13.2">
      <c r="D907" s="5"/>
    </row>
    <row r="908" spans="4:4" ht="13.2">
      <c r="D908" s="5"/>
    </row>
    <row r="909" spans="4:4" ht="13.2">
      <c r="D909" s="5"/>
    </row>
    <row r="910" spans="4:4" ht="13.2">
      <c r="D910" s="5"/>
    </row>
    <row r="911" spans="4:4" ht="13.2">
      <c r="D911" s="5"/>
    </row>
    <row r="912" spans="4:4" ht="13.2">
      <c r="D912" s="5"/>
    </row>
    <row r="913" spans="4:4" ht="13.2">
      <c r="D913" s="5"/>
    </row>
    <row r="914" spans="4:4" ht="13.2">
      <c r="D914" s="5"/>
    </row>
    <row r="915" spans="4:4" ht="13.2">
      <c r="D915" s="5"/>
    </row>
    <row r="916" spans="4:4" ht="13.2">
      <c r="D916" s="5"/>
    </row>
    <row r="917" spans="4:4" ht="13.2">
      <c r="D917" s="5"/>
    </row>
    <row r="918" spans="4:4" ht="13.2">
      <c r="D918" s="5"/>
    </row>
    <row r="919" spans="4:4" ht="13.2">
      <c r="D919" s="5"/>
    </row>
    <row r="920" spans="4:4" ht="13.2">
      <c r="D920" s="5"/>
    </row>
    <row r="921" spans="4:4" ht="13.2">
      <c r="D921" s="5"/>
    </row>
    <row r="922" spans="4:4" ht="13.2">
      <c r="D922" s="5"/>
    </row>
    <row r="923" spans="4:4" ht="13.2">
      <c r="D923" s="5"/>
    </row>
    <row r="924" spans="4:4" ht="13.2">
      <c r="D924" s="5"/>
    </row>
    <row r="925" spans="4:4" ht="13.2">
      <c r="D925" s="5"/>
    </row>
    <row r="926" spans="4:4" ht="13.2">
      <c r="D926" s="5"/>
    </row>
    <row r="927" spans="4:4" ht="13.2">
      <c r="D927" s="5"/>
    </row>
    <row r="928" spans="4:4" ht="13.2">
      <c r="D928" s="5"/>
    </row>
    <row r="929" spans="4:4" ht="13.2">
      <c r="D929" s="5"/>
    </row>
    <row r="930" spans="4:4" ht="13.2">
      <c r="D930" s="5"/>
    </row>
    <row r="931" spans="4:4" ht="13.2">
      <c r="D931" s="5"/>
    </row>
    <row r="932" spans="4:4" ht="13.2">
      <c r="D932" s="5"/>
    </row>
    <row r="933" spans="4:4" ht="13.2">
      <c r="D933" s="5"/>
    </row>
    <row r="934" spans="4:4" ht="13.2">
      <c r="D934" s="5"/>
    </row>
    <row r="935" spans="4:4" ht="13.2">
      <c r="D935" s="5"/>
    </row>
    <row r="936" spans="4:4" ht="13.2">
      <c r="D936" s="5"/>
    </row>
    <row r="937" spans="4:4" ht="13.2">
      <c r="D937" s="5"/>
    </row>
    <row r="938" spans="4:4" ht="13.2">
      <c r="D938" s="5"/>
    </row>
    <row r="939" spans="4:4" ht="13.2">
      <c r="D939" s="5"/>
    </row>
    <row r="940" spans="4:4" ht="13.2">
      <c r="D940" s="5"/>
    </row>
    <row r="941" spans="4:4" ht="13.2">
      <c r="D941" s="5"/>
    </row>
    <row r="942" spans="4:4" ht="13.2">
      <c r="D942" s="5"/>
    </row>
    <row r="943" spans="4:4" ht="13.2">
      <c r="D943" s="5"/>
    </row>
    <row r="944" spans="4:4" ht="13.2">
      <c r="D944" s="5"/>
    </row>
    <row r="945" spans="4:4" ht="13.2">
      <c r="D945" s="5"/>
    </row>
    <row r="946" spans="4:4" ht="13.2">
      <c r="D946" s="5"/>
    </row>
    <row r="947" spans="4:4" ht="13.2">
      <c r="D947" s="5"/>
    </row>
    <row r="948" spans="4:4" ht="13.2">
      <c r="D948" s="5"/>
    </row>
    <row r="949" spans="4:4" ht="13.2">
      <c r="D949" s="5"/>
    </row>
    <row r="950" spans="4:4" ht="13.2">
      <c r="D950" s="5"/>
    </row>
    <row r="951" spans="4:4" ht="13.2">
      <c r="D951" s="5"/>
    </row>
    <row r="952" spans="4:4" ht="13.2">
      <c r="D952" s="5"/>
    </row>
    <row r="953" spans="4:4" ht="13.2">
      <c r="D953" s="5"/>
    </row>
    <row r="954" spans="4:4" ht="13.2">
      <c r="D954" s="5"/>
    </row>
    <row r="955" spans="4:4" ht="13.2">
      <c r="D955" s="5"/>
    </row>
    <row r="956" spans="4:4" ht="13.2">
      <c r="D956" s="5"/>
    </row>
    <row r="957" spans="4:4" ht="13.2">
      <c r="D957" s="5"/>
    </row>
    <row r="958" spans="4:4" ht="13.2">
      <c r="D958" s="5"/>
    </row>
    <row r="959" spans="4:4" ht="13.2">
      <c r="D959" s="5"/>
    </row>
    <row r="960" spans="4:4" ht="13.2">
      <c r="D960" s="5"/>
    </row>
    <row r="961" spans="4:4" ht="13.2">
      <c r="D961" s="5"/>
    </row>
    <row r="962" spans="4:4" ht="13.2">
      <c r="D962" s="5"/>
    </row>
    <row r="963" spans="4:4" ht="13.2">
      <c r="D963" s="5"/>
    </row>
    <row r="964" spans="4:4" ht="13.2">
      <c r="D964" s="5"/>
    </row>
    <row r="965" spans="4:4" ht="13.2">
      <c r="D965" s="5"/>
    </row>
    <row r="966" spans="4:4" ht="13.2">
      <c r="D966" s="5"/>
    </row>
    <row r="967" spans="4:4" ht="13.2">
      <c r="D967" s="5"/>
    </row>
    <row r="968" spans="4:4" ht="13.2">
      <c r="D968" s="5"/>
    </row>
    <row r="969" spans="4:4" ht="13.2">
      <c r="D969" s="5"/>
    </row>
    <row r="970" spans="4:4" ht="13.2">
      <c r="D970" s="5"/>
    </row>
    <row r="971" spans="4:4" ht="13.2">
      <c r="D971" s="5"/>
    </row>
    <row r="972" spans="4:4" ht="13.2">
      <c r="D972" s="5"/>
    </row>
    <row r="973" spans="4:4" ht="13.2">
      <c r="D973" s="5"/>
    </row>
    <row r="974" spans="4:4" ht="13.2">
      <c r="D974" s="5"/>
    </row>
    <row r="975" spans="4:4" ht="13.2">
      <c r="D975" s="5"/>
    </row>
    <row r="976" spans="4:4" ht="13.2">
      <c r="D976" s="5"/>
    </row>
    <row r="977" spans="4:4" ht="13.2">
      <c r="D977" s="5"/>
    </row>
    <row r="978" spans="4:4" ht="13.2">
      <c r="D978" s="5"/>
    </row>
    <row r="979" spans="4:4" ht="13.2">
      <c r="D979" s="5"/>
    </row>
    <row r="980" spans="4:4" ht="13.2">
      <c r="D980" s="5"/>
    </row>
    <row r="981" spans="4:4" ht="13.2">
      <c r="D981" s="5"/>
    </row>
    <row r="982" spans="4:4" ht="13.2">
      <c r="D982" s="5"/>
    </row>
    <row r="983" spans="4:4" ht="13.2">
      <c r="D983" s="5"/>
    </row>
    <row r="984" spans="4:4" ht="13.2">
      <c r="D984" s="5"/>
    </row>
    <row r="985" spans="4:4" ht="13.2">
      <c r="D985" s="5"/>
    </row>
    <row r="986" spans="4:4" ht="13.2">
      <c r="D986" s="5"/>
    </row>
    <row r="987" spans="4:4" ht="13.2">
      <c r="D987" s="5"/>
    </row>
    <row r="988" spans="4:4" ht="13.2">
      <c r="D988" s="5"/>
    </row>
    <row r="989" spans="4:4" ht="13.2">
      <c r="D989" s="5"/>
    </row>
    <row r="990" spans="4:4" ht="13.2">
      <c r="D990" s="5"/>
    </row>
    <row r="991" spans="4:4" ht="13.2">
      <c r="D991" s="5"/>
    </row>
    <row r="992" spans="4:4" ht="13.2">
      <c r="D992" s="5"/>
    </row>
    <row r="993" spans="4:4" ht="13.2">
      <c r="D993" s="5"/>
    </row>
    <row r="994" spans="4:4" ht="13.2">
      <c r="D994" s="5"/>
    </row>
    <row r="995" spans="4:4" ht="13.2">
      <c r="D995" s="5"/>
    </row>
    <row r="996" spans="4:4" ht="13.2">
      <c r="D996" s="5"/>
    </row>
    <row r="997" spans="4:4" ht="13.2">
      <c r="D997" s="5"/>
    </row>
    <row r="998" spans="4:4" ht="13.2">
      <c r="D998" s="5"/>
    </row>
    <row r="999" spans="4:4" ht="13.2">
      <c r="D999" s="5"/>
    </row>
    <row r="1000" spans="4:4" ht="13.2">
      <c r="D1000" s="5"/>
    </row>
    <row r="1001" spans="4:4" ht="13.2">
      <c r="D1001" s="5"/>
    </row>
    <row r="1002" spans="4:4" ht="13.2">
      <c r="D1002" s="5"/>
    </row>
    <row r="1003" spans="4:4" ht="13.2">
      <c r="D1003" s="5"/>
    </row>
    <row r="1004" spans="4:4" ht="13.2">
      <c r="D1004" s="5"/>
    </row>
    <row r="1005" spans="4:4" ht="13.2">
      <c r="D1005" s="5"/>
    </row>
    <row r="1006" spans="4:4" ht="13.2">
      <c r="D1006" s="5"/>
    </row>
    <row r="1007" spans="4:4" ht="13.2">
      <c r="D1007" s="5"/>
    </row>
    <row r="1008" spans="4:4" ht="13.2">
      <c r="D1008" s="5"/>
    </row>
    <row r="1009" spans="4:4" ht="13.2">
      <c r="D1009" s="5"/>
    </row>
    <row r="1010" spans="4:4" ht="13.2">
      <c r="D1010" s="5"/>
    </row>
    <row r="1011" spans="4:4" ht="13.2">
      <c r="D1011" s="5"/>
    </row>
    <row r="1012" spans="4:4" ht="13.2">
      <c r="D1012" s="5"/>
    </row>
    <row r="1013" spans="4:4" ht="13.2">
      <c r="D1013" s="5"/>
    </row>
    <row r="1014" spans="4:4" ht="13.2">
      <c r="D1014" s="5"/>
    </row>
    <row r="1015" spans="4:4" ht="13.2">
      <c r="D1015" s="5"/>
    </row>
    <row r="1016" spans="4:4" ht="13.2">
      <c r="D1016" s="5"/>
    </row>
    <row r="1017" spans="4:4" ht="13.2">
      <c r="D1017" s="5"/>
    </row>
    <row r="1018" spans="4:4" ht="13.2">
      <c r="D1018" s="5"/>
    </row>
    <row r="1019" spans="4:4" ht="13.2">
      <c r="D1019" s="5"/>
    </row>
    <row r="1020" spans="4:4" ht="13.2">
      <c r="D1020" s="5"/>
    </row>
    <row r="1021" spans="4:4" ht="13.2">
      <c r="D1021" s="5"/>
    </row>
    <row r="1022" spans="4:4" ht="13.2">
      <c r="D1022" s="5"/>
    </row>
    <row r="1023" spans="4:4" ht="13.2">
      <c r="D1023" s="5"/>
    </row>
    <row r="1024" spans="4:4" ht="13.2">
      <c r="D1024" s="5"/>
    </row>
    <row r="1025" spans="4:4" ht="13.2">
      <c r="D1025" s="5"/>
    </row>
    <row r="1026" spans="4:4" ht="13.2">
      <c r="D1026" s="5"/>
    </row>
    <row r="1027" spans="4:4" ht="13.2">
      <c r="D1027" s="5"/>
    </row>
    <row r="1028" spans="4:4" ht="13.2">
      <c r="D1028" s="5"/>
    </row>
    <row r="1029" spans="4:4" ht="13.2">
      <c r="D1029" s="5"/>
    </row>
    <row r="1030" spans="4:4" ht="13.2">
      <c r="D1030" s="5"/>
    </row>
    <row r="1031" spans="4:4" ht="13.2">
      <c r="D1031" s="5"/>
    </row>
    <row r="1032" spans="4:4" ht="13.2">
      <c r="D1032" s="5"/>
    </row>
    <row r="1033" spans="4:4" ht="13.2">
      <c r="D1033" s="5"/>
    </row>
    <row r="1034" spans="4:4" ht="13.2">
      <c r="D1034" s="5"/>
    </row>
    <row r="1035" spans="4:4" ht="13.2">
      <c r="D1035" s="5"/>
    </row>
    <row r="1036" spans="4:4" ht="13.2">
      <c r="D1036" s="5"/>
    </row>
    <row r="1037" spans="4:4" ht="13.2">
      <c r="D1037" s="5"/>
    </row>
    <row r="1038" spans="4:4" ht="13.2">
      <c r="D1038" s="5"/>
    </row>
    <row r="1039" spans="4:4" ht="13.2">
      <c r="D1039" s="5"/>
    </row>
    <row r="1040" spans="4:4" ht="13.2">
      <c r="D1040" s="5"/>
    </row>
    <row r="1041" spans="4:4" ht="13.2">
      <c r="D1041" s="5"/>
    </row>
    <row r="1042" spans="4:4" ht="13.2">
      <c r="D1042" s="5"/>
    </row>
    <row r="1043" spans="4:4" ht="13.2">
      <c r="D1043" s="5"/>
    </row>
    <row r="1044" spans="4:4" ht="13.2">
      <c r="D1044" s="5"/>
    </row>
    <row r="1045" spans="4:4" ht="13.2">
      <c r="D1045" s="5"/>
    </row>
    <row r="1046" spans="4:4" ht="13.2">
      <c r="D1046" s="5"/>
    </row>
    <row r="1047" spans="4:4" ht="13.2">
      <c r="D1047" s="5"/>
    </row>
    <row r="1048" spans="4:4" ht="13.2">
      <c r="D1048" s="5"/>
    </row>
    <row r="1049" spans="4:4" ht="13.2">
      <c r="D1049" s="5"/>
    </row>
    <row r="1050" spans="4:4" ht="13.2">
      <c r="D1050" s="5"/>
    </row>
    <row r="1051" spans="4:4" ht="13.2">
      <c r="D1051" s="5"/>
    </row>
    <row r="1052" spans="4:4" ht="13.2">
      <c r="D1052" s="5"/>
    </row>
    <row r="1053" spans="4:4" ht="13.2">
      <c r="D1053" s="5"/>
    </row>
    <row r="1054" spans="4:4" ht="13.2">
      <c r="D1054" s="5"/>
    </row>
    <row r="1055" spans="4:4" ht="13.2">
      <c r="D1055" s="5"/>
    </row>
    <row r="1056" spans="4:4" ht="13.2">
      <c r="D1056" s="5"/>
    </row>
    <row r="1057" spans="4:4" ht="13.2">
      <c r="D1057" s="5"/>
    </row>
    <row r="1058" spans="4:4" ht="13.2">
      <c r="D1058" s="5"/>
    </row>
    <row r="1059" spans="4:4" ht="13.2">
      <c r="D1059" s="5"/>
    </row>
    <row r="1060" spans="4:4" ht="13.2">
      <c r="D1060" s="5"/>
    </row>
    <row r="1061" spans="4:4" ht="13.2">
      <c r="D1061" s="5"/>
    </row>
    <row r="1062" spans="4:4" ht="13.2">
      <c r="D1062" s="5"/>
    </row>
    <row r="1063" spans="4:4" ht="13.2">
      <c r="D1063" s="5"/>
    </row>
    <row r="1064" spans="4:4" ht="13.2">
      <c r="D1064" s="5"/>
    </row>
    <row r="1065" spans="4:4" ht="13.2">
      <c r="D1065" s="5"/>
    </row>
  </sheetData>
  <autoFilter ref="A3:D554" xr:uid="{00000000-0009-0000-0000-000020000000}"/>
  <hyperlinks>
    <hyperlink ref="B1" location="HLAVNY!A1" display="&lt;-------------- späť na HLAVNY" xr:uid="{00000000-0004-0000-2000-000000000000}"/>
    <hyperlink ref="C28" location="VTZ!A1" display="Zoznam VTZ skupin zariadení" xr:uid="{00000000-0004-0000-2000-000001000000}"/>
    <hyperlink ref="C47" location="DOPRE!A1" display="Zoznam partnerských subjektov" xr:uid="{00000000-0004-0000-2000-000002000000}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00FF"/>
    <outlinePr summaryBelow="0" summaryRight="0"/>
  </sheetPr>
  <dimension ref="A1:CY100"/>
  <sheetViews>
    <sheetView workbookViewId="0"/>
  </sheetViews>
  <sheetFormatPr defaultColWidth="12.6640625" defaultRowHeight="15.75" customHeight="1"/>
  <cols>
    <col min="1" max="1" width="21.44140625" customWidth="1"/>
    <col min="2" max="2" width="9.5546875" customWidth="1"/>
    <col min="10" max="10" width="8.33203125" customWidth="1"/>
    <col min="11" max="11" width="9.88671875" customWidth="1"/>
    <col min="12" max="12" width="12.44140625" customWidth="1"/>
    <col min="15" max="15" width="8.77734375" customWidth="1"/>
    <col min="21" max="21" width="14.6640625" customWidth="1"/>
    <col min="32" max="32" width="14.88671875" customWidth="1"/>
    <col min="33" max="33" width="15.21875" customWidth="1"/>
    <col min="38" max="38" width="15.5546875" customWidth="1"/>
    <col min="39" max="39" width="14.21875" customWidth="1"/>
    <col min="40" max="40" width="15.33203125" customWidth="1"/>
    <col min="44" max="44" width="14.77734375" customWidth="1"/>
    <col min="47" max="47" width="16" customWidth="1"/>
    <col min="49" max="49" width="15.6640625" customWidth="1"/>
    <col min="51" max="51" width="15.109375" customWidth="1"/>
    <col min="53" max="53" width="17.6640625" customWidth="1"/>
    <col min="54" max="54" width="19.33203125" customWidth="1"/>
    <col min="55" max="55" width="15.88671875" customWidth="1"/>
    <col min="56" max="56" width="17.5546875" customWidth="1"/>
    <col min="57" max="57" width="12" customWidth="1"/>
    <col min="58" max="58" width="17.21875" customWidth="1"/>
    <col min="59" max="59" width="12" customWidth="1"/>
    <col min="60" max="60" width="15.6640625" customWidth="1"/>
    <col min="61" max="61" width="16.33203125" customWidth="1"/>
    <col min="65" max="65" width="15.44140625" customWidth="1"/>
    <col min="77" max="77" width="15.109375" customWidth="1"/>
    <col min="78" max="78" width="15.5546875" customWidth="1"/>
    <col min="80" max="80" width="15.44140625" customWidth="1"/>
    <col min="81" max="81" width="16.5546875" customWidth="1"/>
    <col min="82" max="82" width="16.88671875" customWidth="1"/>
    <col min="87" max="87" width="16.6640625" customWidth="1"/>
    <col min="89" max="89" width="25.21875" customWidth="1"/>
    <col min="90" max="90" width="14.44140625" customWidth="1"/>
    <col min="92" max="92" width="19.77734375" customWidth="1"/>
    <col min="93" max="93" width="16.21875" customWidth="1"/>
    <col min="95" max="95" width="15.6640625" customWidth="1"/>
    <col min="96" max="96" width="17.5546875" customWidth="1"/>
    <col min="97" max="97" width="18.21875" customWidth="1"/>
    <col min="98" max="98" width="15.33203125" customWidth="1"/>
    <col min="99" max="99" width="19.5546875" customWidth="1"/>
    <col min="100" max="100" width="24.6640625" customWidth="1"/>
    <col min="102" max="103" width="16.44140625" customWidth="1"/>
  </cols>
  <sheetData>
    <row r="1" spans="1:103" ht="13.2">
      <c r="A1" s="13" t="s">
        <v>111</v>
      </c>
      <c r="B1" s="12"/>
      <c r="C1" s="12"/>
      <c r="D1" s="41" t="s">
        <v>112</v>
      </c>
      <c r="E1" s="41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9" t="s">
        <v>399</v>
      </c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1" t="s">
        <v>400</v>
      </c>
      <c r="AV1" s="52"/>
      <c r="AW1" s="52"/>
      <c r="AX1" s="51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3" t="s">
        <v>401</v>
      </c>
      <c r="BK1" s="54"/>
      <c r="BL1" s="54"/>
      <c r="BM1" s="54"/>
      <c r="BN1" s="54"/>
      <c r="BO1" s="54"/>
      <c r="BP1" s="54"/>
      <c r="BQ1" s="53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5"/>
      <c r="CF1" s="45"/>
      <c r="CG1" s="44"/>
      <c r="CH1" s="44"/>
      <c r="CI1" s="45"/>
      <c r="CJ1" s="45"/>
      <c r="CK1" s="45"/>
      <c r="CL1" s="56" t="s">
        <v>402</v>
      </c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</row>
    <row r="2" spans="1:103" s="348" customFormat="1" ht="51.6" customHeight="1">
      <c r="A2" s="452" t="s">
        <v>403</v>
      </c>
      <c r="B2" s="452" t="s">
        <v>404</v>
      </c>
      <c r="C2" s="452" t="s">
        <v>249</v>
      </c>
      <c r="D2" s="452" t="s">
        <v>250</v>
      </c>
      <c r="E2" s="452" t="s">
        <v>116</v>
      </c>
      <c r="F2" s="452" t="s">
        <v>405</v>
      </c>
      <c r="G2" s="452" t="s">
        <v>406</v>
      </c>
      <c r="H2" s="452" t="s">
        <v>118</v>
      </c>
      <c r="I2" s="452" t="s">
        <v>120</v>
      </c>
      <c r="J2" s="452" t="s">
        <v>121</v>
      </c>
      <c r="K2" s="452" t="s">
        <v>122</v>
      </c>
      <c r="L2" s="452" t="s">
        <v>123</v>
      </c>
      <c r="M2" s="452" t="s">
        <v>252</v>
      </c>
      <c r="N2" s="452" t="s">
        <v>253</v>
      </c>
      <c r="O2" s="452" t="s">
        <v>254</v>
      </c>
      <c r="P2" s="452" t="s">
        <v>255</v>
      </c>
      <c r="Q2" s="452" t="s">
        <v>125</v>
      </c>
      <c r="R2" s="452" t="s">
        <v>407</v>
      </c>
      <c r="S2" s="452" t="s">
        <v>408</v>
      </c>
      <c r="T2" s="452" t="s">
        <v>409</v>
      </c>
      <c r="U2" s="452" t="s">
        <v>410</v>
      </c>
      <c r="V2" s="452" t="s">
        <v>259</v>
      </c>
      <c r="W2" s="452" t="s">
        <v>411</v>
      </c>
      <c r="X2" s="452" t="s">
        <v>412</v>
      </c>
      <c r="Y2" s="452" t="s">
        <v>413</v>
      </c>
      <c r="Z2" s="452" t="s">
        <v>414</v>
      </c>
      <c r="AA2" s="452" t="s">
        <v>415</v>
      </c>
      <c r="AB2" s="452" t="s">
        <v>265</v>
      </c>
      <c r="AC2" s="452" t="s">
        <v>266</v>
      </c>
      <c r="AD2" s="452" t="s">
        <v>416</v>
      </c>
      <c r="AE2" s="452" t="s">
        <v>417</v>
      </c>
      <c r="AF2" s="452" t="s">
        <v>418</v>
      </c>
      <c r="AG2" s="452" t="s">
        <v>419</v>
      </c>
      <c r="AH2" s="452" t="s">
        <v>420</v>
      </c>
      <c r="AI2" s="452" t="s">
        <v>421</v>
      </c>
      <c r="AJ2" s="452" t="s">
        <v>422</v>
      </c>
      <c r="AK2" s="452" t="s">
        <v>423</v>
      </c>
      <c r="AL2" s="452" t="s">
        <v>424</v>
      </c>
      <c r="AM2" s="452" t="s">
        <v>425</v>
      </c>
      <c r="AN2" s="452" t="s">
        <v>426</v>
      </c>
      <c r="AO2" s="452" t="s">
        <v>427</v>
      </c>
      <c r="AP2" s="452" t="s">
        <v>270</v>
      </c>
      <c r="AQ2" s="452" t="s">
        <v>271</v>
      </c>
      <c r="AR2" s="452" t="s">
        <v>272</v>
      </c>
      <c r="AS2" s="452" t="s">
        <v>157</v>
      </c>
      <c r="AT2" s="452" t="s">
        <v>159</v>
      </c>
      <c r="AU2" s="439" t="s">
        <v>273</v>
      </c>
      <c r="AV2" s="439" t="s">
        <v>274</v>
      </c>
      <c r="AW2" s="439" t="s">
        <v>276</v>
      </c>
      <c r="AX2" s="439" t="s">
        <v>428</v>
      </c>
      <c r="AY2" s="439" t="s">
        <v>429</v>
      </c>
      <c r="AZ2" s="439" t="s">
        <v>430</v>
      </c>
      <c r="BA2" s="439" t="s">
        <v>431</v>
      </c>
      <c r="BB2" s="439" t="s">
        <v>432</v>
      </c>
      <c r="BC2" s="439" t="s">
        <v>433</v>
      </c>
      <c r="BD2" s="439" t="s">
        <v>434</v>
      </c>
      <c r="BE2" s="439" t="s">
        <v>291</v>
      </c>
      <c r="BF2" s="439" t="s">
        <v>435</v>
      </c>
      <c r="BG2" s="439" t="s">
        <v>436</v>
      </c>
      <c r="BH2" s="439" t="s">
        <v>292</v>
      </c>
      <c r="BI2" s="439" t="s">
        <v>293</v>
      </c>
      <c r="BJ2" s="440" t="s">
        <v>297</v>
      </c>
      <c r="BK2" s="440" t="s">
        <v>298</v>
      </c>
      <c r="BL2" s="440" t="s">
        <v>437</v>
      </c>
      <c r="BM2" s="440" t="s">
        <v>438</v>
      </c>
      <c r="BN2" s="440" t="s">
        <v>439</v>
      </c>
      <c r="BO2" s="440" t="s">
        <v>440</v>
      </c>
      <c r="BP2" s="440" t="s">
        <v>441</v>
      </c>
      <c r="BQ2" s="440" t="s">
        <v>442</v>
      </c>
      <c r="BR2" s="440" t="s">
        <v>443</v>
      </c>
      <c r="BS2" s="440" t="s">
        <v>444</v>
      </c>
      <c r="BT2" s="440" t="s">
        <v>445</v>
      </c>
      <c r="BU2" s="440" t="s">
        <v>446</v>
      </c>
      <c r="BV2" s="440" t="s">
        <v>447</v>
      </c>
      <c r="BW2" s="440" t="s">
        <v>448</v>
      </c>
      <c r="BX2" s="440" t="s">
        <v>449</v>
      </c>
      <c r="BY2" s="440" t="s">
        <v>450</v>
      </c>
      <c r="BZ2" s="440" t="s">
        <v>451</v>
      </c>
      <c r="CA2" s="440" t="s">
        <v>452</v>
      </c>
      <c r="CB2" s="460" t="s">
        <v>453</v>
      </c>
      <c r="CC2" s="440" t="s">
        <v>454</v>
      </c>
      <c r="CD2" s="440" t="s">
        <v>455</v>
      </c>
      <c r="CE2" s="440" t="s">
        <v>456</v>
      </c>
      <c r="CF2" s="441" t="s">
        <v>457</v>
      </c>
      <c r="CG2" s="441" t="s">
        <v>153</v>
      </c>
      <c r="CH2" s="441" t="s">
        <v>458</v>
      </c>
      <c r="CI2" s="441" t="s">
        <v>329</v>
      </c>
      <c r="CJ2" s="441" t="s">
        <v>459</v>
      </c>
      <c r="CK2" s="441" t="s">
        <v>460</v>
      </c>
      <c r="CL2" s="441" t="s">
        <v>461</v>
      </c>
      <c r="CM2" s="441" t="s">
        <v>462</v>
      </c>
      <c r="CN2" s="441" t="s">
        <v>463</v>
      </c>
      <c r="CO2" s="441" t="s">
        <v>464</v>
      </c>
      <c r="CP2" s="441" t="s">
        <v>465</v>
      </c>
      <c r="CQ2" s="441" t="s">
        <v>466</v>
      </c>
      <c r="CR2" s="441" t="s">
        <v>467</v>
      </c>
      <c r="CS2" s="441" t="s">
        <v>468</v>
      </c>
      <c r="CT2" s="441" t="s">
        <v>469</v>
      </c>
      <c r="CU2" s="441" t="s">
        <v>470</v>
      </c>
      <c r="CV2" s="441" t="s">
        <v>471</v>
      </c>
      <c r="CW2" s="441" t="s">
        <v>338</v>
      </c>
      <c r="CX2" s="441" t="s">
        <v>339</v>
      </c>
      <c r="CY2" s="441" t="s">
        <v>340</v>
      </c>
    </row>
    <row r="3" spans="1:103" ht="13.2">
      <c r="A3" s="5" t="s">
        <v>472</v>
      </c>
      <c r="B3" s="5" t="b">
        <f>AND((LEN(A3)=20),(LEFT(A3,8)="SKSPPDIS"))</f>
        <v>1</v>
      </c>
      <c r="C3" s="5">
        <v>4101453360</v>
      </c>
      <c r="D3" s="5" t="s">
        <v>165</v>
      </c>
      <c r="E3" s="58" t="s">
        <v>473</v>
      </c>
      <c r="F3" s="5" t="str">
        <f>"00156582"</f>
        <v>00156582</v>
      </c>
      <c r="G3" s="5" t="s">
        <v>474</v>
      </c>
      <c r="H3" s="5" t="s">
        <v>475</v>
      </c>
      <c r="I3" s="5" t="s">
        <v>476</v>
      </c>
      <c r="J3" s="5" t="s">
        <v>476</v>
      </c>
      <c r="K3" s="5" t="s">
        <v>477</v>
      </c>
      <c r="L3" s="12" t="s">
        <v>477</v>
      </c>
      <c r="M3" s="5" t="s">
        <v>478</v>
      </c>
      <c r="N3" s="5" t="s">
        <v>479</v>
      </c>
      <c r="O3" s="5">
        <v>0</v>
      </c>
      <c r="P3" s="58" t="s">
        <v>480</v>
      </c>
      <c r="Q3" s="5" t="s">
        <v>481</v>
      </c>
      <c r="R3" s="5" t="s">
        <v>476</v>
      </c>
      <c r="S3" s="5" t="s">
        <v>482</v>
      </c>
      <c r="T3" s="12" t="s">
        <v>483</v>
      </c>
      <c r="U3" s="12" t="s">
        <v>483</v>
      </c>
      <c r="V3" s="12" t="s">
        <v>484</v>
      </c>
      <c r="W3" s="12" t="s">
        <v>485</v>
      </c>
      <c r="X3" s="12" t="s">
        <v>486</v>
      </c>
      <c r="Y3" s="12" t="s">
        <v>487</v>
      </c>
      <c r="Z3" s="12" t="s">
        <v>488</v>
      </c>
      <c r="AA3" s="47" t="s">
        <v>489</v>
      </c>
      <c r="AB3" s="12" t="s">
        <v>197</v>
      </c>
      <c r="AC3" s="12" t="s">
        <v>197</v>
      </c>
      <c r="AD3" s="12" t="s">
        <v>359</v>
      </c>
      <c r="AE3" s="59" t="s">
        <v>490</v>
      </c>
      <c r="AF3" s="12">
        <v>100</v>
      </c>
      <c r="AG3" s="12" t="s">
        <v>491</v>
      </c>
      <c r="AH3" s="12">
        <v>50</v>
      </c>
      <c r="AI3" s="12" t="s">
        <v>492</v>
      </c>
      <c r="AJ3" s="12" t="s">
        <v>493</v>
      </c>
      <c r="AK3" s="12" t="s">
        <v>491</v>
      </c>
      <c r="AL3" s="12" t="s">
        <v>357</v>
      </c>
      <c r="AM3" s="12" t="s">
        <v>494</v>
      </c>
      <c r="AN3" s="12" t="s">
        <v>495</v>
      </c>
      <c r="AO3" s="47" t="s">
        <v>496</v>
      </c>
      <c r="AP3" s="12" t="s">
        <v>483</v>
      </c>
      <c r="AQ3" s="12" t="s">
        <v>482</v>
      </c>
      <c r="AR3" s="12"/>
      <c r="AS3" s="12" t="s">
        <v>497</v>
      </c>
      <c r="AT3" s="48">
        <v>31562</v>
      </c>
      <c r="AU3" s="12" t="s">
        <v>498</v>
      </c>
      <c r="AV3" s="12" t="s">
        <v>364</v>
      </c>
      <c r="AW3" s="12" t="s">
        <v>357</v>
      </c>
      <c r="AX3" s="5">
        <v>50</v>
      </c>
      <c r="AY3" s="12"/>
      <c r="AZ3" s="12" t="s">
        <v>369</v>
      </c>
      <c r="BA3" s="12" t="s">
        <v>359</v>
      </c>
      <c r="BB3" s="5"/>
      <c r="BC3" s="5">
        <v>67840</v>
      </c>
      <c r="BD3" s="5">
        <v>150</v>
      </c>
      <c r="BE3" s="5" t="s">
        <v>499</v>
      </c>
      <c r="BF3" s="5" t="s">
        <v>500</v>
      </c>
      <c r="BG3" s="5"/>
      <c r="BH3" s="12" t="s">
        <v>501</v>
      </c>
      <c r="BI3" s="12"/>
      <c r="BJ3" s="12" t="s">
        <v>374</v>
      </c>
      <c r="BK3" s="12" t="str">
        <f t="shared" ref="BK3:BK4" si="0">D3</f>
        <v>Hlavné s refakturáciou</v>
      </c>
      <c r="BL3" s="12" t="s">
        <v>502</v>
      </c>
      <c r="BM3" s="12" t="s">
        <v>503</v>
      </c>
      <c r="BN3" s="12" t="s">
        <v>504</v>
      </c>
      <c r="BO3" s="5" t="s">
        <v>505</v>
      </c>
      <c r="BP3" s="5">
        <v>0</v>
      </c>
      <c r="BQ3" s="12"/>
      <c r="BR3" s="12" t="str">
        <f>AZ3</f>
        <v>Vo vnútri budovy</v>
      </c>
      <c r="BS3" s="12" t="s">
        <v>380</v>
      </c>
      <c r="BT3" s="12" t="s">
        <v>381</v>
      </c>
      <c r="BU3" s="47" t="s">
        <v>382</v>
      </c>
      <c r="BV3" s="12" t="s">
        <v>506</v>
      </c>
      <c r="BW3" s="12" t="s">
        <v>507</v>
      </c>
      <c r="BX3" s="12" t="s">
        <v>508</v>
      </c>
      <c r="BY3" s="12" t="s">
        <v>234</v>
      </c>
      <c r="BZ3" s="12" t="s">
        <v>509</v>
      </c>
      <c r="CA3" s="12" t="s">
        <v>510</v>
      </c>
      <c r="CB3" s="12" t="s">
        <v>511</v>
      </c>
      <c r="CC3" s="12" t="s">
        <v>511</v>
      </c>
      <c r="CD3" s="48">
        <v>43666</v>
      </c>
      <c r="CE3" s="5">
        <v>60</v>
      </c>
      <c r="CF3" s="5" t="str">
        <f>BJ3</f>
        <v>Meraný odber</v>
      </c>
      <c r="CG3" s="12" t="s">
        <v>198</v>
      </c>
      <c r="CH3" s="12" t="s">
        <v>390</v>
      </c>
      <c r="CI3" s="5">
        <v>123840</v>
      </c>
      <c r="CJ3" s="5">
        <v>320</v>
      </c>
      <c r="CK3" s="5" t="s">
        <v>512</v>
      </c>
      <c r="CL3" s="5" t="s">
        <v>398</v>
      </c>
      <c r="CM3" s="5" t="s">
        <v>392</v>
      </c>
      <c r="CN3" s="63" t="s">
        <v>197</v>
      </c>
      <c r="CO3" s="63" t="s">
        <v>393</v>
      </c>
      <c r="CP3" s="59" t="s">
        <v>513</v>
      </c>
      <c r="CQ3" s="12" t="str">
        <f t="shared" ref="CQ3" si="1">CA3</f>
        <v>Ručný odpočet</v>
      </c>
      <c r="CR3" s="59" t="s">
        <v>514</v>
      </c>
      <c r="CS3" s="5" t="s">
        <v>197</v>
      </c>
      <c r="CT3" s="5" t="s">
        <v>197</v>
      </c>
      <c r="CU3" s="5"/>
      <c r="CV3" s="5"/>
      <c r="CW3" s="5"/>
      <c r="CX3" s="5">
        <v>0</v>
      </c>
      <c r="CY3" s="5">
        <v>4</v>
      </c>
    </row>
    <row r="4" spans="1:103" ht="13.2">
      <c r="D4" s="12"/>
      <c r="R4" s="12"/>
      <c r="T4" s="12"/>
      <c r="U4" s="12"/>
      <c r="V4" s="12" t="s">
        <v>484</v>
      </c>
      <c r="W4" s="12"/>
      <c r="X4" s="12"/>
      <c r="AB4" s="12"/>
      <c r="AC4" s="12"/>
      <c r="AD4" s="12"/>
      <c r="AF4" s="12"/>
      <c r="AG4" s="12"/>
      <c r="AH4" s="12"/>
      <c r="AI4" s="12"/>
      <c r="AJ4" s="12"/>
      <c r="AK4" s="12"/>
      <c r="AL4" s="12"/>
      <c r="AS4" s="12"/>
      <c r="AU4" s="12"/>
      <c r="AV4" s="12"/>
      <c r="AW4" s="12"/>
      <c r="AY4" s="12"/>
      <c r="AZ4" s="12"/>
      <c r="BA4" s="12"/>
      <c r="BE4" s="12"/>
      <c r="BF4" s="12"/>
      <c r="BH4" s="12"/>
      <c r="BJ4" s="12"/>
      <c r="BK4" s="12">
        <f t="shared" si="0"/>
        <v>0</v>
      </c>
      <c r="BL4" s="12"/>
      <c r="BV4" s="12"/>
      <c r="BW4" s="12"/>
      <c r="BX4" s="12"/>
      <c r="BY4" s="12"/>
      <c r="BZ4" s="12"/>
      <c r="CA4" s="12"/>
      <c r="CC4" s="12"/>
      <c r="CE4" s="5"/>
      <c r="CF4" s="5"/>
      <c r="CG4" s="12"/>
      <c r="CH4" s="12"/>
      <c r="CI4" s="5"/>
      <c r="CJ4" s="5"/>
      <c r="CK4" s="5"/>
      <c r="CL4" s="5"/>
      <c r="CM4" s="5"/>
      <c r="CN4" s="64"/>
      <c r="CO4" s="64"/>
      <c r="CP4" s="5"/>
      <c r="CQ4" s="12"/>
      <c r="CR4" s="5"/>
      <c r="CS4" s="5"/>
      <c r="CT4" s="5"/>
      <c r="CU4" s="5"/>
      <c r="CV4" s="5"/>
      <c r="CW4" s="5"/>
      <c r="CX4" s="5"/>
      <c r="CY4" s="5"/>
    </row>
    <row r="5" spans="1:103" ht="13.2">
      <c r="D5" s="12"/>
      <c r="R5" s="12"/>
      <c r="T5" s="12"/>
      <c r="U5" s="12"/>
      <c r="V5" s="12"/>
      <c r="W5" s="12"/>
      <c r="X5" s="12"/>
      <c r="AB5" s="12"/>
      <c r="AC5" s="12"/>
      <c r="AD5" s="12"/>
      <c r="AF5" s="12"/>
      <c r="AG5" s="12"/>
      <c r="AH5" s="12"/>
      <c r="AI5" s="12"/>
      <c r="AJ5" s="12"/>
      <c r="AK5" s="12"/>
      <c r="AL5" s="12"/>
      <c r="AS5" s="12"/>
      <c r="AU5" s="12"/>
      <c r="AV5" s="12"/>
      <c r="AW5" s="12"/>
      <c r="AY5" s="12"/>
      <c r="AZ5" s="12"/>
      <c r="BA5" s="12"/>
      <c r="BE5" s="12"/>
      <c r="BF5" s="12"/>
      <c r="BH5" s="12"/>
      <c r="BJ5" s="12"/>
      <c r="BK5" s="12"/>
      <c r="BL5" s="12"/>
      <c r="BV5" s="12"/>
      <c r="BW5" s="12"/>
      <c r="BX5" s="12"/>
      <c r="BY5" s="12"/>
      <c r="BZ5" s="12"/>
      <c r="CA5" s="12"/>
      <c r="CC5" s="12"/>
      <c r="CE5" s="12"/>
      <c r="CF5" s="12"/>
      <c r="CG5" s="12"/>
      <c r="CH5" s="12"/>
      <c r="CL5" s="12"/>
      <c r="CM5" s="12"/>
      <c r="CN5" s="12"/>
      <c r="CO5" s="12"/>
      <c r="CQ5" s="12"/>
      <c r="CS5" s="12"/>
      <c r="CT5" s="12"/>
    </row>
    <row r="6" spans="1:103" ht="13.2">
      <c r="D6" s="12"/>
      <c r="R6" s="12"/>
      <c r="T6" s="12"/>
      <c r="U6" s="12"/>
      <c r="V6" s="12"/>
      <c r="W6" s="12"/>
      <c r="X6" s="12"/>
      <c r="AB6" s="12"/>
      <c r="AC6" s="12"/>
      <c r="AD6" s="12"/>
      <c r="AF6" s="12"/>
      <c r="AG6" s="12"/>
      <c r="AH6" s="12"/>
      <c r="AI6" s="12"/>
      <c r="AJ6" s="12"/>
      <c r="AK6" s="12"/>
      <c r="AL6" s="12"/>
      <c r="AS6" s="12"/>
      <c r="AU6" s="12"/>
      <c r="AV6" s="12"/>
      <c r="AW6" s="12"/>
      <c r="AY6" s="12"/>
      <c r="AZ6" s="12"/>
      <c r="BA6" s="12"/>
      <c r="BE6" s="12"/>
      <c r="BF6" s="12"/>
      <c r="BH6" s="12"/>
      <c r="BJ6" s="12"/>
      <c r="BK6" s="12"/>
      <c r="BL6" s="12"/>
      <c r="BV6" s="12"/>
      <c r="BW6" s="12"/>
      <c r="BX6" s="12"/>
      <c r="BY6" s="12"/>
      <c r="BZ6" s="12"/>
      <c r="CA6" s="12"/>
      <c r="CC6" s="12"/>
      <c r="CE6" s="12"/>
      <c r="CF6" s="12"/>
      <c r="CG6" s="12"/>
      <c r="CH6" s="12"/>
      <c r="CL6" s="12"/>
      <c r="CM6" s="12"/>
      <c r="CN6" s="12"/>
      <c r="CO6" s="12"/>
      <c r="CQ6" s="12"/>
      <c r="CS6" s="12"/>
      <c r="CT6" s="12"/>
    </row>
    <row r="7" spans="1:103" ht="13.2">
      <c r="D7" s="12"/>
      <c r="F7" s="5"/>
      <c r="R7" s="12"/>
      <c r="T7" s="12"/>
      <c r="U7" s="12"/>
      <c r="V7" s="12"/>
      <c r="W7" s="12"/>
      <c r="X7" s="12"/>
      <c r="AB7" s="12"/>
      <c r="AC7" s="12"/>
      <c r="AD7" s="12"/>
      <c r="AF7" s="12"/>
      <c r="AG7" s="12"/>
      <c r="AH7" s="12"/>
      <c r="AI7" s="12"/>
      <c r="AJ7" s="12"/>
      <c r="AK7" s="12"/>
      <c r="AL7" s="12"/>
      <c r="AS7" s="12"/>
      <c r="AU7" s="12"/>
      <c r="AV7" s="12"/>
      <c r="AW7" s="12"/>
      <c r="AY7" s="12"/>
      <c r="AZ7" s="12"/>
      <c r="BA7" s="12"/>
      <c r="BE7" s="12"/>
      <c r="BF7" s="12"/>
      <c r="BH7" s="12"/>
      <c r="BJ7" s="12"/>
      <c r="BK7" s="12"/>
      <c r="BL7" s="12"/>
      <c r="BV7" s="12"/>
      <c r="BW7" s="12"/>
      <c r="BX7" s="12"/>
      <c r="BY7" s="12"/>
      <c r="BZ7" s="12"/>
      <c r="CA7" s="12"/>
      <c r="CC7" s="12"/>
      <c r="CE7" s="12"/>
      <c r="CF7" s="12"/>
      <c r="CG7" s="12"/>
      <c r="CH7" s="12"/>
      <c r="CL7" s="12"/>
      <c r="CM7" s="12"/>
      <c r="CN7" s="12"/>
      <c r="CO7" s="12"/>
      <c r="CQ7" s="12"/>
      <c r="CS7" s="12"/>
      <c r="CT7" s="12"/>
    </row>
    <row r="8" spans="1:103" ht="13.2">
      <c r="D8" s="12"/>
      <c r="R8" s="12"/>
      <c r="T8" s="12"/>
      <c r="U8" s="12"/>
      <c r="V8" s="12"/>
      <c r="W8" s="12"/>
      <c r="X8" s="12"/>
      <c r="AB8" s="12"/>
      <c r="AC8" s="12"/>
      <c r="AD8" s="12"/>
      <c r="AF8" s="12"/>
      <c r="AG8" s="12"/>
      <c r="AH8" s="12"/>
      <c r="AI8" s="12"/>
      <c r="AJ8" s="12"/>
      <c r="AK8" s="12"/>
      <c r="AL8" s="12"/>
      <c r="AS8" s="12"/>
      <c r="AU8" s="12"/>
      <c r="AV8" s="12"/>
      <c r="AW8" s="12"/>
      <c r="AY8" s="12"/>
      <c r="AZ8" s="12"/>
      <c r="BA8" s="12"/>
      <c r="BE8" s="12"/>
      <c r="BF8" s="12"/>
      <c r="BH8" s="12"/>
      <c r="BJ8" s="12"/>
      <c r="BK8" s="12"/>
      <c r="BL8" s="12"/>
      <c r="BV8" s="12"/>
      <c r="BW8" s="12"/>
      <c r="BX8" s="12"/>
      <c r="BY8" s="12"/>
      <c r="BZ8" s="12"/>
      <c r="CA8" s="12"/>
      <c r="CC8" s="12"/>
      <c r="CE8" s="12"/>
      <c r="CF8" s="12"/>
      <c r="CG8" s="12"/>
      <c r="CH8" s="12"/>
      <c r="CL8" s="12"/>
      <c r="CM8" s="12"/>
      <c r="CN8" s="12"/>
      <c r="CO8" s="12"/>
      <c r="CQ8" s="12"/>
      <c r="CS8" s="12"/>
      <c r="CT8" s="12"/>
    </row>
    <row r="9" spans="1:103" ht="13.2">
      <c r="D9" s="12"/>
      <c r="R9" s="12"/>
      <c r="T9" s="12"/>
      <c r="U9" s="12"/>
      <c r="V9" s="12"/>
      <c r="W9" s="12"/>
      <c r="X9" s="12"/>
      <c r="AB9" s="12"/>
      <c r="AC9" s="12"/>
      <c r="AD9" s="12"/>
      <c r="AF9" s="12"/>
      <c r="AG9" s="12"/>
      <c r="AH9" s="12"/>
      <c r="AI9" s="12"/>
      <c r="AJ9" s="12"/>
      <c r="AK9" s="12"/>
      <c r="AL9" s="12"/>
      <c r="AS9" s="12"/>
      <c r="AU9" s="12"/>
      <c r="AV9" s="12"/>
      <c r="AW9" s="12"/>
      <c r="AY9" s="12"/>
      <c r="AZ9" s="12"/>
      <c r="BA9" s="12"/>
      <c r="BE9" s="12"/>
      <c r="BF9" s="12"/>
      <c r="BH9" s="12"/>
      <c r="BJ9" s="12"/>
      <c r="BK9" s="12"/>
      <c r="BL9" s="12"/>
      <c r="BV9" s="12"/>
      <c r="BW9" s="12"/>
      <c r="BX9" s="12"/>
      <c r="BY9" s="12"/>
      <c r="BZ9" s="12"/>
      <c r="CA9" s="12"/>
      <c r="CC9" s="12"/>
      <c r="CE9" s="12"/>
      <c r="CF9" s="12"/>
      <c r="CG9" s="12"/>
      <c r="CH9" s="12"/>
      <c r="CL9" s="12"/>
      <c r="CM9" s="12"/>
      <c r="CN9" s="12"/>
      <c r="CO9" s="12"/>
      <c r="CQ9" s="12"/>
      <c r="CS9" s="12"/>
      <c r="CT9" s="12"/>
    </row>
    <row r="10" spans="1:103" ht="13.2">
      <c r="D10" s="12"/>
      <c r="R10" s="12"/>
      <c r="T10" s="12"/>
      <c r="U10" s="12"/>
      <c r="V10" s="12"/>
      <c r="W10" s="12"/>
      <c r="X10" s="12"/>
      <c r="AB10" s="12"/>
      <c r="AC10" s="12"/>
      <c r="AD10" s="12"/>
      <c r="AF10" s="12"/>
      <c r="AG10" s="12"/>
      <c r="AH10" s="12"/>
      <c r="AI10" s="12"/>
      <c r="AJ10" s="12"/>
      <c r="AK10" s="12"/>
      <c r="AL10" s="12"/>
      <c r="AS10" s="12"/>
      <c r="AU10" s="12"/>
      <c r="AV10" s="12"/>
      <c r="AW10" s="12"/>
      <c r="AY10" s="12"/>
      <c r="AZ10" s="12"/>
      <c r="BA10" s="12"/>
      <c r="BE10" s="12"/>
      <c r="BF10" s="12"/>
      <c r="BH10" s="12"/>
      <c r="BJ10" s="12"/>
      <c r="BK10" s="12"/>
      <c r="BL10" s="12"/>
      <c r="BV10" s="12"/>
      <c r="BW10" s="12"/>
      <c r="BX10" s="12"/>
      <c r="BY10" s="12"/>
      <c r="BZ10" s="12"/>
      <c r="CA10" s="12"/>
      <c r="CC10" s="12"/>
      <c r="CE10" s="12"/>
      <c r="CF10" s="12"/>
      <c r="CG10" s="12"/>
      <c r="CH10" s="12"/>
      <c r="CL10" s="12"/>
      <c r="CM10" s="12"/>
      <c r="CN10" s="12"/>
      <c r="CO10" s="12"/>
      <c r="CQ10" s="12"/>
      <c r="CS10" s="12"/>
      <c r="CT10" s="12"/>
    </row>
    <row r="11" spans="1:103" ht="13.2">
      <c r="D11" s="12"/>
      <c r="R11" s="12"/>
      <c r="T11" s="12"/>
      <c r="U11" s="12"/>
      <c r="V11" s="12"/>
      <c r="W11" s="12"/>
      <c r="X11" s="12"/>
      <c r="AB11" s="12"/>
      <c r="AC11" s="12"/>
      <c r="AD11" s="12"/>
      <c r="AF11" s="12"/>
      <c r="AG11" s="12"/>
      <c r="AH11" s="12"/>
      <c r="AI11" s="12"/>
      <c r="AJ11" s="12"/>
      <c r="AK11" s="12"/>
      <c r="AL11" s="12"/>
      <c r="AS11" s="12"/>
      <c r="AU11" s="12"/>
      <c r="AV11" s="12"/>
      <c r="AW11" s="12"/>
      <c r="AY11" s="12"/>
      <c r="AZ11" s="12"/>
      <c r="BA11" s="12"/>
      <c r="BE11" s="12"/>
      <c r="BF11" s="12"/>
      <c r="BH11" s="12"/>
      <c r="BJ11" s="12"/>
      <c r="BK11" s="12"/>
      <c r="BL11" s="12"/>
      <c r="BV11" s="12"/>
      <c r="BW11" s="12"/>
      <c r="BX11" s="12"/>
      <c r="BY11" s="12"/>
      <c r="BZ11" s="12"/>
      <c r="CA11" s="12"/>
      <c r="CC11" s="12"/>
      <c r="CE11" s="12"/>
      <c r="CF11" s="12"/>
      <c r="CG11" s="12"/>
      <c r="CH11" s="12"/>
      <c r="CL11" s="12"/>
      <c r="CM11" s="12"/>
      <c r="CN11" s="12"/>
      <c r="CO11" s="12"/>
      <c r="CQ11" s="12"/>
      <c r="CS11" s="12"/>
      <c r="CT11" s="12"/>
    </row>
    <row r="12" spans="1:103" ht="13.2">
      <c r="D12" s="12"/>
      <c r="F12" s="5"/>
      <c r="R12" s="12"/>
      <c r="T12" s="12"/>
      <c r="U12" s="12"/>
      <c r="V12" s="12"/>
      <c r="W12" s="12"/>
      <c r="X12" s="12"/>
      <c r="AB12" s="12"/>
      <c r="AC12" s="12"/>
      <c r="AD12" s="12"/>
      <c r="AF12" s="12"/>
      <c r="AG12" s="12"/>
      <c r="AH12" s="12"/>
      <c r="AI12" s="12"/>
      <c r="AJ12" s="12"/>
      <c r="AK12" s="12"/>
      <c r="AL12" s="12"/>
      <c r="AS12" s="12"/>
      <c r="AU12" s="12"/>
      <c r="AV12" s="12"/>
      <c r="AW12" s="12"/>
      <c r="AY12" s="12"/>
      <c r="AZ12" s="12"/>
      <c r="BA12" s="12"/>
      <c r="BE12" s="12"/>
      <c r="BF12" s="12"/>
      <c r="BH12" s="12"/>
      <c r="BJ12" s="12"/>
      <c r="BK12" s="12"/>
      <c r="BL12" s="12"/>
      <c r="BV12" s="12"/>
      <c r="BW12" s="12"/>
      <c r="BX12" s="12"/>
      <c r="BY12" s="12"/>
      <c r="BZ12" s="12"/>
      <c r="CA12" s="12"/>
      <c r="CC12" s="12"/>
      <c r="CE12" s="12"/>
      <c r="CF12" s="12"/>
      <c r="CG12" s="12"/>
      <c r="CH12" s="12"/>
      <c r="CL12" s="12"/>
      <c r="CM12" s="12"/>
      <c r="CN12" s="12"/>
      <c r="CO12" s="12"/>
      <c r="CQ12" s="12"/>
      <c r="CS12" s="12"/>
      <c r="CT12" s="12"/>
    </row>
    <row r="13" spans="1:103" ht="13.2">
      <c r="D13" s="12"/>
      <c r="R13" s="12"/>
      <c r="T13" s="12"/>
      <c r="U13" s="12"/>
      <c r="V13" s="12"/>
      <c r="W13" s="12"/>
      <c r="X13" s="12"/>
      <c r="AB13" s="12"/>
      <c r="AC13" s="12"/>
      <c r="AD13" s="12"/>
      <c r="AF13" s="12"/>
      <c r="AG13" s="12"/>
      <c r="AH13" s="12"/>
      <c r="AI13" s="12"/>
      <c r="AJ13" s="12"/>
      <c r="AK13" s="12"/>
      <c r="AL13" s="12"/>
      <c r="AS13" s="12"/>
      <c r="AU13" s="12"/>
      <c r="AV13" s="12"/>
      <c r="AW13" s="12"/>
      <c r="AY13" s="12"/>
      <c r="AZ13" s="12"/>
      <c r="BA13" s="12"/>
      <c r="BE13" s="12"/>
      <c r="BF13" s="12"/>
      <c r="BH13" s="12"/>
      <c r="BJ13" s="12"/>
      <c r="BK13" s="12"/>
      <c r="BL13" s="12"/>
      <c r="BV13" s="12"/>
      <c r="BW13" s="12"/>
      <c r="BX13" s="12"/>
      <c r="BY13" s="12"/>
      <c r="BZ13" s="12"/>
      <c r="CA13" s="12"/>
      <c r="CC13" s="12"/>
      <c r="CE13" s="12"/>
      <c r="CF13" s="12"/>
      <c r="CG13" s="12"/>
      <c r="CH13" s="12"/>
      <c r="CL13" s="12"/>
      <c r="CM13" s="12"/>
      <c r="CN13" s="12"/>
      <c r="CO13" s="12"/>
      <c r="CQ13" s="12"/>
      <c r="CS13" s="12"/>
      <c r="CT13" s="12"/>
    </row>
    <row r="14" spans="1:103" ht="13.2">
      <c r="D14" s="12"/>
      <c r="R14" s="12"/>
      <c r="T14" s="12"/>
      <c r="U14" s="12"/>
      <c r="V14" s="12"/>
      <c r="W14" s="12"/>
      <c r="X14" s="12"/>
      <c r="AB14" s="12"/>
      <c r="AC14" s="12"/>
      <c r="AD14" s="12"/>
      <c r="AF14" s="12"/>
      <c r="AG14" s="12"/>
      <c r="AH14" s="12"/>
      <c r="AI14" s="12"/>
      <c r="AJ14" s="12"/>
      <c r="AK14" s="12"/>
      <c r="AL14" s="12"/>
      <c r="AS14" s="12"/>
      <c r="AU14" s="12"/>
      <c r="AV14" s="12"/>
      <c r="AW14" s="12"/>
      <c r="AY14" s="12"/>
      <c r="AZ14" s="12"/>
      <c r="BA14" s="12"/>
      <c r="BE14" s="12"/>
      <c r="BF14" s="12"/>
      <c r="BH14" s="12"/>
      <c r="BJ14" s="12"/>
      <c r="BK14" s="12"/>
      <c r="BL14" s="12"/>
      <c r="BV14" s="12"/>
      <c r="BW14" s="12"/>
      <c r="BX14" s="12"/>
      <c r="BY14" s="12"/>
      <c r="BZ14" s="12"/>
      <c r="CA14" s="12"/>
      <c r="CC14" s="12"/>
      <c r="CE14" s="12"/>
      <c r="CF14" s="12"/>
      <c r="CG14" s="12"/>
      <c r="CH14" s="12"/>
      <c r="CL14" s="12"/>
      <c r="CM14" s="12"/>
      <c r="CN14" s="12"/>
      <c r="CO14" s="12"/>
      <c r="CQ14" s="12"/>
      <c r="CS14" s="12"/>
      <c r="CT14" s="12"/>
    </row>
    <row r="15" spans="1:103" ht="13.2">
      <c r="D15" s="12"/>
      <c r="R15" s="12"/>
      <c r="T15" s="12"/>
      <c r="U15" s="12"/>
      <c r="V15" s="12"/>
      <c r="W15" s="12"/>
      <c r="X15" s="12"/>
      <c r="AB15" s="12"/>
      <c r="AC15" s="12"/>
      <c r="AD15" s="12"/>
      <c r="AF15" s="12"/>
      <c r="AG15" s="12"/>
      <c r="AH15" s="12"/>
      <c r="AI15" s="12"/>
      <c r="AJ15" s="12"/>
      <c r="AK15" s="12"/>
      <c r="AL15" s="12"/>
      <c r="AS15" s="12"/>
      <c r="AU15" s="12"/>
      <c r="AV15" s="12"/>
      <c r="AW15" s="12"/>
      <c r="AY15" s="12"/>
      <c r="AZ15" s="12"/>
      <c r="BA15" s="12"/>
      <c r="BE15" s="12"/>
      <c r="BF15" s="12"/>
      <c r="BH15" s="12"/>
      <c r="BJ15" s="12"/>
      <c r="BK15" s="12"/>
      <c r="BL15" s="12"/>
      <c r="BV15" s="12"/>
      <c r="BW15" s="12"/>
      <c r="BX15" s="12"/>
      <c r="BY15" s="12"/>
      <c r="BZ15" s="12"/>
      <c r="CA15" s="12"/>
      <c r="CC15" s="12"/>
      <c r="CE15" s="12"/>
      <c r="CF15" s="12"/>
      <c r="CG15" s="12"/>
      <c r="CH15" s="12"/>
      <c r="CL15" s="12"/>
      <c r="CM15" s="12"/>
      <c r="CN15" s="12"/>
      <c r="CO15" s="12"/>
      <c r="CQ15" s="12"/>
      <c r="CS15" s="12"/>
      <c r="CT15" s="12"/>
    </row>
    <row r="16" spans="1:103" ht="13.2">
      <c r="D16" s="12"/>
      <c r="R16" s="12"/>
      <c r="T16" s="12"/>
      <c r="U16" s="12"/>
      <c r="V16" s="12"/>
      <c r="W16" s="12"/>
      <c r="X16" s="12"/>
      <c r="AB16" s="12"/>
      <c r="AC16" s="12"/>
      <c r="AD16" s="12"/>
      <c r="AF16" s="12"/>
      <c r="AG16" s="12"/>
      <c r="AH16" s="12"/>
      <c r="AI16" s="12"/>
      <c r="AJ16" s="12"/>
      <c r="AK16" s="12"/>
      <c r="AL16" s="12"/>
      <c r="AS16" s="12"/>
      <c r="AU16" s="12"/>
      <c r="AV16" s="12"/>
      <c r="AW16" s="12"/>
      <c r="AY16" s="12"/>
      <c r="AZ16" s="12"/>
      <c r="BA16" s="12"/>
      <c r="BE16" s="12"/>
      <c r="BF16" s="12"/>
      <c r="BH16" s="12"/>
      <c r="BJ16" s="12"/>
      <c r="BK16" s="12"/>
      <c r="BL16" s="12"/>
      <c r="BV16" s="12"/>
      <c r="BW16" s="12"/>
      <c r="BX16" s="12"/>
      <c r="BY16" s="12"/>
      <c r="BZ16" s="12"/>
      <c r="CA16" s="12"/>
      <c r="CC16" s="12"/>
      <c r="CE16" s="12"/>
      <c r="CF16" s="12"/>
      <c r="CG16" s="12"/>
      <c r="CH16" s="12"/>
      <c r="CL16" s="12"/>
      <c r="CM16" s="12"/>
      <c r="CN16" s="12"/>
      <c r="CO16" s="12"/>
      <c r="CQ16" s="12"/>
      <c r="CS16" s="12"/>
      <c r="CT16" s="12"/>
    </row>
    <row r="17" spans="4:98" ht="13.2">
      <c r="D17" s="12"/>
      <c r="R17" s="12"/>
      <c r="T17" s="12"/>
      <c r="U17" s="12"/>
      <c r="V17" s="12"/>
      <c r="W17" s="12"/>
      <c r="X17" s="12"/>
      <c r="AB17" s="12"/>
      <c r="AC17" s="12"/>
      <c r="AD17" s="12"/>
      <c r="AF17" s="12"/>
      <c r="AG17" s="12"/>
      <c r="AH17" s="12"/>
      <c r="AI17" s="12"/>
      <c r="AJ17" s="12"/>
      <c r="AK17" s="12"/>
      <c r="AL17" s="12"/>
      <c r="AS17" s="12"/>
      <c r="AU17" s="12"/>
      <c r="AV17" s="12"/>
      <c r="AW17" s="12"/>
      <c r="AY17" s="12"/>
      <c r="AZ17" s="12"/>
      <c r="BA17" s="12"/>
      <c r="BE17" s="12"/>
      <c r="BF17" s="12"/>
      <c r="BH17" s="12"/>
      <c r="BJ17" s="12"/>
      <c r="BK17" s="12"/>
      <c r="BL17" s="12"/>
      <c r="BV17" s="12"/>
      <c r="BW17" s="12"/>
      <c r="BX17" s="12"/>
      <c r="BY17" s="12"/>
      <c r="BZ17" s="12"/>
      <c r="CA17" s="12"/>
      <c r="CC17" s="12"/>
      <c r="CE17" s="12"/>
      <c r="CF17" s="12"/>
      <c r="CG17" s="12"/>
      <c r="CH17" s="12"/>
      <c r="CL17" s="12"/>
      <c r="CM17" s="12"/>
      <c r="CN17" s="12"/>
      <c r="CO17" s="12"/>
      <c r="CQ17" s="12"/>
      <c r="CS17" s="12"/>
      <c r="CT17" s="12"/>
    </row>
    <row r="18" spans="4:98" ht="13.2">
      <c r="D18" s="12"/>
      <c r="F18" s="5"/>
      <c r="R18" s="12"/>
      <c r="T18" s="12"/>
      <c r="U18" s="12"/>
      <c r="V18" s="12"/>
      <c r="W18" s="12"/>
      <c r="X18" s="12"/>
      <c r="AB18" s="12"/>
      <c r="AC18" s="12"/>
      <c r="AD18" s="12"/>
      <c r="AF18" s="12"/>
      <c r="AG18" s="12"/>
      <c r="AH18" s="12"/>
      <c r="AI18" s="12"/>
      <c r="AJ18" s="12"/>
      <c r="AK18" s="12"/>
      <c r="AL18" s="12"/>
      <c r="AS18" s="12"/>
      <c r="AU18" s="12"/>
      <c r="AV18" s="12"/>
      <c r="AW18" s="12"/>
      <c r="AY18" s="12"/>
      <c r="AZ18" s="12"/>
      <c r="BA18" s="12"/>
      <c r="BE18" s="12"/>
      <c r="BF18" s="12"/>
      <c r="BH18" s="12"/>
      <c r="BJ18" s="12"/>
      <c r="BK18" s="12"/>
      <c r="BL18" s="12"/>
      <c r="BV18" s="12"/>
      <c r="BW18" s="12"/>
      <c r="BX18" s="12"/>
      <c r="BY18" s="12"/>
      <c r="BZ18" s="12"/>
      <c r="CA18" s="12"/>
      <c r="CC18" s="12"/>
      <c r="CE18" s="12"/>
      <c r="CF18" s="12"/>
      <c r="CG18" s="12"/>
      <c r="CH18" s="12"/>
      <c r="CL18" s="12"/>
      <c r="CM18" s="12"/>
      <c r="CN18" s="12"/>
      <c r="CO18" s="12"/>
      <c r="CQ18" s="12"/>
      <c r="CS18" s="12"/>
      <c r="CT18" s="12"/>
    </row>
    <row r="19" spans="4:98" ht="13.2">
      <c r="D19" s="12"/>
      <c r="R19" s="12"/>
      <c r="T19" s="12"/>
      <c r="U19" s="12"/>
      <c r="V19" s="12"/>
      <c r="W19" s="12"/>
      <c r="X19" s="12"/>
      <c r="AB19" s="12"/>
      <c r="AC19" s="12"/>
      <c r="AD19" s="12"/>
      <c r="AF19" s="12"/>
      <c r="AG19" s="12"/>
      <c r="AH19" s="12"/>
      <c r="AI19" s="12"/>
      <c r="AJ19" s="12"/>
      <c r="AK19" s="12"/>
      <c r="AL19" s="12"/>
      <c r="AS19" s="12"/>
      <c r="AU19" s="12"/>
      <c r="AV19" s="12"/>
      <c r="AW19" s="12"/>
      <c r="AY19" s="12"/>
      <c r="AZ19" s="12"/>
      <c r="BA19" s="12"/>
      <c r="BE19" s="12"/>
      <c r="BF19" s="12"/>
      <c r="BH19" s="12"/>
      <c r="BJ19" s="12"/>
      <c r="BK19" s="12"/>
      <c r="BL19" s="12"/>
      <c r="BV19" s="12"/>
      <c r="BW19" s="12"/>
      <c r="BX19" s="12"/>
      <c r="BY19" s="12"/>
      <c r="BZ19" s="12"/>
      <c r="CA19" s="12"/>
      <c r="CC19" s="12"/>
      <c r="CE19" s="12"/>
      <c r="CF19" s="12"/>
      <c r="CG19" s="12"/>
      <c r="CH19" s="12"/>
      <c r="CL19" s="12"/>
      <c r="CM19" s="12"/>
      <c r="CN19" s="12"/>
      <c r="CO19" s="12"/>
      <c r="CQ19" s="12"/>
      <c r="CS19" s="12"/>
      <c r="CT19" s="12"/>
    </row>
    <row r="20" spans="4:98" ht="13.2">
      <c r="D20" s="12"/>
      <c r="R20" s="12"/>
      <c r="T20" s="12"/>
      <c r="U20" s="12"/>
      <c r="V20" s="12"/>
      <c r="W20" s="12"/>
      <c r="X20" s="12"/>
      <c r="AB20" s="12"/>
      <c r="AC20" s="12"/>
      <c r="AD20" s="12"/>
      <c r="AF20" s="12"/>
      <c r="AG20" s="12"/>
      <c r="AH20" s="12"/>
      <c r="AI20" s="12"/>
      <c r="AJ20" s="12"/>
      <c r="AK20" s="12"/>
      <c r="AL20" s="12"/>
      <c r="AS20" s="12"/>
      <c r="AU20" s="12"/>
      <c r="AV20" s="12"/>
      <c r="AW20" s="12"/>
      <c r="AY20" s="12"/>
      <c r="AZ20" s="12"/>
      <c r="BA20" s="12"/>
      <c r="BE20" s="12"/>
      <c r="BF20" s="12"/>
      <c r="BH20" s="12"/>
      <c r="BJ20" s="12"/>
      <c r="BK20" s="12"/>
      <c r="BL20" s="12"/>
      <c r="BV20" s="12"/>
      <c r="BW20" s="12"/>
      <c r="BX20" s="12"/>
      <c r="BY20" s="12"/>
      <c r="BZ20" s="12"/>
      <c r="CA20" s="12"/>
      <c r="CC20" s="12"/>
      <c r="CE20" s="12"/>
      <c r="CF20" s="12"/>
      <c r="CG20" s="12"/>
      <c r="CH20" s="12"/>
      <c r="CL20" s="12"/>
      <c r="CM20" s="12"/>
      <c r="CN20" s="12"/>
      <c r="CO20" s="12"/>
      <c r="CQ20" s="12"/>
      <c r="CS20" s="12"/>
      <c r="CT20" s="12"/>
    </row>
    <row r="21" spans="4:98" ht="13.2">
      <c r="D21" s="12"/>
      <c r="R21" s="12"/>
      <c r="T21" s="12"/>
      <c r="U21" s="12"/>
      <c r="V21" s="12"/>
      <c r="W21" s="12"/>
      <c r="X21" s="12"/>
      <c r="AB21" s="12"/>
      <c r="AC21" s="12"/>
      <c r="AD21" s="12"/>
      <c r="AF21" s="12"/>
      <c r="AG21" s="12"/>
      <c r="AH21" s="12"/>
      <c r="AI21" s="12"/>
      <c r="AJ21" s="12"/>
      <c r="AK21" s="12"/>
      <c r="AL21" s="12"/>
      <c r="AS21" s="12"/>
      <c r="AU21" s="12"/>
      <c r="AV21" s="12"/>
      <c r="AW21" s="12"/>
      <c r="AY21" s="12"/>
      <c r="AZ21" s="12"/>
      <c r="BA21" s="12"/>
      <c r="BE21" s="12"/>
      <c r="BF21" s="12"/>
      <c r="BH21" s="12"/>
      <c r="BJ21" s="12"/>
      <c r="BK21" s="12"/>
      <c r="BL21" s="12"/>
      <c r="BV21" s="12"/>
      <c r="BW21" s="12"/>
      <c r="BX21" s="12"/>
      <c r="BY21" s="12"/>
      <c r="BZ21" s="12"/>
      <c r="CA21" s="12"/>
      <c r="CC21" s="12"/>
      <c r="CE21" s="12"/>
      <c r="CF21" s="12"/>
      <c r="CG21" s="12"/>
      <c r="CH21" s="12"/>
      <c r="CL21" s="12"/>
      <c r="CM21" s="12"/>
      <c r="CN21" s="12"/>
      <c r="CO21" s="12"/>
      <c r="CQ21" s="12"/>
      <c r="CS21" s="12"/>
      <c r="CT21" s="12"/>
    </row>
    <row r="22" spans="4:98" ht="13.2">
      <c r="D22" s="12"/>
      <c r="R22" s="12"/>
      <c r="T22" s="12"/>
      <c r="U22" s="12"/>
      <c r="V22" s="12"/>
      <c r="W22" s="12"/>
      <c r="X22" s="12"/>
      <c r="AB22" s="12"/>
      <c r="AC22" s="12"/>
      <c r="AD22" s="12"/>
      <c r="AF22" s="12"/>
      <c r="AG22" s="12"/>
      <c r="AH22" s="12"/>
      <c r="AI22" s="12"/>
      <c r="AJ22" s="12"/>
      <c r="AK22" s="12"/>
      <c r="AL22" s="12"/>
      <c r="AS22" s="12"/>
      <c r="AU22" s="12"/>
      <c r="AV22" s="12"/>
      <c r="AW22" s="12"/>
      <c r="AY22" s="12"/>
      <c r="AZ22" s="12"/>
      <c r="BA22" s="12"/>
      <c r="BE22" s="12"/>
      <c r="BF22" s="12"/>
      <c r="BH22" s="12"/>
      <c r="BJ22" s="12"/>
      <c r="BK22" s="12"/>
      <c r="BL22" s="12"/>
      <c r="BV22" s="12"/>
      <c r="BW22" s="12"/>
      <c r="BX22" s="12"/>
      <c r="BY22" s="12"/>
      <c r="BZ22" s="12"/>
      <c r="CA22" s="12"/>
      <c r="CC22" s="12"/>
      <c r="CE22" s="12"/>
      <c r="CF22" s="12"/>
      <c r="CG22" s="12"/>
      <c r="CH22" s="12"/>
      <c r="CL22" s="12"/>
      <c r="CM22" s="12"/>
      <c r="CN22" s="12"/>
      <c r="CO22" s="12"/>
      <c r="CQ22" s="12"/>
      <c r="CS22" s="12"/>
      <c r="CT22" s="12"/>
    </row>
    <row r="23" spans="4:98" ht="13.2">
      <c r="D23" s="12"/>
      <c r="R23" s="12"/>
      <c r="T23" s="12"/>
      <c r="U23" s="12"/>
      <c r="V23" s="12"/>
      <c r="W23" s="12"/>
      <c r="X23" s="12"/>
      <c r="AB23" s="12"/>
      <c r="AC23" s="12"/>
      <c r="AD23" s="12"/>
      <c r="AF23" s="12"/>
      <c r="AG23" s="12"/>
      <c r="AH23" s="12"/>
      <c r="AI23" s="12"/>
      <c r="AJ23" s="12"/>
      <c r="AK23" s="12"/>
      <c r="AL23" s="12"/>
      <c r="AS23" s="12"/>
      <c r="AU23" s="12"/>
      <c r="AV23" s="12"/>
      <c r="AW23" s="12"/>
      <c r="AY23" s="12"/>
      <c r="AZ23" s="12"/>
      <c r="BA23" s="12"/>
      <c r="BE23" s="12"/>
      <c r="BF23" s="12"/>
      <c r="BH23" s="12"/>
      <c r="BJ23" s="12"/>
      <c r="BK23" s="12"/>
      <c r="BL23" s="12"/>
      <c r="BV23" s="12"/>
      <c r="BW23" s="12"/>
      <c r="BX23" s="12"/>
      <c r="BY23" s="12"/>
      <c r="BZ23" s="12"/>
      <c r="CA23" s="12"/>
      <c r="CC23" s="12"/>
      <c r="CE23" s="12"/>
      <c r="CF23" s="12"/>
      <c r="CG23" s="12"/>
      <c r="CH23" s="12"/>
      <c r="CL23" s="12"/>
      <c r="CM23" s="12"/>
      <c r="CN23" s="12"/>
      <c r="CO23" s="12"/>
      <c r="CQ23" s="12"/>
      <c r="CS23" s="12"/>
      <c r="CT23" s="12"/>
    </row>
    <row r="24" spans="4:98" ht="13.2">
      <c r="D24" s="12"/>
      <c r="R24" s="12"/>
      <c r="T24" s="12"/>
      <c r="U24" s="12"/>
      <c r="V24" s="12"/>
      <c r="W24" s="12"/>
      <c r="X24" s="12"/>
      <c r="AB24" s="12"/>
      <c r="AC24" s="12"/>
      <c r="AD24" s="12"/>
      <c r="AF24" s="12"/>
      <c r="AG24" s="12"/>
      <c r="AH24" s="12"/>
      <c r="AI24" s="12"/>
      <c r="AJ24" s="12"/>
      <c r="AK24" s="12"/>
      <c r="AL24" s="12"/>
      <c r="AS24" s="12"/>
      <c r="AU24" s="12"/>
      <c r="AV24" s="12"/>
      <c r="AW24" s="12"/>
      <c r="AY24" s="12"/>
      <c r="AZ24" s="12"/>
      <c r="BA24" s="12"/>
      <c r="BE24" s="12"/>
      <c r="BF24" s="12"/>
      <c r="BH24" s="12"/>
      <c r="BJ24" s="12"/>
      <c r="BK24" s="12"/>
      <c r="BL24" s="12"/>
      <c r="BV24" s="12"/>
      <c r="BW24" s="12"/>
      <c r="BX24" s="12"/>
      <c r="BY24" s="12"/>
      <c r="BZ24" s="12"/>
      <c r="CA24" s="12"/>
      <c r="CC24" s="12"/>
      <c r="CE24" s="12"/>
      <c r="CF24" s="12"/>
      <c r="CG24" s="12"/>
      <c r="CH24" s="12"/>
      <c r="CL24" s="12"/>
      <c r="CM24" s="12"/>
      <c r="CN24" s="12"/>
      <c r="CO24" s="12"/>
      <c r="CQ24" s="12"/>
      <c r="CS24" s="12"/>
      <c r="CT24" s="12"/>
    </row>
    <row r="25" spans="4:98" ht="13.2">
      <c r="D25" s="12"/>
      <c r="R25" s="12"/>
      <c r="T25" s="12"/>
      <c r="U25" s="12"/>
      <c r="V25" s="12"/>
      <c r="W25" s="12"/>
      <c r="X25" s="12"/>
      <c r="AB25" s="12"/>
      <c r="AC25" s="12"/>
      <c r="AD25" s="12"/>
      <c r="AF25" s="12"/>
      <c r="AG25" s="12"/>
      <c r="AH25" s="12"/>
      <c r="AI25" s="12"/>
      <c r="AJ25" s="12"/>
      <c r="AK25" s="12"/>
      <c r="AL25" s="12"/>
      <c r="AS25" s="12"/>
      <c r="AU25" s="12"/>
      <c r="AV25" s="12"/>
      <c r="AW25" s="12"/>
      <c r="AY25" s="12"/>
      <c r="AZ25" s="12"/>
      <c r="BA25" s="12"/>
      <c r="BE25" s="12"/>
      <c r="BF25" s="12"/>
      <c r="BH25" s="12"/>
      <c r="BJ25" s="12"/>
      <c r="BK25" s="12"/>
      <c r="BL25" s="12"/>
      <c r="BV25" s="12"/>
      <c r="BW25" s="12"/>
      <c r="BX25" s="12"/>
      <c r="BY25" s="12"/>
      <c r="BZ25" s="12"/>
      <c r="CA25" s="12"/>
      <c r="CC25" s="12"/>
      <c r="CE25" s="12"/>
      <c r="CF25" s="12"/>
      <c r="CG25" s="12"/>
      <c r="CH25" s="12"/>
      <c r="CL25" s="12"/>
      <c r="CM25" s="12"/>
      <c r="CN25" s="12"/>
      <c r="CO25" s="12"/>
      <c r="CQ25" s="12"/>
      <c r="CS25" s="12"/>
      <c r="CT25" s="12"/>
    </row>
    <row r="26" spans="4:98" ht="13.2">
      <c r="D26" s="12"/>
      <c r="R26" s="12"/>
      <c r="T26" s="12"/>
      <c r="U26" s="12"/>
      <c r="V26" s="12"/>
      <c r="W26" s="12"/>
      <c r="X26" s="12"/>
      <c r="AB26" s="12"/>
      <c r="AC26" s="12"/>
      <c r="AD26" s="12"/>
      <c r="AF26" s="12"/>
      <c r="AG26" s="12"/>
      <c r="AH26" s="12"/>
      <c r="AI26" s="12"/>
      <c r="AJ26" s="12"/>
      <c r="AK26" s="12"/>
      <c r="AL26" s="12"/>
      <c r="AS26" s="12"/>
      <c r="AU26" s="12"/>
      <c r="AV26" s="12"/>
      <c r="AW26" s="12"/>
      <c r="AY26" s="12"/>
      <c r="AZ26" s="12"/>
      <c r="BA26" s="12"/>
      <c r="BE26" s="12"/>
      <c r="BF26" s="12"/>
      <c r="BH26" s="12"/>
      <c r="BJ26" s="12"/>
      <c r="BK26" s="12"/>
      <c r="BL26" s="12"/>
      <c r="BV26" s="12"/>
      <c r="BW26" s="12"/>
      <c r="BX26" s="12"/>
      <c r="BY26" s="12"/>
      <c r="BZ26" s="12"/>
      <c r="CA26" s="12"/>
      <c r="CC26" s="12"/>
      <c r="CE26" s="12"/>
      <c r="CF26" s="12"/>
      <c r="CG26" s="12"/>
      <c r="CH26" s="12"/>
      <c r="CL26" s="12"/>
      <c r="CM26" s="12"/>
      <c r="CN26" s="12"/>
      <c r="CO26" s="12"/>
      <c r="CQ26" s="12"/>
      <c r="CS26" s="12"/>
      <c r="CT26" s="12"/>
    </row>
    <row r="27" spans="4:98" ht="13.2">
      <c r="D27" s="12"/>
      <c r="R27" s="12"/>
      <c r="T27" s="12"/>
      <c r="U27" s="12"/>
      <c r="V27" s="12"/>
      <c r="W27" s="12"/>
      <c r="X27" s="12"/>
      <c r="AB27" s="12"/>
      <c r="AC27" s="12"/>
      <c r="AD27" s="12"/>
      <c r="AF27" s="12"/>
      <c r="AG27" s="12"/>
      <c r="AH27" s="12"/>
      <c r="AI27" s="12"/>
      <c r="AJ27" s="12"/>
      <c r="AK27" s="12"/>
      <c r="AL27" s="12"/>
      <c r="AS27" s="12"/>
      <c r="AU27" s="12"/>
      <c r="AV27" s="12"/>
      <c r="AW27" s="12"/>
      <c r="AY27" s="12"/>
      <c r="AZ27" s="12"/>
      <c r="BA27" s="12"/>
      <c r="BE27" s="12"/>
      <c r="BF27" s="12"/>
      <c r="BH27" s="12"/>
      <c r="BJ27" s="12"/>
      <c r="BK27" s="12"/>
      <c r="BL27" s="12"/>
      <c r="BV27" s="12"/>
      <c r="BW27" s="12"/>
      <c r="BX27" s="12"/>
      <c r="BY27" s="12"/>
      <c r="BZ27" s="12"/>
      <c r="CA27" s="12"/>
      <c r="CC27" s="12"/>
      <c r="CE27" s="12"/>
      <c r="CF27" s="12"/>
      <c r="CG27" s="12"/>
      <c r="CH27" s="12"/>
      <c r="CL27" s="12"/>
      <c r="CM27" s="12"/>
      <c r="CN27" s="12"/>
      <c r="CO27" s="12"/>
      <c r="CQ27" s="12"/>
      <c r="CS27" s="12"/>
      <c r="CT27" s="12"/>
    </row>
    <row r="28" spans="4:98" ht="13.2">
      <c r="D28" s="12"/>
      <c r="R28" s="12"/>
      <c r="T28" s="12"/>
      <c r="U28" s="12"/>
      <c r="V28" s="12"/>
      <c r="W28" s="12"/>
      <c r="X28" s="12"/>
      <c r="AB28" s="12"/>
      <c r="AC28" s="12"/>
      <c r="AD28" s="12"/>
      <c r="AF28" s="12"/>
      <c r="AG28" s="12"/>
      <c r="AH28" s="12"/>
      <c r="AI28" s="12"/>
      <c r="AJ28" s="12"/>
      <c r="AK28" s="12"/>
      <c r="AL28" s="12"/>
      <c r="AS28" s="12"/>
      <c r="AU28" s="12"/>
      <c r="AV28" s="12"/>
      <c r="AW28" s="12"/>
      <c r="AY28" s="12"/>
      <c r="AZ28" s="12"/>
      <c r="BA28" s="12"/>
      <c r="BE28" s="12"/>
      <c r="BF28" s="12"/>
      <c r="BH28" s="12"/>
      <c r="BJ28" s="12"/>
      <c r="BK28" s="12"/>
      <c r="BL28" s="12"/>
      <c r="BV28" s="12"/>
      <c r="BW28" s="12"/>
      <c r="BX28" s="12"/>
      <c r="BY28" s="12"/>
      <c r="BZ28" s="12"/>
      <c r="CA28" s="12"/>
      <c r="CC28" s="12"/>
      <c r="CE28" s="12"/>
      <c r="CF28" s="12"/>
      <c r="CG28" s="12"/>
      <c r="CH28" s="12"/>
      <c r="CL28" s="12"/>
      <c r="CM28" s="12"/>
      <c r="CN28" s="12"/>
      <c r="CO28" s="12"/>
      <c r="CQ28" s="12"/>
      <c r="CS28" s="12"/>
      <c r="CT28" s="12"/>
    </row>
    <row r="29" spans="4:98" ht="13.2">
      <c r="D29" s="12"/>
      <c r="R29" s="12"/>
      <c r="T29" s="12"/>
      <c r="U29" s="12"/>
      <c r="V29" s="12"/>
      <c r="W29" s="12"/>
      <c r="X29" s="12"/>
      <c r="AB29" s="12"/>
      <c r="AC29" s="12"/>
      <c r="AD29" s="12"/>
      <c r="AF29" s="12"/>
      <c r="AG29" s="12"/>
      <c r="AH29" s="12"/>
      <c r="AI29" s="12"/>
      <c r="AJ29" s="12"/>
      <c r="AK29" s="12"/>
      <c r="AL29" s="12"/>
      <c r="AS29" s="12"/>
      <c r="AU29" s="12"/>
      <c r="AV29" s="12"/>
      <c r="AW29" s="12"/>
      <c r="AY29" s="12"/>
      <c r="AZ29" s="12"/>
      <c r="BA29" s="12"/>
      <c r="BE29" s="12"/>
      <c r="BF29" s="12"/>
      <c r="BH29" s="12"/>
      <c r="BJ29" s="12"/>
      <c r="BK29" s="12"/>
      <c r="BL29" s="12"/>
      <c r="BV29" s="12"/>
      <c r="BW29" s="12"/>
      <c r="BX29" s="12"/>
      <c r="BY29" s="12"/>
      <c r="BZ29" s="12"/>
      <c r="CA29" s="12"/>
      <c r="CC29" s="12"/>
      <c r="CE29" s="12"/>
      <c r="CF29" s="12"/>
      <c r="CG29" s="12"/>
      <c r="CH29" s="12"/>
      <c r="CL29" s="12"/>
      <c r="CM29" s="12"/>
      <c r="CN29" s="12"/>
      <c r="CO29" s="12"/>
      <c r="CQ29" s="12"/>
      <c r="CS29" s="12"/>
      <c r="CT29" s="12"/>
    </row>
    <row r="30" spans="4:98" ht="13.2">
      <c r="D30" s="12"/>
      <c r="R30" s="12"/>
      <c r="T30" s="12"/>
      <c r="U30" s="12"/>
      <c r="V30" s="12"/>
      <c r="W30" s="12"/>
      <c r="X30" s="12"/>
      <c r="AB30" s="12"/>
      <c r="AC30" s="12"/>
      <c r="AD30" s="12"/>
      <c r="AF30" s="12"/>
      <c r="AG30" s="12"/>
      <c r="AH30" s="12"/>
      <c r="AI30" s="12"/>
      <c r="AJ30" s="12"/>
      <c r="AK30" s="12"/>
      <c r="AL30" s="12"/>
      <c r="AS30" s="12"/>
      <c r="AU30" s="12"/>
      <c r="AV30" s="12"/>
      <c r="AW30" s="12"/>
      <c r="AY30" s="12"/>
      <c r="AZ30" s="12"/>
      <c r="BA30" s="12"/>
      <c r="BE30" s="12"/>
      <c r="BF30" s="12"/>
      <c r="BH30" s="12"/>
      <c r="BJ30" s="12"/>
      <c r="BK30" s="12"/>
      <c r="BL30" s="12"/>
      <c r="BV30" s="12"/>
      <c r="BW30" s="12"/>
      <c r="BX30" s="12"/>
      <c r="BY30" s="12"/>
      <c r="BZ30" s="12"/>
      <c r="CA30" s="12"/>
      <c r="CC30" s="12"/>
      <c r="CE30" s="12"/>
      <c r="CF30" s="12"/>
      <c r="CG30" s="12"/>
      <c r="CH30" s="12"/>
      <c r="CL30" s="12"/>
      <c r="CM30" s="12"/>
      <c r="CN30" s="12"/>
      <c r="CO30" s="12"/>
      <c r="CQ30" s="12"/>
      <c r="CS30" s="12"/>
      <c r="CT30" s="12"/>
    </row>
    <row r="31" spans="4:98" ht="13.2">
      <c r="D31" s="12"/>
      <c r="R31" s="12"/>
      <c r="T31" s="12"/>
      <c r="U31" s="12"/>
      <c r="V31" s="12"/>
      <c r="W31" s="12"/>
      <c r="X31" s="12"/>
      <c r="AB31" s="12"/>
      <c r="AC31" s="12"/>
      <c r="AD31" s="12"/>
      <c r="AF31" s="12"/>
      <c r="AG31" s="12"/>
      <c r="AH31" s="12"/>
      <c r="AI31" s="12"/>
      <c r="AJ31" s="12"/>
      <c r="AK31" s="12"/>
      <c r="AL31" s="12"/>
      <c r="AS31" s="12"/>
      <c r="AU31" s="12"/>
      <c r="AV31" s="12"/>
      <c r="AW31" s="12"/>
      <c r="AY31" s="12"/>
      <c r="AZ31" s="12"/>
      <c r="BA31" s="12"/>
      <c r="BE31" s="12"/>
      <c r="BF31" s="12"/>
      <c r="BH31" s="12"/>
      <c r="BJ31" s="12"/>
      <c r="BK31" s="12"/>
      <c r="BL31" s="12"/>
      <c r="BV31" s="12"/>
      <c r="BW31" s="12"/>
      <c r="BX31" s="12"/>
      <c r="BY31" s="12"/>
      <c r="BZ31" s="12"/>
      <c r="CA31" s="12"/>
      <c r="CC31" s="12"/>
      <c r="CE31" s="12"/>
      <c r="CF31" s="12"/>
      <c r="CG31" s="12"/>
      <c r="CH31" s="12"/>
      <c r="CL31" s="12"/>
      <c r="CM31" s="12"/>
      <c r="CN31" s="12"/>
      <c r="CO31" s="12"/>
      <c r="CQ31" s="12"/>
      <c r="CS31" s="12"/>
      <c r="CT31" s="12"/>
    </row>
    <row r="32" spans="4:98" ht="13.2">
      <c r="D32" s="12"/>
      <c r="R32" s="12"/>
      <c r="T32" s="12"/>
      <c r="U32" s="12"/>
      <c r="V32" s="12"/>
      <c r="W32" s="12"/>
      <c r="X32" s="12"/>
      <c r="AB32" s="12"/>
      <c r="AC32" s="12"/>
      <c r="AD32" s="12"/>
      <c r="AF32" s="12"/>
      <c r="AG32" s="12"/>
      <c r="AH32" s="12"/>
      <c r="AI32" s="12"/>
      <c r="AJ32" s="12"/>
      <c r="AK32" s="12"/>
      <c r="AL32" s="12"/>
      <c r="AS32" s="12"/>
      <c r="AU32" s="12"/>
      <c r="AV32" s="12"/>
      <c r="AW32" s="12"/>
      <c r="AY32" s="12"/>
      <c r="AZ32" s="12"/>
      <c r="BA32" s="12"/>
      <c r="BE32" s="12"/>
      <c r="BF32" s="12"/>
      <c r="BH32" s="12"/>
      <c r="BJ32" s="12"/>
      <c r="BK32" s="12"/>
      <c r="BL32" s="12"/>
      <c r="BV32" s="12"/>
      <c r="BW32" s="12"/>
      <c r="BX32" s="12"/>
      <c r="BY32" s="12"/>
      <c r="BZ32" s="12"/>
      <c r="CA32" s="12"/>
      <c r="CC32" s="12"/>
      <c r="CE32" s="12"/>
      <c r="CF32" s="12"/>
      <c r="CG32" s="12"/>
      <c r="CH32" s="12"/>
      <c r="CL32" s="12"/>
      <c r="CM32" s="12"/>
      <c r="CN32" s="12"/>
      <c r="CO32" s="12"/>
      <c r="CQ32" s="12"/>
      <c r="CS32" s="12"/>
      <c r="CT32" s="12"/>
    </row>
    <row r="33" spans="4:98" ht="13.2">
      <c r="D33" s="12"/>
      <c r="R33" s="12"/>
      <c r="T33" s="12"/>
      <c r="U33" s="12"/>
      <c r="V33" s="12"/>
      <c r="W33" s="12"/>
      <c r="X33" s="12"/>
      <c r="AB33" s="12"/>
      <c r="AC33" s="12"/>
      <c r="AD33" s="12"/>
      <c r="AF33" s="12"/>
      <c r="AG33" s="12"/>
      <c r="AH33" s="12"/>
      <c r="AI33" s="12"/>
      <c r="AJ33" s="12"/>
      <c r="AK33" s="12"/>
      <c r="AL33" s="12"/>
      <c r="AS33" s="12"/>
      <c r="AU33" s="12"/>
      <c r="AV33" s="12"/>
      <c r="AW33" s="12"/>
      <c r="AY33" s="12"/>
      <c r="AZ33" s="12"/>
      <c r="BA33" s="12"/>
      <c r="BE33" s="12"/>
      <c r="BF33" s="12"/>
      <c r="BH33" s="12"/>
      <c r="BJ33" s="12"/>
      <c r="BK33" s="12"/>
      <c r="BL33" s="12"/>
      <c r="BV33" s="12"/>
      <c r="BW33" s="12"/>
      <c r="BX33" s="12"/>
      <c r="BY33" s="12"/>
      <c r="BZ33" s="12"/>
      <c r="CA33" s="12"/>
      <c r="CC33" s="12"/>
      <c r="CE33" s="12"/>
      <c r="CF33" s="12"/>
      <c r="CG33" s="12"/>
      <c r="CH33" s="12"/>
      <c r="CL33" s="12"/>
      <c r="CM33" s="12"/>
      <c r="CN33" s="12"/>
      <c r="CO33" s="12"/>
      <c r="CQ33" s="12"/>
      <c r="CS33" s="12"/>
      <c r="CT33" s="12"/>
    </row>
    <row r="34" spans="4:98" ht="13.2">
      <c r="D34" s="12"/>
      <c r="R34" s="12"/>
      <c r="T34" s="12"/>
      <c r="U34" s="12"/>
      <c r="V34" s="12"/>
      <c r="W34" s="12"/>
      <c r="X34" s="12"/>
      <c r="AB34" s="12"/>
      <c r="AC34" s="12"/>
      <c r="AD34" s="12"/>
      <c r="AF34" s="12"/>
      <c r="AG34" s="12"/>
      <c r="AH34" s="12"/>
      <c r="AI34" s="12"/>
      <c r="AJ34" s="12"/>
      <c r="AK34" s="12"/>
      <c r="AL34" s="12"/>
      <c r="AS34" s="12"/>
      <c r="AU34" s="12"/>
      <c r="AV34" s="12"/>
      <c r="AW34" s="12"/>
      <c r="AY34" s="12"/>
      <c r="AZ34" s="12"/>
      <c r="BA34" s="12"/>
      <c r="BE34" s="12"/>
      <c r="BF34" s="12"/>
      <c r="BH34" s="12"/>
      <c r="BJ34" s="12"/>
      <c r="BK34" s="12"/>
      <c r="BL34" s="12"/>
      <c r="BV34" s="12"/>
      <c r="BW34" s="12"/>
      <c r="BX34" s="12"/>
      <c r="BY34" s="12"/>
      <c r="BZ34" s="12"/>
      <c r="CA34" s="12"/>
      <c r="CC34" s="12"/>
      <c r="CE34" s="12"/>
      <c r="CF34" s="12"/>
      <c r="CG34" s="12"/>
      <c r="CH34" s="12"/>
      <c r="CL34" s="12"/>
      <c r="CM34" s="12"/>
      <c r="CN34" s="12"/>
      <c r="CO34" s="12"/>
      <c r="CQ34" s="12"/>
      <c r="CS34" s="12"/>
      <c r="CT34" s="12"/>
    </row>
    <row r="35" spans="4:98" ht="13.2">
      <c r="D35" s="12"/>
      <c r="R35" s="12"/>
      <c r="T35" s="12"/>
      <c r="U35" s="12"/>
      <c r="V35" s="12"/>
      <c r="W35" s="12"/>
      <c r="X35" s="12"/>
      <c r="AB35" s="12"/>
      <c r="AC35" s="12"/>
      <c r="AD35" s="12"/>
      <c r="AF35" s="12"/>
      <c r="AG35" s="12"/>
      <c r="AH35" s="12"/>
      <c r="AI35" s="12"/>
      <c r="AJ35" s="12"/>
      <c r="AK35" s="12"/>
      <c r="AL35" s="12"/>
      <c r="AS35" s="12"/>
      <c r="AU35" s="12"/>
      <c r="AV35" s="12"/>
      <c r="AW35" s="12"/>
      <c r="AY35" s="12"/>
      <c r="AZ35" s="12"/>
      <c r="BA35" s="12"/>
      <c r="BE35" s="12"/>
      <c r="BF35" s="12"/>
      <c r="BH35" s="12"/>
      <c r="BJ35" s="12"/>
      <c r="BK35" s="12"/>
      <c r="BL35" s="12"/>
      <c r="BV35" s="12"/>
      <c r="BW35" s="12"/>
      <c r="BX35" s="12"/>
      <c r="BY35" s="12"/>
      <c r="BZ35" s="12"/>
      <c r="CA35" s="12"/>
      <c r="CC35" s="12"/>
      <c r="CE35" s="12"/>
      <c r="CF35" s="12"/>
      <c r="CG35" s="12"/>
      <c r="CH35" s="12"/>
      <c r="CL35" s="12"/>
      <c r="CM35" s="12"/>
      <c r="CN35" s="12"/>
      <c r="CO35" s="12"/>
      <c r="CQ35" s="12"/>
      <c r="CS35" s="12"/>
      <c r="CT35" s="12"/>
    </row>
    <row r="36" spans="4:98" ht="13.2">
      <c r="D36" s="12"/>
      <c r="R36" s="12"/>
      <c r="T36" s="12"/>
      <c r="U36" s="12"/>
      <c r="V36" s="12"/>
      <c r="W36" s="12"/>
      <c r="X36" s="12"/>
      <c r="AB36" s="12"/>
      <c r="AC36" s="12"/>
      <c r="AD36" s="12"/>
      <c r="AF36" s="12"/>
      <c r="AG36" s="12"/>
      <c r="AH36" s="12"/>
      <c r="AI36" s="12"/>
      <c r="AJ36" s="12"/>
      <c r="AK36" s="12"/>
      <c r="AL36" s="12"/>
      <c r="AS36" s="12"/>
      <c r="AU36" s="12"/>
      <c r="AV36" s="12"/>
      <c r="AW36" s="12"/>
      <c r="AY36" s="12"/>
      <c r="AZ36" s="12"/>
      <c r="BA36" s="12"/>
      <c r="BE36" s="12"/>
      <c r="BF36" s="12"/>
      <c r="BH36" s="12"/>
      <c r="BJ36" s="12"/>
      <c r="BK36" s="12"/>
      <c r="BL36" s="12"/>
      <c r="BV36" s="12"/>
      <c r="BW36" s="12"/>
      <c r="BX36" s="12"/>
      <c r="BY36" s="12"/>
      <c r="BZ36" s="12"/>
      <c r="CA36" s="12"/>
      <c r="CC36" s="12"/>
      <c r="CE36" s="12"/>
      <c r="CF36" s="12"/>
      <c r="CG36" s="12"/>
      <c r="CH36" s="12"/>
      <c r="CL36" s="12"/>
      <c r="CM36" s="12"/>
      <c r="CN36" s="12"/>
      <c r="CO36" s="12"/>
      <c r="CQ36" s="12"/>
      <c r="CS36" s="12"/>
      <c r="CT36" s="12"/>
    </row>
    <row r="37" spans="4:98" ht="13.2">
      <c r="D37" s="12"/>
      <c r="R37" s="12"/>
      <c r="T37" s="12"/>
      <c r="U37" s="12"/>
      <c r="V37" s="12"/>
      <c r="W37" s="12"/>
      <c r="X37" s="12"/>
      <c r="AB37" s="12"/>
      <c r="AC37" s="12"/>
      <c r="AD37" s="12"/>
      <c r="AF37" s="12"/>
      <c r="AG37" s="12"/>
      <c r="AH37" s="12"/>
      <c r="AI37" s="12"/>
      <c r="AJ37" s="12"/>
      <c r="AK37" s="12"/>
      <c r="AL37" s="12"/>
      <c r="AS37" s="12"/>
      <c r="AU37" s="12"/>
      <c r="AV37" s="12"/>
      <c r="AW37" s="12"/>
      <c r="AY37" s="12"/>
      <c r="AZ37" s="12"/>
      <c r="BA37" s="12"/>
      <c r="BE37" s="12"/>
      <c r="BF37" s="12"/>
      <c r="BH37" s="12"/>
      <c r="BJ37" s="12"/>
      <c r="BK37" s="12"/>
      <c r="BL37" s="12"/>
      <c r="BV37" s="12"/>
      <c r="BW37" s="12"/>
      <c r="BX37" s="12"/>
      <c r="BY37" s="12"/>
      <c r="BZ37" s="12"/>
      <c r="CA37" s="12"/>
      <c r="CC37" s="12"/>
      <c r="CE37" s="12"/>
      <c r="CF37" s="12"/>
      <c r="CG37" s="12"/>
      <c r="CH37" s="12"/>
      <c r="CL37" s="12"/>
      <c r="CM37" s="12"/>
      <c r="CN37" s="12"/>
      <c r="CO37" s="12"/>
      <c r="CQ37" s="12"/>
      <c r="CS37" s="12"/>
      <c r="CT37" s="12"/>
    </row>
    <row r="38" spans="4:98" ht="13.2">
      <c r="D38" s="12"/>
      <c r="R38" s="12"/>
      <c r="T38" s="12"/>
      <c r="U38" s="12"/>
      <c r="V38" s="12"/>
      <c r="W38" s="12"/>
      <c r="X38" s="12"/>
      <c r="AB38" s="12"/>
      <c r="AC38" s="12"/>
      <c r="AD38" s="12"/>
      <c r="AF38" s="12"/>
      <c r="AG38" s="12"/>
      <c r="AH38" s="12"/>
      <c r="AI38" s="12"/>
      <c r="AJ38" s="12"/>
      <c r="AK38" s="12"/>
      <c r="AL38" s="12"/>
      <c r="AS38" s="12"/>
      <c r="AU38" s="12"/>
      <c r="AV38" s="12"/>
      <c r="AW38" s="12"/>
      <c r="AY38" s="12"/>
      <c r="AZ38" s="12"/>
      <c r="BA38" s="12"/>
      <c r="BE38" s="12"/>
      <c r="BF38" s="12"/>
      <c r="BH38" s="12"/>
      <c r="BJ38" s="12"/>
      <c r="BK38" s="12"/>
      <c r="BL38" s="12"/>
      <c r="BV38" s="12"/>
      <c r="BW38" s="12"/>
      <c r="BX38" s="12"/>
      <c r="BY38" s="12"/>
      <c r="BZ38" s="12"/>
      <c r="CA38" s="12"/>
      <c r="CC38" s="12"/>
      <c r="CE38" s="12"/>
      <c r="CF38" s="12"/>
      <c r="CG38" s="12"/>
      <c r="CH38" s="12"/>
      <c r="CL38" s="12"/>
      <c r="CM38" s="12"/>
      <c r="CN38" s="12"/>
      <c r="CO38" s="12"/>
      <c r="CQ38" s="12"/>
      <c r="CS38" s="12"/>
      <c r="CT38" s="12"/>
    </row>
    <row r="39" spans="4:98" ht="13.2">
      <c r="D39" s="12"/>
      <c r="R39" s="12"/>
      <c r="T39" s="12"/>
      <c r="U39" s="12"/>
      <c r="V39" s="12"/>
      <c r="W39" s="12"/>
      <c r="X39" s="12"/>
      <c r="AB39" s="12"/>
      <c r="AC39" s="12"/>
      <c r="AD39" s="12"/>
      <c r="AF39" s="12"/>
      <c r="AG39" s="12"/>
      <c r="AH39" s="12"/>
      <c r="AI39" s="12"/>
      <c r="AJ39" s="12"/>
      <c r="AK39" s="12"/>
      <c r="AL39" s="12"/>
      <c r="AS39" s="12"/>
      <c r="AU39" s="12"/>
      <c r="AV39" s="12"/>
      <c r="AW39" s="12"/>
      <c r="AY39" s="12"/>
      <c r="AZ39" s="12"/>
      <c r="BA39" s="12"/>
      <c r="BE39" s="12"/>
      <c r="BF39" s="12"/>
      <c r="BH39" s="12"/>
      <c r="BJ39" s="12"/>
      <c r="BK39" s="12"/>
      <c r="BL39" s="12"/>
      <c r="BV39" s="12"/>
      <c r="BW39" s="12"/>
      <c r="BX39" s="12"/>
      <c r="BY39" s="12"/>
      <c r="BZ39" s="12"/>
      <c r="CA39" s="12"/>
      <c r="CC39" s="12"/>
      <c r="CE39" s="12"/>
      <c r="CF39" s="12"/>
      <c r="CG39" s="12"/>
      <c r="CH39" s="12"/>
      <c r="CL39" s="12"/>
      <c r="CM39" s="12"/>
      <c r="CN39" s="12"/>
      <c r="CO39" s="12"/>
      <c r="CQ39" s="12"/>
      <c r="CS39" s="12"/>
      <c r="CT39" s="12"/>
    </row>
    <row r="40" spans="4:98" ht="13.2">
      <c r="D40" s="12"/>
      <c r="R40" s="12"/>
      <c r="T40" s="12"/>
      <c r="U40" s="12"/>
      <c r="V40" s="12"/>
      <c r="W40" s="12"/>
      <c r="X40" s="12"/>
      <c r="AB40" s="12"/>
      <c r="AC40" s="12"/>
      <c r="AD40" s="12"/>
      <c r="AF40" s="12"/>
      <c r="AG40" s="12"/>
      <c r="AH40" s="12"/>
      <c r="AI40" s="12"/>
      <c r="AJ40" s="12"/>
      <c r="AK40" s="12"/>
      <c r="AL40" s="12"/>
      <c r="AS40" s="12"/>
      <c r="AU40" s="12"/>
      <c r="AV40" s="12"/>
      <c r="AW40" s="12"/>
      <c r="AY40" s="12"/>
      <c r="AZ40" s="12"/>
      <c r="BA40" s="12"/>
      <c r="BE40" s="12"/>
      <c r="BF40" s="12"/>
      <c r="BH40" s="12"/>
      <c r="BJ40" s="12"/>
      <c r="BK40" s="12"/>
      <c r="BL40" s="12"/>
      <c r="BV40" s="12"/>
      <c r="BW40" s="12"/>
      <c r="BX40" s="12"/>
      <c r="BY40" s="12"/>
      <c r="BZ40" s="12"/>
      <c r="CA40" s="12"/>
      <c r="CC40" s="12"/>
      <c r="CE40" s="12"/>
      <c r="CF40" s="12"/>
      <c r="CG40" s="12"/>
      <c r="CH40" s="12"/>
      <c r="CL40" s="12"/>
      <c r="CM40" s="12"/>
      <c r="CN40" s="12"/>
      <c r="CO40" s="12"/>
      <c r="CQ40" s="12"/>
      <c r="CS40" s="12"/>
      <c r="CT40" s="12"/>
    </row>
    <row r="41" spans="4:98" ht="13.2">
      <c r="D41" s="12"/>
      <c r="R41" s="12"/>
      <c r="T41" s="12"/>
      <c r="U41" s="12"/>
      <c r="V41" s="12"/>
      <c r="W41" s="12"/>
      <c r="X41" s="12"/>
      <c r="AB41" s="12"/>
      <c r="AC41" s="12"/>
      <c r="AD41" s="12"/>
      <c r="AF41" s="12"/>
      <c r="AG41" s="12"/>
      <c r="AH41" s="12"/>
      <c r="AI41" s="12"/>
      <c r="AJ41" s="12"/>
      <c r="AK41" s="12"/>
      <c r="AL41" s="12"/>
      <c r="AS41" s="12"/>
      <c r="AU41" s="12"/>
      <c r="AV41" s="12"/>
      <c r="AW41" s="12"/>
      <c r="AY41" s="12"/>
      <c r="AZ41" s="12"/>
      <c r="BA41" s="12"/>
      <c r="BE41" s="12"/>
      <c r="BF41" s="12"/>
      <c r="BH41" s="12"/>
      <c r="BJ41" s="12"/>
      <c r="BK41" s="12"/>
      <c r="BL41" s="12"/>
      <c r="BV41" s="12"/>
      <c r="BW41" s="12"/>
      <c r="BX41" s="12"/>
      <c r="BY41" s="12"/>
      <c r="BZ41" s="12"/>
      <c r="CA41" s="12"/>
      <c r="CC41" s="12"/>
      <c r="CE41" s="12"/>
      <c r="CF41" s="12"/>
      <c r="CG41" s="12"/>
      <c r="CH41" s="12"/>
      <c r="CL41" s="12"/>
      <c r="CM41" s="12"/>
      <c r="CN41" s="12"/>
      <c r="CO41" s="12"/>
      <c r="CQ41" s="12"/>
      <c r="CS41" s="12"/>
      <c r="CT41" s="12"/>
    </row>
    <row r="42" spans="4:98" ht="13.2">
      <c r="D42" s="12"/>
      <c r="R42" s="12"/>
      <c r="T42" s="12"/>
      <c r="U42" s="12"/>
      <c r="V42" s="12"/>
      <c r="W42" s="12"/>
      <c r="X42" s="12"/>
      <c r="AB42" s="12"/>
      <c r="AC42" s="12"/>
      <c r="AD42" s="12"/>
      <c r="AF42" s="12"/>
      <c r="AG42" s="12"/>
      <c r="AH42" s="12"/>
      <c r="AI42" s="12"/>
      <c r="AJ42" s="12"/>
      <c r="AK42" s="12"/>
      <c r="AL42" s="12"/>
      <c r="AS42" s="12"/>
      <c r="AU42" s="12"/>
      <c r="AV42" s="12"/>
      <c r="AW42" s="12"/>
      <c r="AY42" s="12"/>
      <c r="AZ42" s="12"/>
      <c r="BA42" s="12"/>
      <c r="BE42" s="12"/>
      <c r="BF42" s="12"/>
      <c r="BH42" s="12"/>
      <c r="BJ42" s="12"/>
      <c r="BK42" s="12"/>
      <c r="BL42" s="12"/>
      <c r="BV42" s="12"/>
      <c r="BW42" s="12"/>
      <c r="BX42" s="12"/>
      <c r="BY42" s="12"/>
      <c r="BZ42" s="12"/>
      <c r="CA42" s="12"/>
      <c r="CC42" s="12"/>
      <c r="CE42" s="12"/>
      <c r="CF42" s="12"/>
      <c r="CG42" s="12"/>
      <c r="CH42" s="12"/>
      <c r="CL42" s="12"/>
      <c r="CM42" s="12"/>
      <c r="CN42" s="12"/>
      <c r="CO42" s="12"/>
      <c r="CQ42" s="12"/>
      <c r="CS42" s="12"/>
      <c r="CT42" s="12"/>
    </row>
    <row r="43" spans="4:98" ht="13.2">
      <c r="D43" s="12"/>
      <c r="R43" s="12"/>
      <c r="T43" s="12"/>
      <c r="U43" s="12"/>
      <c r="V43" s="12"/>
      <c r="W43" s="12"/>
      <c r="X43" s="12"/>
      <c r="AB43" s="12"/>
      <c r="AC43" s="12"/>
      <c r="AD43" s="12"/>
      <c r="AF43" s="12"/>
      <c r="AG43" s="12"/>
      <c r="AH43" s="12"/>
      <c r="AI43" s="12"/>
      <c r="AJ43" s="12"/>
      <c r="AK43" s="12"/>
      <c r="AL43" s="12"/>
      <c r="AS43" s="12"/>
      <c r="AU43" s="12"/>
      <c r="AV43" s="12"/>
      <c r="AW43" s="12"/>
      <c r="AY43" s="12"/>
      <c r="AZ43" s="12"/>
      <c r="BA43" s="12"/>
      <c r="BE43" s="12"/>
      <c r="BF43" s="12"/>
      <c r="BH43" s="12"/>
      <c r="BJ43" s="12"/>
      <c r="BK43" s="12"/>
      <c r="BL43" s="12"/>
      <c r="BV43" s="12"/>
      <c r="BW43" s="12"/>
      <c r="BX43" s="12"/>
      <c r="BY43" s="12"/>
      <c r="BZ43" s="12"/>
      <c r="CA43" s="12"/>
      <c r="CC43" s="12"/>
      <c r="CE43" s="12"/>
      <c r="CF43" s="12"/>
      <c r="CG43" s="12"/>
      <c r="CH43" s="12"/>
      <c r="CL43" s="12"/>
      <c r="CM43" s="12"/>
      <c r="CN43" s="12"/>
      <c r="CO43" s="12"/>
      <c r="CQ43" s="12"/>
      <c r="CS43" s="12"/>
      <c r="CT43" s="12"/>
    </row>
    <row r="44" spans="4:98" ht="13.2">
      <c r="D44" s="12"/>
      <c r="R44" s="12"/>
      <c r="T44" s="12"/>
      <c r="U44" s="12"/>
      <c r="V44" s="12"/>
      <c r="W44" s="12"/>
      <c r="X44" s="12"/>
      <c r="AB44" s="12"/>
      <c r="AC44" s="12"/>
      <c r="AD44" s="12"/>
      <c r="AF44" s="12"/>
      <c r="AG44" s="12"/>
      <c r="AH44" s="12"/>
      <c r="AI44" s="12"/>
      <c r="AJ44" s="12"/>
      <c r="AK44" s="12"/>
      <c r="AL44" s="12"/>
      <c r="AS44" s="12"/>
      <c r="AU44" s="12"/>
      <c r="AV44" s="12"/>
      <c r="AW44" s="12"/>
      <c r="AY44" s="12"/>
      <c r="AZ44" s="12"/>
      <c r="BA44" s="12"/>
      <c r="BE44" s="12"/>
      <c r="BF44" s="12"/>
      <c r="BH44" s="12"/>
      <c r="BJ44" s="12"/>
      <c r="BK44" s="12"/>
      <c r="BL44" s="12"/>
      <c r="BV44" s="12"/>
      <c r="BW44" s="12"/>
      <c r="BX44" s="12"/>
      <c r="BY44" s="12"/>
      <c r="BZ44" s="12"/>
      <c r="CA44" s="12"/>
      <c r="CC44" s="12"/>
      <c r="CE44" s="12"/>
      <c r="CF44" s="12"/>
      <c r="CG44" s="12"/>
      <c r="CH44" s="12"/>
      <c r="CL44" s="12"/>
      <c r="CM44" s="12"/>
      <c r="CN44" s="12"/>
      <c r="CO44" s="12"/>
      <c r="CQ44" s="12"/>
      <c r="CS44" s="12"/>
      <c r="CT44" s="12"/>
    </row>
    <row r="45" spans="4:98" ht="13.2">
      <c r="D45" s="12"/>
      <c r="R45" s="12"/>
      <c r="T45" s="12"/>
      <c r="U45" s="12"/>
      <c r="V45" s="12"/>
      <c r="W45" s="12"/>
      <c r="X45" s="12"/>
      <c r="AB45" s="12"/>
      <c r="AC45" s="12"/>
      <c r="AD45" s="12"/>
      <c r="AF45" s="12"/>
      <c r="AG45" s="12"/>
      <c r="AH45" s="12"/>
      <c r="AI45" s="12"/>
      <c r="AJ45" s="12"/>
      <c r="AK45" s="12"/>
      <c r="AL45" s="12"/>
      <c r="AS45" s="12"/>
      <c r="AU45" s="12"/>
      <c r="AV45" s="12"/>
      <c r="AW45" s="12"/>
      <c r="AY45" s="12"/>
      <c r="AZ45" s="12"/>
      <c r="BA45" s="12"/>
      <c r="BE45" s="12"/>
      <c r="BF45" s="12"/>
      <c r="BH45" s="12"/>
      <c r="BJ45" s="12"/>
      <c r="BK45" s="12"/>
      <c r="BL45" s="12"/>
      <c r="BV45" s="12"/>
      <c r="BW45" s="12"/>
      <c r="BX45" s="12"/>
      <c r="BY45" s="12"/>
      <c r="BZ45" s="12"/>
      <c r="CA45" s="12"/>
      <c r="CC45" s="12"/>
      <c r="CE45" s="12"/>
      <c r="CF45" s="12"/>
      <c r="CG45" s="12"/>
      <c r="CH45" s="12"/>
      <c r="CL45" s="12"/>
      <c r="CM45" s="12"/>
      <c r="CN45" s="12"/>
      <c r="CO45" s="12"/>
      <c r="CQ45" s="12"/>
      <c r="CS45" s="12"/>
      <c r="CT45" s="12"/>
    </row>
    <row r="46" spans="4:98" ht="13.2">
      <c r="D46" s="12"/>
      <c r="R46" s="12"/>
      <c r="T46" s="12"/>
      <c r="U46" s="12"/>
      <c r="V46" s="12"/>
      <c r="W46" s="12"/>
      <c r="X46" s="12"/>
      <c r="AB46" s="12"/>
      <c r="AC46" s="12"/>
      <c r="AD46" s="12"/>
      <c r="AF46" s="12"/>
      <c r="AG46" s="12"/>
      <c r="AH46" s="12"/>
      <c r="AI46" s="12"/>
      <c r="AJ46" s="12"/>
      <c r="AK46" s="12"/>
      <c r="AL46" s="12"/>
      <c r="AS46" s="12"/>
      <c r="AU46" s="12"/>
      <c r="AV46" s="12"/>
      <c r="AW46" s="12"/>
      <c r="AY46" s="12"/>
      <c r="AZ46" s="12"/>
      <c r="BA46" s="12"/>
      <c r="BE46" s="12"/>
      <c r="BF46" s="12"/>
      <c r="BH46" s="12"/>
      <c r="BJ46" s="12"/>
      <c r="BK46" s="12"/>
      <c r="BL46" s="12"/>
      <c r="BV46" s="12"/>
      <c r="BW46" s="12"/>
      <c r="BX46" s="12"/>
      <c r="BY46" s="12"/>
      <c r="BZ46" s="12"/>
      <c r="CA46" s="12"/>
      <c r="CC46" s="12"/>
      <c r="CE46" s="12"/>
      <c r="CF46" s="12"/>
      <c r="CG46" s="12"/>
      <c r="CH46" s="12"/>
      <c r="CL46" s="12"/>
      <c r="CM46" s="12"/>
      <c r="CN46" s="12"/>
      <c r="CO46" s="12"/>
      <c r="CQ46" s="12"/>
      <c r="CS46" s="12"/>
      <c r="CT46" s="12"/>
    </row>
    <row r="47" spans="4:98" ht="13.2">
      <c r="D47" s="12"/>
      <c r="R47" s="12"/>
      <c r="T47" s="12"/>
      <c r="U47" s="12"/>
      <c r="V47" s="12"/>
      <c r="W47" s="12"/>
      <c r="X47" s="12"/>
      <c r="AB47" s="12"/>
      <c r="AC47" s="12"/>
      <c r="AD47" s="12"/>
      <c r="AF47" s="12"/>
      <c r="AG47" s="12"/>
      <c r="AH47" s="12"/>
      <c r="AI47" s="12"/>
      <c r="AJ47" s="12"/>
      <c r="AK47" s="12"/>
      <c r="AL47" s="12"/>
      <c r="AS47" s="12"/>
      <c r="AU47" s="12"/>
      <c r="AV47" s="12"/>
      <c r="AW47" s="12"/>
      <c r="AY47" s="12"/>
      <c r="AZ47" s="12"/>
      <c r="BA47" s="12"/>
      <c r="BE47" s="12"/>
      <c r="BF47" s="12"/>
      <c r="BH47" s="12"/>
      <c r="BJ47" s="12"/>
      <c r="BK47" s="12"/>
      <c r="BL47" s="12"/>
      <c r="BV47" s="12"/>
      <c r="BW47" s="12"/>
      <c r="BX47" s="12"/>
      <c r="BY47" s="12"/>
      <c r="BZ47" s="12"/>
      <c r="CA47" s="12"/>
      <c r="CC47" s="12"/>
      <c r="CE47" s="12"/>
      <c r="CF47" s="12"/>
      <c r="CG47" s="12"/>
      <c r="CH47" s="12"/>
      <c r="CL47" s="12"/>
      <c r="CM47" s="12"/>
      <c r="CN47" s="12"/>
      <c r="CO47" s="12"/>
      <c r="CQ47" s="12"/>
      <c r="CS47" s="12"/>
      <c r="CT47" s="12"/>
    </row>
    <row r="48" spans="4:98" ht="13.2">
      <c r="D48" s="12"/>
      <c r="R48" s="12"/>
      <c r="T48" s="12"/>
      <c r="U48" s="12"/>
      <c r="V48" s="12"/>
      <c r="W48" s="12"/>
      <c r="X48" s="12"/>
      <c r="AB48" s="12"/>
      <c r="AC48" s="12"/>
      <c r="AD48" s="12"/>
      <c r="AF48" s="12"/>
      <c r="AG48" s="12"/>
      <c r="AH48" s="12"/>
      <c r="AI48" s="12"/>
      <c r="AJ48" s="12"/>
      <c r="AK48" s="12"/>
      <c r="AL48" s="12"/>
      <c r="AS48" s="12"/>
      <c r="AU48" s="12"/>
      <c r="AV48" s="12"/>
      <c r="AW48" s="12"/>
      <c r="AY48" s="12"/>
      <c r="AZ48" s="12"/>
      <c r="BA48" s="12"/>
      <c r="BE48" s="12"/>
      <c r="BF48" s="12"/>
      <c r="BH48" s="12"/>
      <c r="BJ48" s="12"/>
      <c r="BK48" s="12"/>
      <c r="BL48" s="12"/>
      <c r="BV48" s="12"/>
      <c r="BW48" s="12"/>
      <c r="BX48" s="12"/>
      <c r="BY48" s="12"/>
      <c r="BZ48" s="12"/>
      <c r="CA48" s="12"/>
      <c r="CC48" s="12"/>
      <c r="CE48" s="12"/>
      <c r="CF48" s="12"/>
      <c r="CG48" s="12"/>
      <c r="CH48" s="12"/>
      <c r="CL48" s="12"/>
      <c r="CM48" s="12"/>
      <c r="CN48" s="12"/>
      <c r="CO48" s="12"/>
      <c r="CQ48" s="12"/>
      <c r="CS48" s="12"/>
      <c r="CT48" s="12"/>
    </row>
    <row r="49" spans="4:98" ht="13.2">
      <c r="D49" s="12"/>
      <c r="R49" s="12"/>
      <c r="T49" s="12"/>
      <c r="U49" s="12"/>
      <c r="V49" s="12"/>
      <c r="W49" s="12"/>
      <c r="X49" s="12"/>
      <c r="AB49" s="12"/>
      <c r="AC49" s="12"/>
      <c r="AD49" s="12"/>
      <c r="AF49" s="12"/>
      <c r="AG49" s="12"/>
      <c r="AH49" s="12"/>
      <c r="AI49" s="12"/>
      <c r="AJ49" s="12"/>
      <c r="AK49" s="12"/>
      <c r="AL49" s="12"/>
      <c r="AS49" s="12"/>
      <c r="AU49" s="12"/>
      <c r="AV49" s="12"/>
      <c r="AW49" s="12"/>
      <c r="AY49" s="12"/>
      <c r="AZ49" s="12"/>
      <c r="BA49" s="12"/>
      <c r="BE49" s="12"/>
      <c r="BF49" s="12"/>
      <c r="BH49" s="12"/>
      <c r="BJ49" s="12"/>
      <c r="BK49" s="12"/>
      <c r="BL49" s="12"/>
      <c r="BV49" s="12"/>
      <c r="BW49" s="12"/>
      <c r="BX49" s="12"/>
      <c r="BY49" s="12"/>
      <c r="BZ49" s="12"/>
      <c r="CA49" s="12"/>
      <c r="CC49" s="12"/>
      <c r="CE49" s="12"/>
      <c r="CF49" s="12"/>
      <c r="CG49" s="12"/>
      <c r="CH49" s="12"/>
      <c r="CL49" s="12"/>
      <c r="CM49" s="12"/>
      <c r="CN49" s="12"/>
      <c r="CO49" s="12"/>
      <c r="CQ49" s="12"/>
      <c r="CS49" s="12"/>
      <c r="CT49" s="12"/>
    </row>
    <row r="50" spans="4:98" ht="13.2">
      <c r="D50" s="12"/>
      <c r="R50" s="12"/>
      <c r="T50" s="12"/>
      <c r="U50" s="12"/>
      <c r="V50" s="12"/>
      <c r="W50" s="12"/>
      <c r="X50" s="12"/>
      <c r="AB50" s="12"/>
      <c r="AC50" s="12"/>
      <c r="AD50" s="12"/>
      <c r="AF50" s="12"/>
      <c r="AG50" s="12"/>
      <c r="AH50" s="12"/>
      <c r="AI50" s="12"/>
      <c r="AJ50" s="12"/>
      <c r="AK50" s="12"/>
      <c r="AL50" s="12"/>
      <c r="AS50" s="12"/>
      <c r="AU50" s="12"/>
      <c r="AV50" s="12"/>
      <c r="AW50" s="12"/>
      <c r="AY50" s="12"/>
      <c r="AZ50" s="12"/>
      <c r="BA50" s="12"/>
      <c r="BE50" s="12"/>
      <c r="BF50" s="12"/>
      <c r="BH50" s="12"/>
      <c r="BJ50" s="12"/>
      <c r="BK50" s="12"/>
      <c r="BL50" s="12"/>
      <c r="BV50" s="12"/>
      <c r="BW50" s="12"/>
      <c r="BX50" s="12"/>
      <c r="BY50" s="12"/>
      <c r="BZ50" s="12"/>
      <c r="CA50" s="12"/>
      <c r="CC50" s="12"/>
      <c r="CE50" s="12"/>
      <c r="CF50" s="12"/>
      <c r="CG50" s="12"/>
      <c r="CH50" s="12"/>
      <c r="CL50" s="12"/>
      <c r="CM50" s="12"/>
      <c r="CN50" s="12"/>
      <c r="CO50" s="12"/>
      <c r="CQ50" s="12"/>
      <c r="CS50" s="12"/>
      <c r="CT50" s="12"/>
    </row>
    <row r="51" spans="4:98" ht="13.2">
      <c r="D51" s="12"/>
      <c r="R51" s="12"/>
      <c r="T51" s="12"/>
      <c r="U51" s="12"/>
      <c r="V51" s="12"/>
      <c r="W51" s="12"/>
      <c r="X51" s="12"/>
      <c r="AB51" s="12"/>
      <c r="AC51" s="12"/>
      <c r="AD51" s="12"/>
      <c r="AF51" s="12"/>
      <c r="AG51" s="12"/>
      <c r="AH51" s="12"/>
      <c r="AI51" s="12"/>
      <c r="AJ51" s="12"/>
      <c r="AK51" s="12"/>
      <c r="AL51" s="12"/>
      <c r="AS51" s="12"/>
      <c r="AU51" s="12"/>
      <c r="AV51" s="12"/>
      <c r="AW51" s="12"/>
      <c r="AY51" s="12"/>
      <c r="AZ51" s="12"/>
      <c r="BA51" s="12"/>
      <c r="BE51" s="12"/>
      <c r="BF51" s="12"/>
      <c r="BH51" s="12"/>
      <c r="BJ51" s="12"/>
      <c r="BK51" s="12"/>
      <c r="BL51" s="12"/>
      <c r="BV51" s="12"/>
      <c r="BW51" s="12"/>
      <c r="BX51" s="12"/>
      <c r="BY51" s="12"/>
      <c r="BZ51" s="12"/>
      <c r="CA51" s="12"/>
      <c r="CC51" s="12"/>
      <c r="CE51" s="12"/>
      <c r="CF51" s="12"/>
      <c r="CG51" s="12"/>
      <c r="CH51" s="12"/>
      <c r="CL51" s="12"/>
      <c r="CM51" s="12"/>
      <c r="CN51" s="12"/>
      <c r="CO51" s="12"/>
      <c r="CQ51" s="12"/>
      <c r="CS51" s="12"/>
      <c r="CT51" s="12"/>
    </row>
    <row r="52" spans="4:98" ht="13.2">
      <c r="D52" s="12"/>
      <c r="R52" s="12"/>
      <c r="T52" s="12"/>
      <c r="U52" s="12"/>
      <c r="V52" s="12"/>
      <c r="W52" s="12"/>
      <c r="X52" s="12"/>
      <c r="AB52" s="12"/>
      <c r="AC52" s="12"/>
      <c r="AD52" s="12"/>
      <c r="AF52" s="12"/>
      <c r="AG52" s="12"/>
      <c r="AH52" s="12"/>
      <c r="AI52" s="12"/>
      <c r="AJ52" s="12"/>
      <c r="AK52" s="12"/>
      <c r="AL52" s="12"/>
      <c r="AS52" s="12"/>
      <c r="AU52" s="12"/>
      <c r="AV52" s="12"/>
      <c r="AW52" s="12"/>
      <c r="AY52" s="12"/>
      <c r="AZ52" s="12"/>
      <c r="BA52" s="12"/>
      <c r="BE52" s="12"/>
      <c r="BF52" s="12"/>
      <c r="BH52" s="12"/>
      <c r="BJ52" s="12"/>
      <c r="BK52" s="12"/>
      <c r="BL52" s="12"/>
      <c r="BV52" s="12"/>
      <c r="BW52" s="12"/>
      <c r="BX52" s="12"/>
      <c r="BY52" s="12"/>
      <c r="BZ52" s="12"/>
      <c r="CA52" s="12"/>
      <c r="CC52" s="12"/>
      <c r="CE52" s="12"/>
      <c r="CF52" s="12"/>
      <c r="CG52" s="12"/>
      <c r="CH52" s="12"/>
      <c r="CL52" s="12"/>
      <c r="CM52" s="12"/>
      <c r="CN52" s="12"/>
      <c r="CO52" s="12"/>
      <c r="CQ52" s="12"/>
      <c r="CS52" s="12"/>
      <c r="CT52" s="12"/>
    </row>
    <row r="53" spans="4:98" ht="13.2">
      <c r="D53" s="12"/>
      <c r="R53" s="12"/>
      <c r="T53" s="12"/>
      <c r="U53" s="12"/>
      <c r="V53" s="12"/>
      <c r="W53" s="12"/>
      <c r="X53" s="12"/>
      <c r="AB53" s="12"/>
      <c r="AC53" s="12"/>
      <c r="AD53" s="12"/>
      <c r="AF53" s="12"/>
      <c r="AG53" s="12"/>
      <c r="AH53" s="12"/>
      <c r="AI53" s="12"/>
      <c r="AJ53" s="12"/>
      <c r="AK53" s="12"/>
      <c r="AL53" s="12"/>
      <c r="AS53" s="12"/>
      <c r="AU53" s="12"/>
      <c r="AV53" s="12"/>
      <c r="AW53" s="12"/>
      <c r="AY53" s="12"/>
      <c r="AZ53" s="12"/>
      <c r="BA53" s="12"/>
      <c r="BE53" s="12"/>
      <c r="BF53" s="12"/>
      <c r="BH53" s="12"/>
      <c r="BJ53" s="12"/>
      <c r="BK53" s="12"/>
      <c r="BL53" s="12"/>
      <c r="BV53" s="12"/>
      <c r="BW53" s="12"/>
      <c r="BX53" s="12"/>
      <c r="BY53" s="12"/>
      <c r="BZ53" s="12"/>
      <c r="CA53" s="12"/>
      <c r="CC53" s="12"/>
      <c r="CE53" s="12"/>
      <c r="CF53" s="12"/>
      <c r="CG53" s="12"/>
      <c r="CH53" s="12"/>
      <c r="CL53" s="12"/>
      <c r="CM53" s="12"/>
      <c r="CN53" s="12"/>
      <c r="CO53" s="12"/>
      <c r="CQ53" s="12"/>
      <c r="CS53" s="12"/>
      <c r="CT53" s="12"/>
    </row>
    <row r="54" spans="4:98" ht="13.2">
      <c r="D54" s="12"/>
      <c r="R54" s="12"/>
      <c r="T54" s="12"/>
      <c r="U54" s="12"/>
      <c r="V54" s="12"/>
      <c r="W54" s="12"/>
      <c r="X54" s="12"/>
      <c r="AB54" s="12"/>
      <c r="AC54" s="12"/>
      <c r="AD54" s="12"/>
      <c r="AF54" s="12"/>
      <c r="AG54" s="12"/>
      <c r="AH54" s="12"/>
      <c r="AI54" s="12"/>
      <c r="AJ54" s="12"/>
      <c r="AK54" s="12"/>
      <c r="AL54" s="12"/>
      <c r="AS54" s="12"/>
      <c r="AU54" s="12"/>
      <c r="AV54" s="12"/>
      <c r="AW54" s="12"/>
      <c r="AY54" s="12"/>
      <c r="AZ54" s="12"/>
      <c r="BA54" s="12"/>
      <c r="BE54" s="12"/>
      <c r="BF54" s="12"/>
      <c r="BH54" s="12"/>
      <c r="BJ54" s="12"/>
      <c r="BK54" s="12"/>
      <c r="BL54" s="12"/>
      <c r="BV54" s="12"/>
      <c r="BW54" s="12"/>
      <c r="BX54" s="12"/>
      <c r="BY54" s="12"/>
      <c r="BZ54" s="12"/>
      <c r="CA54" s="12"/>
      <c r="CC54" s="12"/>
      <c r="CE54" s="12"/>
      <c r="CF54" s="12"/>
      <c r="CG54" s="12"/>
      <c r="CH54" s="12"/>
      <c r="CL54" s="12"/>
      <c r="CM54" s="12"/>
      <c r="CN54" s="12"/>
      <c r="CO54" s="12"/>
      <c r="CQ54" s="12"/>
      <c r="CS54" s="12"/>
      <c r="CT54" s="12"/>
    </row>
    <row r="55" spans="4:98" ht="13.2">
      <c r="D55" s="12"/>
      <c r="R55" s="12"/>
      <c r="T55" s="12"/>
      <c r="U55" s="12"/>
      <c r="V55" s="12"/>
      <c r="W55" s="12"/>
      <c r="X55" s="12"/>
      <c r="AB55" s="12"/>
      <c r="AC55" s="12"/>
      <c r="AD55" s="12"/>
      <c r="AF55" s="12"/>
      <c r="AG55" s="12"/>
      <c r="AH55" s="12"/>
      <c r="AI55" s="12"/>
      <c r="AJ55" s="12"/>
      <c r="AK55" s="12"/>
      <c r="AL55" s="12"/>
      <c r="AS55" s="12"/>
      <c r="AU55" s="12"/>
      <c r="AV55" s="12"/>
      <c r="AW55" s="12"/>
      <c r="AY55" s="12"/>
      <c r="AZ55" s="12"/>
      <c r="BA55" s="12"/>
      <c r="BE55" s="12"/>
      <c r="BF55" s="12"/>
      <c r="BH55" s="12"/>
      <c r="BJ55" s="12"/>
      <c r="BK55" s="12"/>
      <c r="BL55" s="12"/>
      <c r="BV55" s="12"/>
      <c r="BW55" s="12"/>
      <c r="BX55" s="12"/>
      <c r="BY55" s="12"/>
      <c r="BZ55" s="12"/>
      <c r="CA55" s="12"/>
      <c r="CC55" s="12"/>
      <c r="CE55" s="12"/>
      <c r="CF55" s="12"/>
      <c r="CG55" s="12"/>
      <c r="CH55" s="12"/>
      <c r="CL55" s="12"/>
      <c r="CM55" s="12"/>
      <c r="CN55" s="12"/>
      <c r="CO55" s="12"/>
      <c r="CQ55" s="12"/>
      <c r="CS55" s="12"/>
      <c r="CT55" s="12"/>
    </row>
    <row r="56" spans="4:98" ht="13.2">
      <c r="D56" s="12"/>
      <c r="R56" s="12"/>
      <c r="T56" s="12"/>
      <c r="U56" s="12"/>
      <c r="V56" s="12"/>
      <c r="W56" s="12"/>
      <c r="X56" s="12"/>
      <c r="AB56" s="12"/>
      <c r="AC56" s="12"/>
      <c r="AD56" s="12"/>
      <c r="AF56" s="12"/>
      <c r="AG56" s="12"/>
      <c r="AH56" s="12"/>
      <c r="AI56" s="12"/>
      <c r="AJ56" s="12"/>
      <c r="AK56" s="12"/>
      <c r="AL56" s="12"/>
      <c r="AS56" s="12"/>
      <c r="AU56" s="12"/>
      <c r="AV56" s="12"/>
      <c r="AW56" s="12"/>
      <c r="AY56" s="12"/>
      <c r="AZ56" s="12"/>
      <c r="BA56" s="12"/>
      <c r="BE56" s="12"/>
      <c r="BF56" s="12"/>
      <c r="BH56" s="12"/>
      <c r="BJ56" s="12"/>
      <c r="BK56" s="12"/>
      <c r="BL56" s="12"/>
      <c r="BV56" s="12"/>
      <c r="BW56" s="12"/>
      <c r="BX56" s="12"/>
      <c r="BY56" s="12"/>
      <c r="BZ56" s="12"/>
      <c r="CA56" s="12"/>
      <c r="CC56" s="12"/>
      <c r="CE56" s="12"/>
      <c r="CF56" s="12"/>
      <c r="CG56" s="12"/>
      <c r="CH56" s="12"/>
      <c r="CL56" s="12"/>
      <c r="CM56" s="12"/>
      <c r="CN56" s="12"/>
      <c r="CO56" s="12"/>
      <c r="CQ56" s="12"/>
      <c r="CS56" s="12"/>
      <c r="CT56" s="12"/>
    </row>
    <row r="57" spans="4:98" ht="13.2">
      <c r="D57" s="12"/>
      <c r="R57" s="12"/>
      <c r="T57" s="12"/>
      <c r="U57" s="12"/>
      <c r="V57" s="12"/>
      <c r="W57" s="12"/>
      <c r="X57" s="12"/>
      <c r="AB57" s="12"/>
      <c r="AC57" s="12"/>
      <c r="AD57" s="12"/>
      <c r="AF57" s="12"/>
      <c r="AG57" s="12"/>
      <c r="AH57" s="12"/>
      <c r="AI57" s="12"/>
      <c r="AJ57" s="12"/>
      <c r="AK57" s="12"/>
      <c r="AL57" s="12"/>
      <c r="AS57" s="12"/>
      <c r="AU57" s="12"/>
      <c r="AV57" s="12"/>
      <c r="AW57" s="12"/>
      <c r="AY57" s="12"/>
      <c r="AZ57" s="12"/>
      <c r="BA57" s="12"/>
      <c r="BE57" s="12"/>
      <c r="BF57" s="12"/>
      <c r="BH57" s="12"/>
      <c r="BJ57" s="12"/>
      <c r="BK57" s="12"/>
      <c r="BL57" s="12"/>
      <c r="BV57" s="12"/>
      <c r="BW57" s="12"/>
      <c r="BX57" s="12"/>
      <c r="BY57" s="12"/>
      <c r="BZ57" s="12"/>
      <c r="CA57" s="12"/>
      <c r="CC57" s="12"/>
      <c r="CE57" s="12"/>
      <c r="CF57" s="12"/>
      <c r="CG57" s="12"/>
      <c r="CH57" s="12"/>
      <c r="CL57" s="12"/>
      <c r="CM57" s="12"/>
      <c r="CN57" s="12"/>
      <c r="CO57" s="12"/>
      <c r="CQ57" s="12"/>
      <c r="CS57" s="12"/>
      <c r="CT57" s="12"/>
    </row>
    <row r="58" spans="4:98" ht="13.2">
      <c r="D58" s="12"/>
      <c r="R58" s="12"/>
      <c r="T58" s="12"/>
      <c r="U58" s="12"/>
      <c r="V58" s="12"/>
      <c r="W58" s="12"/>
      <c r="X58" s="12"/>
      <c r="AB58" s="12"/>
      <c r="AC58" s="12"/>
      <c r="AD58" s="12"/>
      <c r="AF58" s="12"/>
      <c r="AG58" s="12"/>
      <c r="AH58" s="12"/>
      <c r="AI58" s="12"/>
      <c r="AJ58" s="12"/>
      <c r="AK58" s="12"/>
      <c r="AL58" s="12"/>
      <c r="AS58" s="12"/>
      <c r="AU58" s="12"/>
      <c r="AV58" s="12"/>
      <c r="AW58" s="12"/>
      <c r="AY58" s="12"/>
      <c r="AZ58" s="12"/>
      <c r="BA58" s="12"/>
      <c r="BE58" s="12"/>
      <c r="BF58" s="12"/>
      <c r="BH58" s="12"/>
      <c r="BJ58" s="12"/>
      <c r="BK58" s="12"/>
      <c r="BL58" s="12"/>
      <c r="BV58" s="12"/>
      <c r="BW58" s="12"/>
      <c r="BX58" s="12"/>
      <c r="BY58" s="12"/>
      <c r="BZ58" s="12"/>
      <c r="CA58" s="12"/>
      <c r="CC58" s="12"/>
      <c r="CE58" s="12"/>
      <c r="CF58" s="12"/>
      <c r="CG58" s="12"/>
      <c r="CH58" s="12"/>
      <c r="CL58" s="12"/>
      <c r="CM58" s="12"/>
      <c r="CN58" s="12"/>
      <c r="CO58" s="12"/>
      <c r="CQ58" s="12"/>
      <c r="CS58" s="12"/>
      <c r="CT58" s="12"/>
    </row>
    <row r="59" spans="4:98" ht="13.2">
      <c r="D59" s="12"/>
      <c r="R59" s="12"/>
      <c r="T59" s="12"/>
      <c r="U59" s="12"/>
      <c r="V59" s="12"/>
      <c r="W59" s="12"/>
      <c r="X59" s="12"/>
      <c r="AB59" s="12"/>
      <c r="AC59" s="12"/>
      <c r="AD59" s="12"/>
      <c r="AF59" s="12"/>
      <c r="AG59" s="12"/>
      <c r="AH59" s="12"/>
      <c r="AI59" s="12"/>
      <c r="AJ59" s="12"/>
      <c r="AK59" s="12"/>
      <c r="AL59" s="12"/>
      <c r="AS59" s="12"/>
      <c r="AU59" s="12"/>
      <c r="AV59" s="12"/>
      <c r="AW59" s="12"/>
      <c r="AY59" s="12"/>
      <c r="AZ59" s="12"/>
      <c r="BA59" s="12"/>
      <c r="BE59" s="12"/>
      <c r="BF59" s="12"/>
      <c r="BH59" s="12"/>
      <c r="BJ59" s="12"/>
      <c r="BK59" s="12"/>
      <c r="BL59" s="12"/>
      <c r="BV59" s="12"/>
      <c r="BW59" s="12"/>
      <c r="BX59" s="12"/>
      <c r="BY59" s="12"/>
      <c r="BZ59" s="12"/>
      <c r="CA59" s="12"/>
      <c r="CC59" s="12"/>
      <c r="CE59" s="12"/>
      <c r="CF59" s="12"/>
      <c r="CG59" s="12"/>
      <c r="CH59" s="12"/>
      <c r="CL59" s="12"/>
      <c r="CM59" s="12"/>
      <c r="CN59" s="12"/>
      <c r="CO59" s="12"/>
      <c r="CQ59" s="12"/>
      <c r="CS59" s="12"/>
      <c r="CT59" s="12"/>
    </row>
    <row r="60" spans="4:98" ht="13.2">
      <c r="D60" s="12"/>
      <c r="R60" s="12"/>
      <c r="T60" s="12"/>
      <c r="U60" s="12"/>
      <c r="V60" s="12"/>
      <c r="W60" s="12"/>
      <c r="X60" s="12"/>
      <c r="AB60" s="12"/>
      <c r="AC60" s="12"/>
      <c r="AD60" s="12"/>
      <c r="AF60" s="12"/>
      <c r="AG60" s="12"/>
      <c r="AH60" s="12"/>
      <c r="AI60" s="12"/>
      <c r="AJ60" s="12"/>
      <c r="AK60" s="12"/>
      <c r="AL60" s="12"/>
      <c r="AS60" s="12"/>
      <c r="AU60" s="12"/>
      <c r="AV60" s="12"/>
      <c r="AW60" s="12"/>
      <c r="AY60" s="12"/>
      <c r="AZ60" s="12"/>
      <c r="BA60" s="12"/>
      <c r="BE60" s="12"/>
      <c r="BF60" s="12"/>
      <c r="BH60" s="12"/>
      <c r="BJ60" s="12"/>
      <c r="BK60" s="12"/>
      <c r="BL60" s="12"/>
      <c r="BV60" s="12"/>
      <c r="BW60" s="12"/>
      <c r="BX60" s="12"/>
      <c r="BY60" s="12"/>
      <c r="BZ60" s="12"/>
      <c r="CA60" s="12"/>
      <c r="CC60" s="12"/>
      <c r="CE60" s="12"/>
      <c r="CF60" s="12"/>
      <c r="CG60" s="12"/>
      <c r="CH60" s="12"/>
      <c r="CL60" s="12"/>
      <c r="CM60" s="12"/>
      <c r="CN60" s="12"/>
      <c r="CO60" s="12"/>
      <c r="CQ60" s="12"/>
      <c r="CS60" s="12"/>
      <c r="CT60" s="12"/>
    </row>
    <row r="61" spans="4:98" ht="13.2">
      <c r="D61" s="12"/>
      <c r="R61" s="12"/>
      <c r="T61" s="12"/>
      <c r="U61" s="12"/>
      <c r="V61" s="12"/>
      <c r="W61" s="12"/>
      <c r="X61" s="12"/>
      <c r="AB61" s="12"/>
      <c r="AC61" s="12"/>
      <c r="AD61" s="12"/>
      <c r="AF61" s="12"/>
      <c r="AG61" s="12"/>
      <c r="AH61" s="12"/>
      <c r="AI61" s="12"/>
      <c r="AJ61" s="12"/>
      <c r="AK61" s="12"/>
      <c r="AL61" s="12"/>
      <c r="AS61" s="12"/>
      <c r="AU61" s="12"/>
      <c r="AV61" s="12"/>
      <c r="AW61" s="12"/>
      <c r="AY61" s="12"/>
      <c r="AZ61" s="12"/>
      <c r="BA61" s="12"/>
      <c r="BE61" s="12"/>
      <c r="BF61" s="12"/>
      <c r="BH61" s="12"/>
      <c r="BJ61" s="12"/>
      <c r="BK61" s="12"/>
      <c r="BL61" s="12"/>
      <c r="BV61" s="12"/>
      <c r="BW61" s="12"/>
      <c r="BX61" s="12"/>
      <c r="BY61" s="12"/>
      <c r="BZ61" s="12"/>
      <c r="CA61" s="12"/>
      <c r="CC61" s="12"/>
      <c r="CE61" s="12"/>
      <c r="CF61" s="12"/>
      <c r="CG61" s="12"/>
      <c r="CH61" s="12"/>
      <c r="CL61" s="12"/>
      <c r="CM61" s="12"/>
      <c r="CN61" s="12"/>
      <c r="CO61" s="12"/>
      <c r="CQ61" s="12"/>
      <c r="CS61" s="12"/>
      <c r="CT61" s="12"/>
    </row>
    <row r="62" spans="4:98" ht="13.2">
      <c r="D62" s="12"/>
      <c r="R62" s="12"/>
      <c r="T62" s="12"/>
      <c r="U62" s="12"/>
      <c r="V62" s="12"/>
      <c r="W62" s="12"/>
      <c r="X62" s="12"/>
      <c r="AB62" s="12"/>
      <c r="AC62" s="12"/>
      <c r="AD62" s="12"/>
      <c r="AF62" s="12"/>
      <c r="AG62" s="12"/>
      <c r="AH62" s="12"/>
      <c r="AI62" s="12"/>
      <c r="AJ62" s="12"/>
      <c r="AK62" s="12"/>
      <c r="AL62" s="12"/>
      <c r="AS62" s="12"/>
      <c r="AU62" s="12"/>
      <c r="AV62" s="12"/>
      <c r="AW62" s="12"/>
      <c r="AY62" s="12"/>
      <c r="AZ62" s="12"/>
      <c r="BA62" s="12"/>
      <c r="BE62" s="12"/>
      <c r="BF62" s="12"/>
      <c r="BH62" s="12"/>
      <c r="BJ62" s="12"/>
      <c r="BK62" s="12"/>
      <c r="BL62" s="12"/>
      <c r="BV62" s="12"/>
      <c r="BW62" s="12"/>
      <c r="BX62" s="12"/>
      <c r="BY62" s="12"/>
      <c r="BZ62" s="12"/>
      <c r="CA62" s="12"/>
      <c r="CC62" s="12"/>
      <c r="CE62" s="12"/>
      <c r="CF62" s="12"/>
      <c r="CG62" s="12"/>
      <c r="CH62" s="12"/>
      <c r="CL62" s="12"/>
      <c r="CM62" s="12"/>
      <c r="CN62" s="12"/>
      <c r="CO62" s="12"/>
      <c r="CQ62" s="12"/>
      <c r="CS62" s="12"/>
      <c r="CT62" s="12"/>
    </row>
    <row r="63" spans="4:98" ht="13.2">
      <c r="D63" s="12"/>
      <c r="R63" s="12"/>
      <c r="T63" s="12"/>
      <c r="U63" s="12"/>
      <c r="V63" s="12"/>
      <c r="W63" s="12"/>
      <c r="X63" s="12"/>
      <c r="AB63" s="12"/>
      <c r="AC63" s="12"/>
      <c r="AD63" s="12"/>
      <c r="AF63" s="12"/>
      <c r="AG63" s="12"/>
      <c r="AH63" s="12"/>
      <c r="AI63" s="12"/>
      <c r="AJ63" s="12"/>
      <c r="AK63" s="12"/>
      <c r="AL63" s="12"/>
      <c r="AS63" s="12"/>
      <c r="AU63" s="12"/>
      <c r="AV63" s="12"/>
      <c r="AW63" s="12"/>
      <c r="AY63" s="12"/>
      <c r="AZ63" s="12"/>
      <c r="BA63" s="12"/>
      <c r="BE63" s="12"/>
      <c r="BF63" s="12"/>
      <c r="BH63" s="12"/>
      <c r="BJ63" s="12"/>
      <c r="BK63" s="12"/>
      <c r="BL63" s="12"/>
      <c r="BV63" s="12"/>
      <c r="BW63" s="12"/>
      <c r="BX63" s="12"/>
      <c r="BY63" s="12"/>
      <c r="BZ63" s="12"/>
      <c r="CA63" s="12"/>
      <c r="CC63" s="12"/>
      <c r="CE63" s="12"/>
      <c r="CF63" s="12"/>
      <c r="CG63" s="12"/>
      <c r="CH63" s="12"/>
      <c r="CL63" s="12"/>
      <c r="CM63" s="12"/>
      <c r="CN63" s="12"/>
      <c r="CO63" s="12"/>
      <c r="CQ63" s="12"/>
      <c r="CS63" s="12"/>
      <c r="CT63" s="12"/>
    </row>
    <row r="64" spans="4:98" ht="13.2">
      <c r="D64" s="12"/>
      <c r="R64" s="12"/>
      <c r="T64" s="12"/>
      <c r="U64" s="12"/>
      <c r="V64" s="12"/>
      <c r="W64" s="12"/>
      <c r="X64" s="12"/>
      <c r="AB64" s="12"/>
      <c r="AC64" s="12"/>
      <c r="AD64" s="12"/>
      <c r="AF64" s="12"/>
      <c r="AG64" s="12"/>
      <c r="AH64" s="12"/>
      <c r="AI64" s="12"/>
      <c r="AJ64" s="12"/>
      <c r="AK64" s="12"/>
      <c r="AL64" s="12"/>
      <c r="AS64" s="12"/>
      <c r="AU64" s="12"/>
      <c r="AV64" s="12"/>
      <c r="AW64" s="12"/>
      <c r="AY64" s="12"/>
      <c r="AZ64" s="12"/>
      <c r="BA64" s="12"/>
      <c r="BE64" s="12"/>
      <c r="BF64" s="12"/>
      <c r="BH64" s="12"/>
      <c r="BJ64" s="12"/>
      <c r="BK64" s="12"/>
      <c r="BL64" s="12"/>
      <c r="BV64" s="12"/>
      <c r="BW64" s="12"/>
      <c r="BX64" s="12"/>
      <c r="BY64" s="12"/>
      <c r="BZ64" s="12"/>
      <c r="CA64" s="12"/>
      <c r="CC64" s="12"/>
      <c r="CE64" s="12"/>
      <c r="CF64" s="12"/>
      <c r="CG64" s="12"/>
      <c r="CH64" s="12"/>
      <c r="CL64" s="12"/>
      <c r="CM64" s="12"/>
      <c r="CN64" s="12"/>
      <c r="CO64" s="12"/>
      <c r="CQ64" s="12"/>
      <c r="CS64" s="12"/>
      <c r="CT64" s="12"/>
    </row>
    <row r="65" spans="4:98" ht="13.2">
      <c r="D65" s="12"/>
      <c r="R65" s="12"/>
      <c r="T65" s="12"/>
      <c r="U65" s="12"/>
      <c r="V65" s="12"/>
      <c r="W65" s="12"/>
      <c r="X65" s="12"/>
      <c r="AB65" s="12"/>
      <c r="AC65" s="12"/>
      <c r="AD65" s="12"/>
      <c r="AF65" s="12"/>
      <c r="AG65" s="12"/>
      <c r="AH65" s="12"/>
      <c r="AI65" s="12"/>
      <c r="AJ65" s="12"/>
      <c r="AK65" s="12"/>
      <c r="AL65" s="12"/>
      <c r="AS65" s="12"/>
      <c r="AU65" s="12"/>
      <c r="AV65" s="12"/>
      <c r="AW65" s="12"/>
      <c r="AY65" s="12"/>
      <c r="AZ65" s="12"/>
      <c r="BA65" s="12"/>
      <c r="BE65" s="12"/>
      <c r="BF65" s="12"/>
      <c r="BH65" s="12"/>
      <c r="BJ65" s="12"/>
      <c r="BK65" s="12"/>
      <c r="BL65" s="12"/>
      <c r="BV65" s="12"/>
      <c r="BW65" s="12"/>
      <c r="BX65" s="12"/>
      <c r="BY65" s="12"/>
      <c r="BZ65" s="12"/>
      <c r="CA65" s="12"/>
      <c r="CC65" s="12"/>
      <c r="CE65" s="12"/>
      <c r="CF65" s="12"/>
      <c r="CG65" s="12"/>
      <c r="CH65" s="12"/>
      <c r="CL65" s="12"/>
      <c r="CM65" s="12"/>
      <c r="CN65" s="12"/>
      <c r="CO65" s="12"/>
      <c r="CQ65" s="12"/>
      <c r="CS65" s="12"/>
      <c r="CT65" s="12"/>
    </row>
    <row r="66" spans="4:98" ht="13.2">
      <c r="D66" s="12"/>
      <c r="R66" s="12"/>
      <c r="T66" s="12"/>
      <c r="U66" s="12"/>
      <c r="V66" s="12"/>
      <c r="W66" s="12"/>
      <c r="X66" s="12"/>
      <c r="AB66" s="12"/>
      <c r="AC66" s="12"/>
      <c r="AD66" s="12"/>
      <c r="AF66" s="12"/>
      <c r="AG66" s="12"/>
      <c r="AH66" s="12"/>
      <c r="AI66" s="12"/>
      <c r="AJ66" s="12"/>
      <c r="AK66" s="12"/>
      <c r="AL66" s="12"/>
      <c r="AS66" s="12"/>
      <c r="AU66" s="12"/>
      <c r="AV66" s="12"/>
      <c r="AW66" s="12"/>
      <c r="AY66" s="12"/>
      <c r="AZ66" s="12"/>
      <c r="BA66" s="12"/>
      <c r="BE66" s="12"/>
      <c r="BF66" s="12"/>
      <c r="BH66" s="12"/>
      <c r="BJ66" s="12"/>
      <c r="BK66" s="12"/>
      <c r="BL66" s="12"/>
      <c r="BV66" s="12"/>
      <c r="BW66" s="12"/>
      <c r="BX66" s="12"/>
      <c r="BY66" s="12"/>
      <c r="BZ66" s="12"/>
      <c r="CA66" s="12"/>
      <c r="CC66" s="12"/>
      <c r="CE66" s="12"/>
      <c r="CF66" s="12"/>
      <c r="CG66" s="12"/>
      <c r="CH66" s="12"/>
      <c r="CL66" s="12"/>
      <c r="CM66" s="12"/>
      <c r="CN66" s="12"/>
      <c r="CO66" s="12"/>
      <c r="CQ66" s="12"/>
      <c r="CS66" s="12"/>
      <c r="CT66" s="12"/>
    </row>
    <row r="67" spans="4:98" ht="13.2">
      <c r="D67" s="12"/>
      <c r="R67" s="12"/>
      <c r="T67" s="12"/>
      <c r="U67" s="12"/>
      <c r="V67" s="12"/>
      <c r="W67" s="12"/>
      <c r="X67" s="12"/>
      <c r="AB67" s="12"/>
      <c r="AC67" s="12"/>
      <c r="AD67" s="12"/>
      <c r="AF67" s="12"/>
      <c r="AG67" s="12"/>
      <c r="AH67" s="12"/>
      <c r="AI67" s="12"/>
      <c r="AJ67" s="12"/>
      <c r="AK67" s="12"/>
      <c r="AL67" s="12"/>
      <c r="AS67" s="12"/>
      <c r="AU67" s="12"/>
      <c r="AV67" s="12"/>
      <c r="AW67" s="12"/>
      <c r="AY67" s="12"/>
      <c r="AZ67" s="12"/>
      <c r="BA67" s="12"/>
      <c r="BE67" s="12"/>
      <c r="BF67" s="12"/>
      <c r="BH67" s="12"/>
      <c r="BJ67" s="12"/>
      <c r="BK67" s="12"/>
      <c r="BL67" s="12"/>
      <c r="BV67" s="12"/>
      <c r="BW67" s="12"/>
      <c r="BX67" s="12"/>
      <c r="BY67" s="12"/>
      <c r="BZ67" s="12"/>
      <c r="CA67" s="12"/>
      <c r="CC67" s="12"/>
      <c r="CE67" s="12"/>
      <c r="CF67" s="12"/>
      <c r="CG67" s="12"/>
      <c r="CH67" s="12"/>
      <c r="CL67" s="12"/>
      <c r="CM67" s="12"/>
      <c r="CN67" s="12"/>
      <c r="CO67" s="12"/>
      <c r="CQ67" s="12"/>
      <c r="CS67" s="12"/>
      <c r="CT67" s="12"/>
    </row>
    <row r="68" spans="4:98" ht="13.2">
      <c r="D68" s="12"/>
      <c r="R68" s="12"/>
      <c r="T68" s="12"/>
      <c r="U68" s="12"/>
      <c r="V68" s="12"/>
      <c r="W68" s="12"/>
      <c r="X68" s="12"/>
      <c r="AB68" s="12"/>
      <c r="AC68" s="12"/>
      <c r="AD68" s="12"/>
      <c r="AF68" s="12"/>
      <c r="AG68" s="12"/>
      <c r="AH68" s="12"/>
      <c r="AI68" s="12"/>
      <c r="AJ68" s="12"/>
      <c r="AK68" s="12"/>
      <c r="AL68" s="12"/>
      <c r="AS68" s="12"/>
      <c r="AU68" s="12"/>
      <c r="AV68" s="12"/>
      <c r="AW68" s="12"/>
      <c r="AY68" s="12"/>
      <c r="AZ68" s="12"/>
      <c r="BA68" s="12"/>
      <c r="BE68" s="12"/>
      <c r="BF68" s="12"/>
      <c r="BH68" s="12"/>
      <c r="BJ68" s="12"/>
      <c r="BK68" s="12"/>
      <c r="BL68" s="12"/>
      <c r="BV68" s="12"/>
      <c r="BW68" s="12"/>
      <c r="BX68" s="12"/>
      <c r="BY68" s="12"/>
      <c r="BZ68" s="12"/>
      <c r="CA68" s="12"/>
      <c r="CC68" s="12"/>
      <c r="CE68" s="12"/>
      <c r="CF68" s="12"/>
      <c r="CG68" s="12"/>
      <c r="CH68" s="12"/>
      <c r="CL68" s="12"/>
      <c r="CM68" s="12"/>
      <c r="CN68" s="12"/>
      <c r="CO68" s="12"/>
      <c r="CQ68" s="12"/>
      <c r="CS68" s="12"/>
      <c r="CT68" s="12"/>
    </row>
    <row r="69" spans="4:98" ht="13.2">
      <c r="D69" s="12"/>
      <c r="R69" s="12"/>
      <c r="T69" s="12"/>
      <c r="U69" s="12"/>
      <c r="V69" s="12"/>
      <c r="W69" s="12"/>
      <c r="X69" s="12"/>
      <c r="AB69" s="12"/>
      <c r="AC69" s="12"/>
      <c r="AD69" s="12"/>
      <c r="AF69" s="12"/>
      <c r="AG69" s="12"/>
      <c r="AH69" s="12"/>
      <c r="AI69" s="12"/>
      <c r="AJ69" s="12"/>
      <c r="AK69" s="12"/>
      <c r="AL69" s="12"/>
      <c r="AS69" s="12"/>
      <c r="AU69" s="12"/>
      <c r="AV69" s="12"/>
      <c r="AW69" s="12"/>
      <c r="AY69" s="12"/>
      <c r="AZ69" s="12"/>
      <c r="BA69" s="12"/>
      <c r="BE69" s="12"/>
      <c r="BF69" s="12"/>
      <c r="BH69" s="12"/>
      <c r="BJ69" s="12"/>
      <c r="BK69" s="12"/>
      <c r="BL69" s="12"/>
      <c r="BV69" s="12"/>
      <c r="BW69" s="12"/>
      <c r="BX69" s="12"/>
      <c r="BY69" s="12"/>
      <c r="BZ69" s="12"/>
      <c r="CA69" s="12"/>
      <c r="CC69" s="12"/>
      <c r="CE69" s="12"/>
      <c r="CF69" s="12"/>
      <c r="CG69" s="12"/>
      <c r="CH69" s="12"/>
      <c r="CL69" s="12"/>
      <c r="CM69" s="12"/>
      <c r="CN69" s="12"/>
      <c r="CO69" s="12"/>
      <c r="CQ69" s="12"/>
      <c r="CS69" s="12"/>
      <c r="CT69" s="12"/>
    </row>
    <row r="70" spans="4:98" ht="13.2">
      <c r="D70" s="12"/>
      <c r="R70" s="12"/>
      <c r="T70" s="12"/>
      <c r="U70" s="12"/>
      <c r="V70" s="12"/>
      <c r="W70" s="12"/>
      <c r="X70" s="12"/>
      <c r="AB70" s="12"/>
      <c r="AC70" s="12"/>
      <c r="AD70" s="12"/>
      <c r="AF70" s="12"/>
      <c r="AG70" s="12"/>
      <c r="AH70" s="12"/>
      <c r="AI70" s="12"/>
      <c r="AJ70" s="12"/>
      <c r="AK70" s="12"/>
      <c r="AL70" s="12"/>
      <c r="AS70" s="12"/>
      <c r="AU70" s="12"/>
      <c r="AV70" s="12"/>
      <c r="AW70" s="12"/>
      <c r="AY70" s="12"/>
      <c r="AZ70" s="12"/>
      <c r="BA70" s="12"/>
      <c r="BE70" s="12"/>
      <c r="BF70" s="12"/>
      <c r="BH70" s="12"/>
      <c r="BJ70" s="12"/>
      <c r="BK70" s="12"/>
      <c r="BL70" s="12"/>
      <c r="BV70" s="12"/>
      <c r="BW70" s="12"/>
      <c r="BX70" s="12"/>
      <c r="BY70" s="12"/>
      <c r="BZ70" s="12"/>
      <c r="CA70" s="12"/>
      <c r="CC70" s="12"/>
      <c r="CE70" s="12"/>
      <c r="CF70" s="12"/>
      <c r="CG70" s="12"/>
      <c r="CH70" s="12"/>
      <c r="CL70" s="12"/>
      <c r="CM70" s="12"/>
      <c r="CN70" s="12"/>
      <c r="CO70" s="12"/>
      <c r="CQ70" s="12"/>
      <c r="CS70" s="12"/>
      <c r="CT70" s="12"/>
    </row>
    <row r="71" spans="4:98" ht="13.2">
      <c r="D71" s="12"/>
      <c r="R71" s="12"/>
      <c r="T71" s="12"/>
      <c r="U71" s="12"/>
      <c r="V71" s="12"/>
      <c r="W71" s="12"/>
      <c r="X71" s="12"/>
      <c r="AB71" s="12"/>
      <c r="AC71" s="12"/>
      <c r="AD71" s="12"/>
      <c r="AF71" s="12"/>
      <c r="AG71" s="12"/>
      <c r="AH71" s="12"/>
      <c r="AI71" s="12"/>
      <c r="AJ71" s="12"/>
      <c r="AK71" s="12"/>
      <c r="AL71" s="12"/>
      <c r="AS71" s="12"/>
      <c r="AU71" s="12"/>
      <c r="AV71" s="12"/>
      <c r="AW71" s="12"/>
      <c r="AY71" s="12"/>
      <c r="AZ71" s="12"/>
      <c r="BA71" s="12"/>
      <c r="BE71" s="12"/>
      <c r="BF71" s="12"/>
      <c r="BH71" s="12"/>
      <c r="BJ71" s="12"/>
      <c r="BK71" s="12"/>
      <c r="BL71" s="12"/>
      <c r="BV71" s="12"/>
      <c r="BW71" s="12"/>
      <c r="BX71" s="12"/>
      <c r="BY71" s="12"/>
      <c r="BZ71" s="12"/>
      <c r="CA71" s="12"/>
      <c r="CC71" s="12"/>
      <c r="CE71" s="12"/>
      <c r="CF71" s="12"/>
      <c r="CG71" s="12"/>
      <c r="CH71" s="12"/>
      <c r="CL71" s="12"/>
      <c r="CM71" s="12"/>
      <c r="CN71" s="12"/>
      <c r="CO71" s="12"/>
      <c r="CQ71" s="12"/>
      <c r="CS71" s="12"/>
      <c r="CT71" s="12"/>
    </row>
    <row r="72" spans="4:98" ht="13.2">
      <c r="D72" s="12"/>
      <c r="R72" s="12"/>
      <c r="T72" s="12"/>
      <c r="U72" s="12"/>
      <c r="V72" s="12"/>
      <c r="W72" s="12"/>
      <c r="X72" s="12"/>
      <c r="AB72" s="12"/>
      <c r="AC72" s="12"/>
      <c r="AD72" s="12"/>
      <c r="AF72" s="12"/>
      <c r="AG72" s="12"/>
      <c r="AH72" s="12"/>
      <c r="AI72" s="12"/>
      <c r="AJ72" s="12"/>
      <c r="AK72" s="12"/>
      <c r="AL72" s="12"/>
      <c r="AS72" s="12"/>
      <c r="AU72" s="12"/>
      <c r="AV72" s="12"/>
      <c r="AW72" s="12"/>
      <c r="AY72" s="12"/>
      <c r="AZ72" s="12"/>
      <c r="BA72" s="12"/>
      <c r="BE72" s="12"/>
      <c r="BF72" s="12"/>
      <c r="BH72" s="12"/>
      <c r="BJ72" s="12"/>
      <c r="BK72" s="12"/>
      <c r="BL72" s="12"/>
      <c r="BV72" s="12"/>
      <c r="BW72" s="12"/>
      <c r="BX72" s="12"/>
      <c r="BY72" s="12"/>
      <c r="BZ72" s="12"/>
      <c r="CA72" s="12"/>
      <c r="CC72" s="12"/>
      <c r="CE72" s="12"/>
      <c r="CF72" s="12"/>
      <c r="CG72" s="12"/>
      <c r="CH72" s="12"/>
      <c r="CL72" s="12"/>
      <c r="CM72" s="12"/>
      <c r="CN72" s="12"/>
      <c r="CO72" s="12"/>
      <c r="CQ72" s="12"/>
      <c r="CS72" s="12"/>
      <c r="CT72" s="12"/>
    </row>
    <row r="73" spans="4:98" ht="13.2">
      <c r="D73" s="12"/>
      <c r="R73" s="12"/>
      <c r="T73" s="12"/>
      <c r="U73" s="12"/>
      <c r="V73" s="12"/>
      <c r="W73" s="12"/>
      <c r="X73" s="12"/>
      <c r="AB73" s="12"/>
      <c r="AC73" s="12"/>
      <c r="AD73" s="12"/>
      <c r="AF73" s="12"/>
      <c r="AG73" s="12"/>
      <c r="AH73" s="12"/>
      <c r="AI73" s="12"/>
      <c r="AJ73" s="12"/>
      <c r="AK73" s="12"/>
      <c r="AL73" s="12"/>
      <c r="AS73" s="12"/>
      <c r="AU73" s="12"/>
      <c r="AV73" s="12"/>
      <c r="AW73" s="12"/>
      <c r="AY73" s="12"/>
      <c r="AZ73" s="12"/>
      <c r="BA73" s="12"/>
      <c r="BE73" s="12"/>
      <c r="BF73" s="12"/>
      <c r="BH73" s="12"/>
      <c r="BJ73" s="12"/>
      <c r="BK73" s="12"/>
      <c r="BL73" s="12"/>
      <c r="BV73" s="12"/>
      <c r="BW73" s="12"/>
      <c r="BX73" s="12"/>
      <c r="BY73" s="12"/>
      <c r="BZ73" s="12"/>
      <c r="CA73" s="12"/>
      <c r="CC73" s="12"/>
      <c r="CE73" s="12"/>
      <c r="CF73" s="12"/>
      <c r="CG73" s="12"/>
      <c r="CH73" s="12"/>
      <c r="CL73" s="12"/>
      <c r="CM73" s="12"/>
      <c r="CN73" s="12"/>
      <c r="CO73" s="12"/>
      <c r="CQ73" s="12"/>
      <c r="CS73" s="12"/>
      <c r="CT73" s="12"/>
    </row>
    <row r="74" spans="4:98" ht="13.2">
      <c r="D74" s="12"/>
      <c r="R74" s="12"/>
      <c r="T74" s="12"/>
      <c r="U74" s="12"/>
      <c r="V74" s="12"/>
      <c r="W74" s="12"/>
      <c r="X74" s="12"/>
      <c r="AB74" s="12"/>
      <c r="AC74" s="12"/>
      <c r="AD74" s="12"/>
      <c r="AF74" s="12"/>
      <c r="AG74" s="12"/>
      <c r="AH74" s="12"/>
      <c r="AI74" s="12"/>
      <c r="AJ74" s="12"/>
      <c r="AK74" s="12"/>
      <c r="AL74" s="12"/>
      <c r="AS74" s="12"/>
      <c r="AU74" s="12"/>
      <c r="AV74" s="12"/>
      <c r="AW74" s="12"/>
      <c r="AY74" s="12"/>
      <c r="AZ74" s="12"/>
      <c r="BA74" s="12"/>
      <c r="BE74" s="12"/>
      <c r="BF74" s="12"/>
      <c r="BH74" s="12"/>
      <c r="BJ74" s="12"/>
      <c r="BK74" s="12"/>
      <c r="BL74" s="12"/>
      <c r="BV74" s="12"/>
      <c r="BW74" s="12"/>
      <c r="BX74" s="12"/>
      <c r="BY74" s="12"/>
      <c r="BZ74" s="12"/>
      <c r="CA74" s="12"/>
      <c r="CC74" s="12"/>
      <c r="CE74" s="12"/>
      <c r="CF74" s="12"/>
      <c r="CG74" s="12"/>
      <c r="CH74" s="12"/>
      <c r="CL74" s="12"/>
      <c r="CM74" s="12"/>
      <c r="CN74" s="12"/>
      <c r="CO74" s="12"/>
      <c r="CQ74" s="12"/>
      <c r="CS74" s="12"/>
      <c r="CT74" s="12"/>
    </row>
    <row r="75" spans="4:98" ht="13.2">
      <c r="D75" s="12"/>
      <c r="R75" s="12"/>
      <c r="T75" s="12"/>
      <c r="U75" s="12"/>
      <c r="V75" s="12"/>
      <c r="W75" s="12"/>
      <c r="X75" s="12"/>
      <c r="AB75" s="12"/>
      <c r="AC75" s="12"/>
      <c r="AD75" s="12"/>
      <c r="AF75" s="12"/>
      <c r="AG75" s="12"/>
      <c r="AH75" s="12"/>
      <c r="AI75" s="12"/>
      <c r="AJ75" s="12"/>
      <c r="AK75" s="12"/>
      <c r="AL75" s="12"/>
      <c r="AS75" s="12"/>
      <c r="AU75" s="12"/>
      <c r="AV75" s="12"/>
      <c r="AW75" s="12"/>
      <c r="AY75" s="12"/>
      <c r="AZ75" s="12"/>
      <c r="BA75" s="12"/>
      <c r="BE75" s="12"/>
      <c r="BF75" s="12"/>
      <c r="BH75" s="12"/>
      <c r="BJ75" s="12"/>
      <c r="BK75" s="12"/>
      <c r="BL75" s="12"/>
      <c r="BV75" s="12"/>
      <c r="BW75" s="12"/>
      <c r="BX75" s="12"/>
      <c r="BY75" s="12"/>
      <c r="BZ75" s="12"/>
      <c r="CA75" s="12"/>
      <c r="CC75" s="12"/>
      <c r="CE75" s="12"/>
      <c r="CF75" s="12"/>
      <c r="CG75" s="12"/>
      <c r="CH75" s="12"/>
      <c r="CL75" s="12"/>
      <c r="CM75" s="12"/>
      <c r="CN75" s="12"/>
      <c r="CO75" s="12"/>
      <c r="CQ75" s="12"/>
      <c r="CS75" s="12"/>
      <c r="CT75" s="12"/>
    </row>
    <row r="76" spans="4:98" ht="13.2">
      <c r="D76" s="12"/>
      <c r="R76" s="12"/>
      <c r="T76" s="12"/>
      <c r="U76" s="12"/>
      <c r="V76" s="12"/>
      <c r="W76" s="12"/>
      <c r="X76" s="12"/>
      <c r="AB76" s="12"/>
      <c r="AC76" s="12"/>
      <c r="AD76" s="12"/>
      <c r="AF76" s="12"/>
      <c r="AG76" s="12"/>
      <c r="AH76" s="12"/>
      <c r="AI76" s="12"/>
      <c r="AJ76" s="12"/>
      <c r="AK76" s="12"/>
      <c r="AL76" s="12"/>
      <c r="AS76" s="12"/>
      <c r="AU76" s="12"/>
      <c r="AV76" s="12"/>
      <c r="AW76" s="12"/>
      <c r="AY76" s="12"/>
      <c r="AZ76" s="12"/>
      <c r="BA76" s="12"/>
      <c r="BE76" s="12"/>
      <c r="BF76" s="12"/>
      <c r="BH76" s="12"/>
      <c r="BJ76" s="12"/>
      <c r="BK76" s="12"/>
      <c r="BL76" s="12"/>
      <c r="BV76" s="12"/>
      <c r="BW76" s="12"/>
      <c r="BX76" s="12"/>
      <c r="BY76" s="12"/>
      <c r="BZ76" s="12"/>
      <c r="CA76" s="12"/>
      <c r="CC76" s="12"/>
      <c r="CE76" s="12"/>
      <c r="CF76" s="12"/>
      <c r="CG76" s="12"/>
      <c r="CH76" s="12"/>
      <c r="CL76" s="12"/>
      <c r="CM76" s="12"/>
      <c r="CN76" s="12"/>
      <c r="CO76" s="12"/>
      <c r="CQ76" s="12"/>
      <c r="CS76" s="12"/>
      <c r="CT76" s="12"/>
    </row>
    <row r="77" spans="4:98" ht="13.2">
      <c r="D77" s="12"/>
      <c r="R77" s="12"/>
      <c r="T77" s="12"/>
      <c r="U77" s="12"/>
      <c r="V77" s="12"/>
      <c r="W77" s="12"/>
      <c r="X77" s="12"/>
      <c r="AB77" s="12"/>
      <c r="AC77" s="12"/>
      <c r="AD77" s="12"/>
      <c r="AF77" s="12"/>
      <c r="AG77" s="12"/>
      <c r="AH77" s="12"/>
      <c r="AI77" s="12"/>
      <c r="AJ77" s="12"/>
      <c r="AK77" s="12"/>
      <c r="AL77" s="12"/>
      <c r="AS77" s="12"/>
      <c r="AU77" s="12"/>
      <c r="AV77" s="12"/>
      <c r="AW77" s="12"/>
      <c r="AY77" s="12"/>
      <c r="AZ77" s="12"/>
      <c r="BA77" s="12"/>
      <c r="BE77" s="12"/>
      <c r="BF77" s="12"/>
      <c r="BH77" s="12"/>
      <c r="BJ77" s="12"/>
      <c r="BK77" s="12"/>
      <c r="BL77" s="12"/>
      <c r="BV77" s="12"/>
      <c r="BW77" s="12"/>
      <c r="BX77" s="12"/>
      <c r="BY77" s="12"/>
      <c r="BZ77" s="12"/>
      <c r="CA77" s="12"/>
      <c r="CC77" s="12"/>
      <c r="CE77" s="12"/>
      <c r="CF77" s="12"/>
      <c r="CG77" s="12"/>
      <c r="CH77" s="12"/>
      <c r="CL77" s="12"/>
      <c r="CM77" s="12"/>
      <c r="CN77" s="12"/>
      <c r="CO77" s="12"/>
      <c r="CQ77" s="12"/>
      <c r="CS77" s="12"/>
      <c r="CT77" s="12"/>
    </row>
    <row r="78" spans="4:98" ht="13.2">
      <c r="D78" s="12"/>
      <c r="R78" s="12"/>
      <c r="T78" s="12"/>
      <c r="U78" s="12"/>
      <c r="V78" s="12"/>
      <c r="W78" s="12"/>
      <c r="X78" s="12"/>
      <c r="AB78" s="12"/>
      <c r="AC78" s="12"/>
      <c r="AD78" s="12"/>
      <c r="AF78" s="12"/>
      <c r="AG78" s="12"/>
      <c r="AH78" s="12"/>
      <c r="AI78" s="12"/>
      <c r="AJ78" s="12"/>
      <c r="AK78" s="12"/>
      <c r="AL78" s="12"/>
      <c r="AS78" s="12"/>
      <c r="AU78" s="12"/>
      <c r="AV78" s="12"/>
      <c r="AW78" s="12"/>
      <c r="AY78" s="12"/>
      <c r="AZ78" s="12"/>
      <c r="BA78" s="12"/>
      <c r="BE78" s="12"/>
      <c r="BF78" s="12"/>
      <c r="BH78" s="12"/>
      <c r="BJ78" s="12"/>
      <c r="BK78" s="12"/>
      <c r="BL78" s="12"/>
      <c r="BV78" s="12"/>
      <c r="BW78" s="12"/>
      <c r="BX78" s="12"/>
      <c r="BY78" s="12"/>
      <c r="BZ78" s="12"/>
      <c r="CA78" s="12"/>
      <c r="CC78" s="12"/>
      <c r="CE78" s="12"/>
      <c r="CF78" s="12"/>
      <c r="CG78" s="12"/>
      <c r="CH78" s="12"/>
      <c r="CL78" s="12"/>
      <c r="CM78" s="12"/>
      <c r="CN78" s="12"/>
      <c r="CO78" s="12"/>
      <c r="CQ78" s="12"/>
      <c r="CS78" s="12"/>
      <c r="CT78" s="12"/>
    </row>
    <row r="79" spans="4:98" ht="13.2">
      <c r="D79" s="12"/>
      <c r="R79" s="12"/>
      <c r="T79" s="12"/>
      <c r="U79" s="12"/>
      <c r="V79" s="12"/>
      <c r="W79" s="12"/>
      <c r="X79" s="12"/>
      <c r="AB79" s="12"/>
      <c r="AC79" s="12"/>
      <c r="AD79" s="12"/>
      <c r="AF79" s="12"/>
      <c r="AG79" s="12"/>
      <c r="AH79" s="12"/>
      <c r="AI79" s="12"/>
      <c r="AJ79" s="12"/>
      <c r="AK79" s="12"/>
      <c r="AL79" s="12"/>
      <c r="AS79" s="12"/>
      <c r="AU79" s="12"/>
      <c r="AV79" s="12"/>
      <c r="AW79" s="12"/>
      <c r="AY79" s="12"/>
      <c r="AZ79" s="12"/>
      <c r="BA79" s="12"/>
      <c r="BE79" s="12"/>
      <c r="BF79" s="12"/>
      <c r="BH79" s="12"/>
      <c r="BJ79" s="12"/>
      <c r="BK79" s="12"/>
      <c r="BL79" s="12"/>
      <c r="BV79" s="12"/>
      <c r="BW79" s="12"/>
      <c r="BX79" s="12"/>
      <c r="BY79" s="12"/>
      <c r="BZ79" s="12"/>
      <c r="CA79" s="12"/>
      <c r="CC79" s="12"/>
      <c r="CE79" s="12"/>
      <c r="CF79" s="12"/>
      <c r="CG79" s="12"/>
      <c r="CH79" s="12"/>
      <c r="CL79" s="12"/>
      <c r="CM79" s="12"/>
      <c r="CN79" s="12"/>
      <c r="CO79" s="12"/>
      <c r="CQ79" s="12"/>
      <c r="CS79" s="12"/>
      <c r="CT79" s="12"/>
    </row>
    <row r="80" spans="4:98" ht="13.2">
      <c r="D80" s="12"/>
      <c r="R80" s="12"/>
      <c r="T80" s="12"/>
      <c r="U80" s="12"/>
      <c r="V80" s="12"/>
      <c r="W80" s="12"/>
      <c r="X80" s="12"/>
      <c r="AB80" s="12"/>
      <c r="AC80" s="12"/>
      <c r="AD80" s="12"/>
      <c r="AF80" s="12"/>
      <c r="AG80" s="12"/>
      <c r="AH80" s="12"/>
      <c r="AI80" s="12"/>
      <c r="AJ80" s="12"/>
      <c r="AK80" s="12"/>
      <c r="AL80" s="12"/>
      <c r="AS80" s="12"/>
      <c r="AU80" s="12"/>
      <c r="AV80" s="12"/>
      <c r="AW80" s="12"/>
      <c r="AY80" s="12"/>
      <c r="AZ80" s="12"/>
      <c r="BA80" s="12"/>
      <c r="BE80" s="12"/>
      <c r="BF80" s="12"/>
      <c r="BH80" s="12"/>
      <c r="BJ80" s="12"/>
      <c r="BK80" s="12"/>
      <c r="BL80" s="12"/>
      <c r="BV80" s="12"/>
      <c r="BW80" s="12"/>
      <c r="BX80" s="12"/>
      <c r="BY80" s="12"/>
      <c r="BZ80" s="12"/>
      <c r="CA80" s="12"/>
      <c r="CC80" s="12"/>
      <c r="CE80" s="12"/>
      <c r="CF80" s="12"/>
      <c r="CG80" s="12"/>
      <c r="CH80" s="12"/>
      <c r="CL80" s="12"/>
      <c r="CM80" s="12"/>
      <c r="CN80" s="12"/>
      <c r="CO80" s="12"/>
      <c r="CQ80" s="12"/>
      <c r="CS80" s="12"/>
      <c r="CT80" s="12"/>
    </row>
    <row r="81" spans="4:98" ht="13.2">
      <c r="D81" s="12"/>
      <c r="R81" s="12"/>
      <c r="T81" s="12"/>
      <c r="U81" s="12"/>
      <c r="V81" s="12"/>
      <c r="W81" s="12"/>
      <c r="X81" s="12"/>
      <c r="AB81" s="12"/>
      <c r="AC81" s="12"/>
      <c r="AD81" s="12"/>
      <c r="AF81" s="12"/>
      <c r="AG81" s="12"/>
      <c r="AH81" s="12"/>
      <c r="AI81" s="12"/>
      <c r="AJ81" s="12"/>
      <c r="AK81" s="12"/>
      <c r="AL81" s="12"/>
      <c r="AS81" s="12"/>
      <c r="AU81" s="12"/>
      <c r="AV81" s="12"/>
      <c r="AW81" s="12"/>
      <c r="AY81" s="12"/>
      <c r="AZ81" s="12"/>
      <c r="BA81" s="12"/>
      <c r="BE81" s="12"/>
      <c r="BF81" s="12"/>
      <c r="BH81" s="12"/>
      <c r="BJ81" s="12"/>
      <c r="BK81" s="12"/>
      <c r="BL81" s="12"/>
      <c r="BV81" s="12"/>
      <c r="BW81" s="12"/>
      <c r="BX81" s="12"/>
      <c r="BY81" s="12"/>
      <c r="BZ81" s="12"/>
      <c r="CA81" s="12"/>
      <c r="CC81" s="12"/>
      <c r="CE81" s="12"/>
      <c r="CF81" s="12"/>
      <c r="CG81" s="12"/>
      <c r="CH81" s="12"/>
      <c r="CL81" s="12"/>
      <c r="CM81" s="12"/>
      <c r="CN81" s="12"/>
      <c r="CO81" s="12"/>
      <c r="CQ81" s="12"/>
      <c r="CS81" s="12"/>
      <c r="CT81" s="12"/>
    </row>
    <row r="82" spans="4:98" ht="13.2">
      <c r="D82" s="12"/>
      <c r="R82" s="12"/>
      <c r="T82" s="12"/>
      <c r="U82" s="12"/>
      <c r="V82" s="12"/>
      <c r="W82" s="12"/>
      <c r="X82" s="12"/>
      <c r="AB82" s="12"/>
      <c r="AC82" s="12"/>
      <c r="AD82" s="12"/>
      <c r="AF82" s="12"/>
      <c r="AG82" s="12"/>
      <c r="AH82" s="12"/>
      <c r="AI82" s="12"/>
      <c r="AJ82" s="12"/>
      <c r="AK82" s="12"/>
      <c r="AL82" s="12"/>
      <c r="AS82" s="12"/>
      <c r="AU82" s="12"/>
      <c r="AV82" s="12"/>
      <c r="AW82" s="12"/>
      <c r="AY82" s="12"/>
      <c r="AZ82" s="12"/>
      <c r="BA82" s="12"/>
      <c r="BE82" s="12"/>
      <c r="BF82" s="12"/>
      <c r="BH82" s="12"/>
      <c r="BJ82" s="12"/>
      <c r="BK82" s="12"/>
      <c r="BL82" s="12"/>
      <c r="BV82" s="12"/>
      <c r="BW82" s="12"/>
      <c r="BX82" s="12"/>
      <c r="BY82" s="12"/>
      <c r="BZ82" s="12"/>
      <c r="CA82" s="12"/>
      <c r="CC82" s="12"/>
      <c r="CE82" s="12"/>
      <c r="CF82" s="12"/>
      <c r="CG82" s="12"/>
      <c r="CH82" s="12"/>
      <c r="CL82" s="12"/>
      <c r="CM82" s="12"/>
      <c r="CN82" s="12"/>
      <c r="CO82" s="12"/>
      <c r="CQ82" s="12"/>
      <c r="CS82" s="12"/>
      <c r="CT82" s="12"/>
    </row>
    <row r="83" spans="4:98" ht="13.2">
      <c r="D83" s="12"/>
      <c r="R83" s="12"/>
      <c r="T83" s="12"/>
      <c r="U83" s="12"/>
      <c r="V83" s="12"/>
      <c r="W83" s="12"/>
      <c r="X83" s="12"/>
      <c r="AB83" s="12"/>
      <c r="AC83" s="12"/>
      <c r="AD83" s="12"/>
      <c r="AF83" s="12"/>
      <c r="AG83" s="12"/>
      <c r="AH83" s="12"/>
      <c r="AI83" s="12"/>
      <c r="AJ83" s="12"/>
      <c r="AK83" s="12"/>
      <c r="AL83" s="12"/>
      <c r="AS83" s="12"/>
      <c r="AU83" s="12"/>
      <c r="AV83" s="12"/>
      <c r="AW83" s="12"/>
      <c r="AY83" s="12"/>
      <c r="AZ83" s="12"/>
      <c r="BA83" s="12"/>
      <c r="BE83" s="12"/>
      <c r="BF83" s="12"/>
      <c r="BH83" s="12"/>
      <c r="BJ83" s="12"/>
      <c r="BK83" s="12"/>
      <c r="BL83" s="12"/>
      <c r="BV83" s="12"/>
      <c r="BW83" s="12"/>
      <c r="BX83" s="12"/>
      <c r="BY83" s="12"/>
      <c r="BZ83" s="12"/>
      <c r="CA83" s="12"/>
      <c r="CC83" s="12"/>
      <c r="CE83" s="12"/>
      <c r="CF83" s="12"/>
      <c r="CG83" s="12"/>
      <c r="CH83" s="12"/>
      <c r="CL83" s="12"/>
      <c r="CM83" s="12"/>
      <c r="CN83" s="12"/>
      <c r="CO83" s="12"/>
      <c r="CQ83" s="12"/>
      <c r="CS83" s="12"/>
      <c r="CT83" s="12"/>
    </row>
    <row r="84" spans="4:98" ht="13.2">
      <c r="D84" s="12"/>
      <c r="R84" s="12"/>
      <c r="T84" s="12"/>
      <c r="U84" s="12"/>
      <c r="V84" s="12"/>
      <c r="W84" s="12"/>
      <c r="X84" s="12"/>
      <c r="AB84" s="12"/>
      <c r="AC84" s="12"/>
      <c r="AD84" s="12"/>
      <c r="AF84" s="12"/>
      <c r="AG84" s="12"/>
      <c r="AH84" s="12"/>
      <c r="AI84" s="12"/>
      <c r="AJ84" s="12"/>
      <c r="AK84" s="12"/>
      <c r="AL84" s="12"/>
      <c r="AS84" s="12"/>
      <c r="AU84" s="12"/>
      <c r="AV84" s="12"/>
      <c r="AW84" s="12"/>
      <c r="AY84" s="12"/>
      <c r="AZ84" s="12"/>
      <c r="BA84" s="12"/>
      <c r="BE84" s="12"/>
      <c r="BF84" s="12"/>
      <c r="BH84" s="12"/>
      <c r="BJ84" s="12"/>
      <c r="BK84" s="12"/>
      <c r="BL84" s="12"/>
      <c r="BV84" s="12"/>
      <c r="BW84" s="12"/>
      <c r="BX84" s="12"/>
      <c r="BY84" s="12"/>
      <c r="BZ84" s="12"/>
      <c r="CA84" s="12"/>
      <c r="CC84" s="12"/>
      <c r="CE84" s="12"/>
      <c r="CF84" s="12"/>
      <c r="CG84" s="12"/>
      <c r="CH84" s="12"/>
      <c r="CL84" s="12"/>
      <c r="CM84" s="12"/>
      <c r="CN84" s="12"/>
      <c r="CO84" s="12"/>
      <c r="CQ84" s="12"/>
      <c r="CS84" s="12"/>
      <c r="CT84" s="12"/>
    </row>
    <row r="85" spans="4:98" ht="13.2">
      <c r="D85" s="12"/>
      <c r="R85" s="12"/>
      <c r="T85" s="12"/>
      <c r="U85" s="12"/>
      <c r="V85" s="12"/>
      <c r="W85" s="12"/>
      <c r="X85" s="12"/>
      <c r="AB85" s="12"/>
      <c r="AC85" s="12"/>
      <c r="AD85" s="12"/>
      <c r="AF85" s="12"/>
      <c r="AG85" s="12"/>
      <c r="AH85" s="12"/>
      <c r="AI85" s="12"/>
      <c r="AJ85" s="12"/>
      <c r="AK85" s="12"/>
      <c r="AL85" s="12"/>
      <c r="AS85" s="12"/>
      <c r="AU85" s="12"/>
      <c r="AV85" s="12"/>
      <c r="AW85" s="12"/>
      <c r="AY85" s="12"/>
      <c r="AZ85" s="12"/>
      <c r="BA85" s="12"/>
      <c r="BE85" s="12"/>
      <c r="BF85" s="12"/>
      <c r="BH85" s="12"/>
      <c r="BJ85" s="12"/>
      <c r="BK85" s="12"/>
      <c r="BL85" s="12"/>
      <c r="BV85" s="12"/>
      <c r="BW85" s="12"/>
      <c r="BX85" s="12"/>
      <c r="BY85" s="12"/>
      <c r="BZ85" s="12"/>
      <c r="CA85" s="12"/>
      <c r="CC85" s="12"/>
      <c r="CE85" s="12"/>
      <c r="CF85" s="12"/>
      <c r="CG85" s="12"/>
      <c r="CH85" s="12"/>
      <c r="CL85" s="12"/>
      <c r="CM85" s="12"/>
      <c r="CN85" s="12"/>
      <c r="CO85" s="12"/>
      <c r="CQ85" s="12"/>
      <c r="CS85" s="12"/>
      <c r="CT85" s="12"/>
    </row>
    <row r="86" spans="4:98" ht="13.2">
      <c r="D86" s="12"/>
      <c r="R86" s="12"/>
      <c r="T86" s="12"/>
      <c r="U86" s="12"/>
      <c r="V86" s="12"/>
      <c r="W86" s="12"/>
      <c r="X86" s="12"/>
      <c r="AB86" s="12"/>
      <c r="AC86" s="12"/>
      <c r="AD86" s="12"/>
      <c r="AF86" s="12"/>
      <c r="AG86" s="12"/>
      <c r="AH86" s="12"/>
      <c r="AI86" s="12"/>
      <c r="AJ86" s="12"/>
      <c r="AK86" s="12"/>
      <c r="AL86" s="12"/>
      <c r="AS86" s="12"/>
      <c r="AU86" s="12"/>
      <c r="AV86" s="12"/>
      <c r="AW86" s="12"/>
      <c r="AY86" s="12"/>
      <c r="AZ86" s="12"/>
      <c r="BA86" s="12"/>
      <c r="BE86" s="12"/>
      <c r="BF86" s="12"/>
      <c r="BH86" s="12"/>
      <c r="BJ86" s="12"/>
      <c r="BK86" s="12"/>
      <c r="BL86" s="12"/>
      <c r="BV86" s="12"/>
      <c r="BW86" s="12"/>
      <c r="BX86" s="12"/>
      <c r="BY86" s="12"/>
      <c r="BZ86" s="12"/>
      <c r="CA86" s="12"/>
      <c r="CC86" s="12"/>
      <c r="CE86" s="12"/>
      <c r="CF86" s="12"/>
      <c r="CG86" s="12"/>
      <c r="CH86" s="12"/>
      <c r="CL86" s="12"/>
      <c r="CM86" s="12"/>
      <c r="CN86" s="12"/>
      <c r="CO86" s="12"/>
      <c r="CQ86" s="12"/>
      <c r="CS86" s="12"/>
      <c r="CT86" s="12"/>
    </row>
    <row r="87" spans="4:98" ht="13.2">
      <c r="D87" s="12"/>
      <c r="R87" s="12"/>
      <c r="T87" s="12"/>
      <c r="U87" s="12"/>
      <c r="V87" s="12"/>
      <c r="W87" s="12"/>
      <c r="X87" s="12"/>
      <c r="AB87" s="12"/>
      <c r="AC87" s="12"/>
      <c r="AD87" s="12"/>
      <c r="AF87" s="12"/>
      <c r="AG87" s="12"/>
      <c r="AH87" s="12"/>
      <c r="AI87" s="12"/>
      <c r="AJ87" s="12"/>
      <c r="AK87" s="12"/>
      <c r="AL87" s="12"/>
      <c r="AS87" s="12"/>
      <c r="AU87" s="12"/>
      <c r="AV87" s="12"/>
      <c r="AW87" s="12"/>
      <c r="AY87" s="12"/>
      <c r="AZ87" s="12"/>
      <c r="BA87" s="12"/>
      <c r="BE87" s="12"/>
      <c r="BF87" s="12"/>
      <c r="BH87" s="12"/>
      <c r="BJ87" s="12"/>
      <c r="BK87" s="12"/>
      <c r="BL87" s="12"/>
      <c r="BV87" s="12"/>
      <c r="BW87" s="12"/>
      <c r="BX87" s="12"/>
      <c r="BY87" s="12"/>
      <c r="BZ87" s="12"/>
      <c r="CA87" s="12"/>
      <c r="CC87" s="12"/>
      <c r="CE87" s="12"/>
      <c r="CF87" s="12"/>
      <c r="CG87" s="12"/>
      <c r="CH87" s="12"/>
      <c r="CL87" s="12"/>
      <c r="CM87" s="12"/>
      <c r="CN87" s="12"/>
      <c r="CO87" s="12"/>
      <c r="CQ87" s="12"/>
      <c r="CS87" s="12"/>
      <c r="CT87" s="12"/>
    </row>
    <row r="88" spans="4:98" ht="13.2">
      <c r="D88" s="12"/>
      <c r="R88" s="12"/>
      <c r="T88" s="12"/>
      <c r="U88" s="12"/>
      <c r="V88" s="12"/>
      <c r="W88" s="12"/>
      <c r="X88" s="12"/>
      <c r="AB88" s="12"/>
      <c r="AC88" s="12"/>
      <c r="AD88" s="12"/>
      <c r="AF88" s="12"/>
      <c r="AG88" s="12"/>
      <c r="AH88" s="12"/>
      <c r="AI88" s="12"/>
      <c r="AJ88" s="12"/>
      <c r="AK88" s="12"/>
      <c r="AL88" s="12"/>
      <c r="AS88" s="12"/>
      <c r="AU88" s="12"/>
      <c r="AV88" s="12"/>
      <c r="AW88" s="12"/>
      <c r="AY88" s="12"/>
      <c r="AZ88" s="12"/>
      <c r="BA88" s="12"/>
      <c r="BE88" s="12"/>
      <c r="BF88" s="12"/>
      <c r="BH88" s="12"/>
      <c r="BJ88" s="12"/>
      <c r="BK88" s="12"/>
      <c r="BL88" s="12"/>
      <c r="BV88" s="12"/>
      <c r="BW88" s="12"/>
      <c r="BX88" s="12"/>
      <c r="BY88" s="12"/>
      <c r="BZ88" s="12"/>
      <c r="CA88" s="12"/>
      <c r="CC88" s="12"/>
      <c r="CE88" s="12"/>
      <c r="CF88" s="12"/>
      <c r="CG88" s="12"/>
      <c r="CH88" s="12"/>
      <c r="CL88" s="12"/>
      <c r="CM88" s="12"/>
      <c r="CN88" s="12"/>
      <c r="CO88" s="12"/>
      <c r="CQ88" s="12"/>
      <c r="CS88" s="12"/>
      <c r="CT88" s="12"/>
    </row>
    <row r="89" spans="4:98" ht="13.2">
      <c r="D89" s="12"/>
      <c r="R89" s="12"/>
      <c r="T89" s="12"/>
      <c r="U89" s="12"/>
      <c r="V89" s="12"/>
      <c r="W89" s="12"/>
      <c r="X89" s="12"/>
      <c r="AB89" s="12"/>
      <c r="AC89" s="12"/>
      <c r="AD89" s="12"/>
      <c r="AF89" s="12"/>
      <c r="AG89" s="12"/>
      <c r="AH89" s="12"/>
      <c r="AI89" s="12"/>
      <c r="AJ89" s="12"/>
      <c r="AK89" s="12"/>
      <c r="AL89" s="12"/>
      <c r="AS89" s="12"/>
      <c r="AU89" s="12"/>
      <c r="AV89" s="12"/>
      <c r="AW89" s="12"/>
      <c r="AY89" s="12"/>
      <c r="AZ89" s="12"/>
      <c r="BA89" s="12"/>
      <c r="BE89" s="12"/>
      <c r="BF89" s="12"/>
      <c r="BH89" s="12"/>
      <c r="BJ89" s="12"/>
      <c r="BK89" s="12"/>
      <c r="BL89" s="12"/>
      <c r="BV89" s="12"/>
      <c r="BW89" s="12"/>
      <c r="BX89" s="12"/>
      <c r="BY89" s="12"/>
      <c r="BZ89" s="12"/>
      <c r="CA89" s="12"/>
      <c r="CC89" s="12"/>
      <c r="CE89" s="12"/>
      <c r="CF89" s="12"/>
      <c r="CG89" s="12"/>
      <c r="CH89" s="12"/>
      <c r="CL89" s="12"/>
      <c r="CM89" s="12"/>
      <c r="CN89" s="12"/>
      <c r="CO89" s="12"/>
      <c r="CQ89" s="12"/>
      <c r="CS89" s="12"/>
      <c r="CT89" s="12"/>
    </row>
    <row r="90" spans="4:98" ht="13.2">
      <c r="D90" s="12"/>
      <c r="R90" s="12"/>
      <c r="T90" s="12"/>
      <c r="U90" s="12"/>
      <c r="V90" s="12"/>
      <c r="W90" s="12"/>
      <c r="X90" s="12"/>
      <c r="AB90" s="12"/>
      <c r="AC90" s="12"/>
      <c r="AD90" s="12"/>
      <c r="AF90" s="12"/>
      <c r="AG90" s="12"/>
      <c r="AH90" s="12"/>
      <c r="AI90" s="12"/>
      <c r="AJ90" s="12"/>
      <c r="AK90" s="12"/>
      <c r="AL90" s="12"/>
      <c r="AS90" s="12"/>
      <c r="AU90" s="12"/>
      <c r="AV90" s="12"/>
      <c r="AW90" s="12"/>
      <c r="AY90" s="12"/>
      <c r="AZ90" s="12"/>
      <c r="BA90" s="12"/>
      <c r="BE90" s="12"/>
      <c r="BF90" s="12"/>
      <c r="BH90" s="12"/>
      <c r="BJ90" s="12"/>
      <c r="BK90" s="12"/>
      <c r="BL90" s="12"/>
      <c r="BV90" s="12"/>
      <c r="BW90" s="12"/>
      <c r="BX90" s="12"/>
      <c r="BY90" s="12"/>
      <c r="BZ90" s="12"/>
      <c r="CA90" s="12"/>
      <c r="CC90" s="12"/>
      <c r="CE90" s="12"/>
      <c r="CF90" s="12"/>
      <c r="CG90" s="12"/>
      <c r="CH90" s="12"/>
      <c r="CL90" s="12"/>
      <c r="CM90" s="12"/>
      <c r="CN90" s="12"/>
      <c r="CO90" s="12"/>
      <c r="CQ90" s="12"/>
      <c r="CS90" s="12"/>
      <c r="CT90" s="12"/>
    </row>
    <row r="91" spans="4:98" ht="13.2">
      <c r="D91" s="12"/>
      <c r="R91" s="12"/>
      <c r="T91" s="12"/>
      <c r="U91" s="12"/>
      <c r="V91" s="12"/>
      <c r="W91" s="12"/>
      <c r="X91" s="12"/>
      <c r="AB91" s="12"/>
      <c r="AC91" s="12"/>
      <c r="AD91" s="12"/>
      <c r="AF91" s="12"/>
      <c r="AG91" s="12"/>
      <c r="AH91" s="12"/>
      <c r="AI91" s="12"/>
      <c r="AJ91" s="12"/>
      <c r="AK91" s="12"/>
      <c r="AL91" s="12"/>
      <c r="AS91" s="12"/>
      <c r="AU91" s="12"/>
      <c r="AV91" s="12"/>
      <c r="AW91" s="12"/>
      <c r="AY91" s="12"/>
      <c r="AZ91" s="12"/>
      <c r="BA91" s="12"/>
      <c r="BE91" s="12"/>
      <c r="BF91" s="12"/>
      <c r="BH91" s="12"/>
      <c r="BJ91" s="12"/>
      <c r="BK91" s="12"/>
      <c r="BL91" s="12"/>
      <c r="BV91" s="12"/>
      <c r="BW91" s="12"/>
      <c r="BX91" s="12"/>
      <c r="BY91" s="12"/>
      <c r="BZ91" s="12"/>
      <c r="CA91" s="12"/>
      <c r="CC91" s="12"/>
      <c r="CE91" s="12"/>
      <c r="CF91" s="12"/>
      <c r="CG91" s="12"/>
      <c r="CH91" s="12"/>
      <c r="CL91" s="12"/>
      <c r="CM91" s="12"/>
      <c r="CN91" s="12"/>
      <c r="CO91" s="12"/>
      <c r="CQ91" s="12"/>
      <c r="CS91" s="12"/>
      <c r="CT91" s="12"/>
    </row>
    <row r="92" spans="4:98" ht="13.2">
      <c r="D92" s="12"/>
      <c r="R92" s="12"/>
      <c r="T92" s="12"/>
      <c r="U92" s="12"/>
      <c r="V92" s="12"/>
      <c r="W92" s="12"/>
      <c r="X92" s="12"/>
      <c r="AB92" s="12"/>
      <c r="AC92" s="12"/>
      <c r="AD92" s="12"/>
      <c r="AF92" s="12"/>
      <c r="AG92" s="12"/>
      <c r="AH92" s="12"/>
      <c r="AI92" s="12"/>
      <c r="AJ92" s="12"/>
      <c r="AK92" s="12"/>
      <c r="AL92" s="12"/>
      <c r="AS92" s="12"/>
      <c r="AU92" s="12"/>
      <c r="AV92" s="12"/>
      <c r="AW92" s="12"/>
      <c r="AY92" s="12"/>
      <c r="AZ92" s="12"/>
      <c r="BA92" s="12"/>
      <c r="BE92" s="12"/>
      <c r="BF92" s="12"/>
      <c r="BH92" s="12"/>
      <c r="BJ92" s="12"/>
      <c r="BK92" s="12"/>
      <c r="BL92" s="12"/>
      <c r="BV92" s="12"/>
      <c r="BW92" s="12"/>
      <c r="BX92" s="12"/>
      <c r="BY92" s="12"/>
      <c r="BZ92" s="12"/>
      <c r="CA92" s="12"/>
      <c r="CC92" s="12"/>
      <c r="CE92" s="12"/>
      <c r="CF92" s="12"/>
      <c r="CG92" s="12"/>
      <c r="CH92" s="12"/>
      <c r="CL92" s="12"/>
      <c r="CM92" s="12"/>
      <c r="CN92" s="12"/>
      <c r="CO92" s="12"/>
      <c r="CQ92" s="12"/>
      <c r="CS92" s="12"/>
      <c r="CT92" s="12"/>
    </row>
    <row r="93" spans="4:98" ht="13.2">
      <c r="D93" s="12"/>
      <c r="R93" s="12"/>
      <c r="T93" s="12"/>
      <c r="U93" s="12"/>
      <c r="V93" s="12"/>
      <c r="W93" s="12"/>
      <c r="X93" s="12"/>
      <c r="AB93" s="12"/>
      <c r="AC93" s="12"/>
      <c r="AD93" s="12"/>
      <c r="AF93" s="12"/>
      <c r="AG93" s="12"/>
      <c r="AH93" s="12"/>
      <c r="AI93" s="12"/>
      <c r="AJ93" s="12"/>
      <c r="AK93" s="12"/>
      <c r="AL93" s="12"/>
      <c r="AS93" s="12"/>
      <c r="AU93" s="12"/>
      <c r="AV93" s="12"/>
      <c r="AW93" s="12"/>
      <c r="AY93" s="12"/>
      <c r="AZ93" s="12"/>
      <c r="BA93" s="12"/>
      <c r="BE93" s="12"/>
      <c r="BF93" s="12"/>
      <c r="BH93" s="12"/>
      <c r="BJ93" s="12"/>
      <c r="BK93" s="12"/>
      <c r="BL93" s="12"/>
      <c r="BV93" s="12"/>
      <c r="BW93" s="12"/>
      <c r="BX93" s="12"/>
      <c r="BY93" s="12"/>
      <c r="BZ93" s="12"/>
      <c r="CA93" s="12"/>
      <c r="CC93" s="12"/>
      <c r="CE93" s="12"/>
      <c r="CF93" s="12"/>
      <c r="CG93" s="12"/>
      <c r="CH93" s="12"/>
      <c r="CL93" s="12"/>
      <c r="CM93" s="12"/>
      <c r="CN93" s="12"/>
      <c r="CO93" s="12"/>
      <c r="CQ93" s="12"/>
      <c r="CS93" s="12"/>
      <c r="CT93" s="12"/>
    </row>
    <row r="94" spans="4:98" ht="13.2">
      <c r="D94" s="12"/>
      <c r="R94" s="12"/>
      <c r="T94" s="12"/>
      <c r="U94" s="12"/>
      <c r="V94" s="12"/>
      <c r="W94" s="12"/>
      <c r="X94" s="12"/>
      <c r="AB94" s="12"/>
      <c r="AC94" s="12"/>
      <c r="AD94" s="12"/>
      <c r="AF94" s="12"/>
      <c r="AG94" s="12"/>
      <c r="AH94" s="12"/>
      <c r="AI94" s="12"/>
      <c r="AJ94" s="12"/>
      <c r="AK94" s="12"/>
      <c r="AL94" s="12"/>
      <c r="AS94" s="12"/>
      <c r="AU94" s="12"/>
      <c r="AV94" s="12"/>
      <c r="AW94" s="12"/>
      <c r="AY94" s="12"/>
      <c r="AZ94" s="12"/>
      <c r="BA94" s="12"/>
      <c r="BE94" s="12"/>
      <c r="BF94" s="12"/>
      <c r="BH94" s="12"/>
      <c r="BJ94" s="12"/>
      <c r="BK94" s="12"/>
      <c r="BL94" s="12"/>
      <c r="BV94" s="12"/>
      <c r="BW94" s="12"/>
      <c r="BX94" s="12"/>
      <c r="BY94" s="12"/>
      <c r="BZ94" s="12"/>
      <c r="CA94" s="12"/>
      <c r="CC94" s="12"/>
      <c r="CE94" s="12"/>
      <c r="CF94" s="12"/>
      <c r="CG94" s="12"/>
      <c r="CH94" s="12"/>
      <c r="CL94" s="12"/>
      <c r="CM94" s="12"/>
      <c r="CN94" s="12"/>
      <c r="CO94" s="12"/>
      <c r="CQ94" s="12"/>
      <c r="CS94" s="12"/>
      <c r="CT94" s="12"/>
    </row>
    <row r="95" spans="4:98" ht="13.2">
      <c r="D95" s="12"/>
      <c r="R95" s="12"/>
      <c r="T95" s="12"/>
      <c r="U95" s="12"/>
      <c r="V95" s="12"/>
      <c r="W95" s="12"/>
      <c r="X95" s="12"/>
      <c r="AB95" s="12"/>
      <c r="AC95" s="12"/>
      <c r="AD95" s="12"/>
      <c r="AF95" s="12"/>
      <c r="AG95" s="12"/>
      <c r="AH95" s="12"/>
      <c r="AI95" s="12"/>
      <c r="AJ95" s="12"/>
      <c r="AK95" s="12"/>
      <c r="AL95" s="12"/>
      <c r="AS95" s="12"/>
      <c r="AU95" s="12"/>
      <c r="AV95" s="12"/>
      <c r="AW95" s="12"/>
      <c r="AY95" s="12"/>
      <c r="AZ95" s="12"/>
      <c r="BA95" s="12"/>
      <c r="BE95" s="12"/>
      <c r="BF95" s="12"/>
      <c r="BH95" s="12"/>
      <c r="BJ95" s="12"/>
      <c r="BK95" s="12"/>
      <c r="BL95" s="12"/>
      <c r="BV95" s="12"/>
      <c r="BW95" s="12"/>
      <c r="BX95" s="12"/>
      <c r="BY95" s="12"/>
      <c r="BZ95" s="12"/>
      <c r="CA95" s="12"/>
      <c r="CC95" s="12"/>
      <c r="CE95" s="12"/>
      <c r="CF95" s="12"/>
      <c r="CG95" s="12"/>
      <c r="CH95" s="12"/>
      <c r="CL95" s="12"/>
      <c r="CM95" s="12"/>
      <c r="CN95" s="12"/>
      <c r="CO95" s="12"/>
      <c r="CQ95" s="12"/>
      <c r="CS95" s="12"/>
      <c r="CT95" s="12"/>
    </row>
    <row r="96" spans="4:98" ht="13.2">
      <c r="D96" s="12"/>
      <c r="R96" s="12"/>
      <c r="T96" s="12"/>
      <c r="U96" s="12"/>
      <c r="V96" s="12"/>
      <c r="W96" s="12"/>
      <c r="X96" s="12"/>
      <c r="AB96" s="12"/>
      <c r="AC96" s="12"/>
      <c r="AD96" s="12"/>
      <c r="AF96" s="12"/>
      <c r="AG96" s="12"/>
      <c r="AH96" s="12"/>
      <c r="AI96" s="12"/>
      <c r="AJ96" s="12"/>
      <c r="AK96" s="12"/>
      <c r="AL96" s="12"/>
      <c r="AS96" s="12"/>
      <c r="AU96" s="12"/>
      <c r="AV96" s="12"/>
      <c r="AW96" s="12"/>
      <c r="AY96" s="12"/>
      <c r="AZ96" s="12"/>
      <c r="BA96" s="12"/>
      <c r="BE96" s="12"/>
      <c r="BF96" s="12"/>
      <c r="BH96" s="12"/>
      <c r="BJ96" s="12"/>
      <c r="BK96" s="12"/>
      <c r="BL96" s="12"/>
      <c r="BV96" s="12"/>
      <c r="BW96" s="12"/>
      <c r="BX96" s="12"/>
      <c r="BY96" s="12"/>
      <c r="BZ96" s="12"/>
      <c r="CA96" s="12"/>
      <c r="CC96" s="12"/>
      <c r="CE96" s="12"/>
      <c r="CF96" s="12"/>
      <c r="CG96" s="12"/>
      <c r="CH96" s="12"/>
      <c r="CL96" s="12"/>
      <c r="CM96" s="12"/>
      <c r="CN96" s="12"/>
      <c r="CO96" s="12"/>
      <c r="CQ96" s="12"/>
      <c r="CS96" s="12"/>
      <c r="CT96" s="12"/>
    </row>
    <row r="97" spans="4:98" ht="13.2">
      <c r="D97" s="12"/>
      <c r="R97" s="12"/>
      <c r="T97" s="12"/>
      <c r="U97" s="12"/>
      <c r="V97" s="12"/>
      <c r="W97" s="12"/>
      <c r="X97" s="12"/>
      <c r="AB97" s="12"/>
      <c r="AC97" s="12"/>
      <c r="AD97" s="12"/>
      <c r="AF97" s="12"/>
      <c r="AG97" s="12"/>
      <c r="AH97" s="12"/>
      <c r="AI97" s="12"/>
      <c r="AJ97" s="12"/>
      <c r="AK97" s="12"/>
      <c r="AL97" s="12"/>
      <c r="AS97" s="12"/>
      <c r="AU97" s="12"/>
      <c r="AV97" s="12"/>
      <c r="AW97" s="12"/>
      <c r="AY97" s="12"/>
      <c r="AZ97" s="12"/>
      <c r="BA97" s="12"/>
      <c r="BE97" s="12"/>
      <c r="BF97" s="12"/>
      <c r="BH97" s="12"/>
      <c r="BJ97" s="12"/>
      <c r="BK97" s="12"/>
      <c r="BL97" s="12"/>
      <c r="BV97" s="12"/>
      <c r="BW97" s="12"/>
      <c r="BX97" s="12"/>
      <c r="BY97" s="12"/>
      <c r="BZ97" s="12"/>
      <c r="CA97" s="12"/>
      <c r="CC97" s="12"/>
      <c r="CE97" s="12"/>
      <c r="CF97" s="12"/>
      <c r="CG97" s="12"/>
      <c r="CH97" s="12"/>
      <c r="CL97" s="12"/>
      <c r="CM97" s="12"/>
      <c r="CN97" s="12"/>
      <c r="CO97" s="12"/>
      <c r="CQ97" s="12"/>
      <c r="CS97" s="12"/>
      <c r="CT97" s="12"/>
    </row>
    <row r="98" spans="4:98" ht="13.2">
      <c r="D98" s="12"/>
      <c r="R98" s="12"/>
      <c r="T98" s="12"/>
      <c r="U98" s="12"/>
      <c r="V98" s="12"/>
      <c r="W98" s="12"/>
      <c r="X98" s="12"/>
      <c r="AB98" s="12"/>
      <c r="AC98" s="12"/>
      <c r="AD98" s="12"/>
      <c r="AF98" s="12"/>
      <c r="AG98" s="12"/>
      <c r="AH98" s="12"/>
      <c r="AI98" s="12"/>
      <c r="AJ98" s="12"/>
      <c r="AK98" s="12"/>
      <c r="AL98" s="12"/>
      <c r="AS98" s="12"/>
      <c r="AU98" s="12"/>
      <c r="AV98" s="12"/>
      <c r="AW98" s="12"/>
      <c r="AY98" s="12"/>
      <c r="AZ98" s="12"/>
      <c r="BA98" s="12"/>
      <c r="BE98" s="12"/>
      <c r="BF98" s="12"/>
      <c r="BH98" s="12"/>
      <c r="BJ98" s="12"/>
      <c r="BK98" s="12"/>
      <c r="BL98" s="12"/>
      <c r="BV98" s="12"/>
      <c r="BW98" s="12"/>
      <c r="BX98" s="12"/>
      <c r="BY98" s="12"/>
      <c r="BZ98" s="12"/>
      <c r="CA98" s="12"/>
      <c r="CC98" s="12"/>
      <c r="CE98" s="12"/>
      <c r="CF98" s="12"/>
      <c r="CG98" s="12"/>
      <c r="CH98" s="12"/>
      <c r="CL98" s="12"/>
      <c r="CM98" s="12"/>
      <c r="CN98" s="12"/>
      <c r="CO98" s="12"/>
      <c r="CQ98" s="12"/>
      <c r="CS98" s="12"/>
      <c r="CT98" s="12"/>
    </row>
    <row r="99" spans="4:98" ht="13.2">
      <c r="D99" s="12"/>
      <c r="R99" s="12"/>
      <c r="T99" s="12"/>
      <c r="U99" s="12"/>
      <c r="V99" s="12"/>
      <c r="W99" s="12"/>
      <c r="X99" s="12"/>
      <c r="AB99" s="12"/>
      <c r="AC99" s="12"/>
      <c r="AD99" s="12"/>
      <c r="AF99" s="12"/>
      <c r="AG99" s="12"/>
      <c r="AH99" s="12"/>
      <c r="AI99" s="12"/>
      <c r="AJ99" s="12"/>
      <c r="AK99" s="12"/>
      <c r="AL99" s="12"/>
      <c r="AS99" s="12"/>
      <c r="AU99" s="12"/>
      <c r="AV99" s="12"/>
      <c r="AW99" s="12"/>
      <c r="AY99" s="12"/>
      <c r="AZ99" s="12"/>
      <c r="BA99" s="12"/>
      <c r="BE99" s="12"/>
      <c r="BF99" s="12"/>
      <c r="BH99" s="12"/>
      <c r="BJ99" s="12"/>
      <c r="BK99" s="12"/>
      <c r="BL99" s="12"/>
      <c r="BV99" s="12"/>
      <c r="BW99" s="12"/>
      <c r="BX99" s="12"/>
      <c r="BY99" s="12"/>
      <c r="BZ99" s="12"/>
      <c r="CA99" s="12"/>
      <c r="CC99" s="12"/>
      <c r="CE99" s="12"/>
      <c r="CF99" s="12"/>
      <c r="CG99" s="12"/>
      <c r="CH99" s="12"/>
      <c r="CL99" s="12"/>
      <c r="CM99" s="12"/>
      <c r="CN99" s="12"/>
      <c r="CO99" s="12"/>
      <c r="CQ99" s="12"/>
      <c r="CS99" s="12"/>
      <c r="CT99" s="12"/>
    </row>
    <row r="100" spans="4:98" ht="13.2">
      <c r="D100" s="12"/>
      <c r="R100" s="12"/>
      <c r="T100" s="12"/>
      <c r="U100" s="12"/>
      <c r="V100" s="12"/>
      <c r="W100" s="12"/>
      <c r="X100" s="12"/>
      <c r="AB100" s="12"/>
      <c r="AC100" s="12"/>
      <c r="AD100" s="12"/>
      <c r="AF100" s="12"/>
      <c r="AG100" s="12"/>
      <c r="AH100" s="12"/>
      <c r="AI100" s="12"/>
      <c r="AJ100" s="12"/>
      <c r="AK100" s="12"/>
      <c r="AL100" s="12"/>
      <c r="AS100" s="12"/>
      <c r="AU100" s="12"/>
      <c r="AV100" s="12"/>
      <c r="AW100" s="12"/>
      <c r="AY100" s="12"/>
      <c r="AZ100" s="12"/>
      <c r="BA100" s="12"/>
      <c r="BE100" s="12"/>
      <c r="BF100" s="12"/>
      <c r="BH100" s="12"/>
      <c r="BJ100" s="12"/>
      <c r="BK100" s="12"/>
      <c r="BL100" s="12"/>
      <c r="BV100" s="12"/>
      <c r="BW100" s="12"/>
      <c r="BX100" s="12"/>
      <c r="BY100" s="12"/>
      <c r="BZ100" s="12"/>
      <c r="CA100" s="12"/>
      <c r="CC100" s="12"/>
      <c r="CE100" s="12"/>
      <c r="CF100" s="12"/>
      <c r="CG100" s="12"/>
      <c r="CH100" s="12"/>
      <c r="CL100" s="12"/>
      <c r="CM100" s="12"/>
      <c r="CN100" s="12"/>
      <c r="CO100" s="12"/>
      <c r="CQ100" s="12"/>
      <c r="CS100" s="12"/>
      <c r="CT100" s="12"/>
    </row>
  </sheetData>
  <dataValidations count="1">
    <dataValidation type="custom" allowBlank="1" showDropDown="1" sqref="BR3" xr:uid="{00000000-0002-0000-0300-000009000000}">
      <formula1>AZ3</formula1>
    </dataValidation>
  </dataValidations>
  <hyperlinks>
    <hyperlink ref="A1" location="HLAVNY!A1" display="&lt;-------------- späť na HLAVNY" xr:uid="{00000000-0004-0000-0300-000000000000}"/>
    <hyperlink ref="CB2" r:id="rId1" xr:uid="{00000000-0004-0000-0300-000001000000}"/>
    <hyperlink ref="AA3" r:id="rId2" xr:uid="{00000000-0004-0000-0300-000002000000}"/>
    <hyperlink ref="AE3" r:id="rId3" xr:uid="{00000000-0004-0000-0300-000003000000}"/>
    <hyperlink ref="AO3" r:id="rId4" xr:uid="{00000000-0004-0000-0300-000004000000}"/>
    <hyperlink ref="BU3" r:id="rId5" xr:uid="{00000000-0004-0000-0300-000005000000}"/>
    <hyperlink ref="CP3" location="EFAPL!A1" display="PYEFA-001" xr:uid="{00000000-0004-0000-0300-000006000000}"/>
    <hyperlink ref="CR3" location="EVISPL!A1" display="EVISPL-001" xr:uid="{00000000-0004-0000-0300-000007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7">
        <x14:dataValidation type="list" allowBlank="1" showErrorMessage="1" xr:uid="{00000000-0002-0000-0300-000000000000}">
          <x14:formula1>
            <xm:f>POMOC!$C$331:$C$337</xm:f>
          </x14:formula1>
          <xm:sqref>CE3:CE100</xm:sqref>
        </x14:dataValidation>
        <x14:dataValidation type="list" allowBlank="1" showErrorMessage="1" xr:uid="{00000000-0002-0000-0300-000001000000}">
          <x14:formula1>
            <xm:f>POMOC!$C$301:$C$304</xm:f>
          </x14:formula1>
          <xm:sqref>CF3:CF100 BJ3:BJ100</xm:sqref>
        </x14:dataValidation>
        <x14:dataValidation type="list" allowBlank="1" showErrorMessage="1" xr:uid="{00000000-0002-0000-0300-000002000000}">
          <x14:formula1>
            <xm:f>POMOC!$C$234:$C$236</xm:f>
          </x14:formula1>
          <xm:sqref>X3:X100</xm:sqref>
        </x14:dataValidation>
        <x14:dataValidation type="list" allowBlank="1" showErrorMessage="1" xr:uid="{00000000-0002-0000-0300-000003000000}">
          <x14:formula1>
            <xm:f>POMOC!$C$396:$C$401</xm:f>
          </x14:formula1>
          <xm:sqref>V3:V100</xm:sqref>
        </x14:dataValidation>
        <x14:dataValidation type="list" allowBlank="1" showErrorMessage="1" xr:uid="{00000000-0002-0000-0300-000004000000}">
          <x14:formula1>
            <xm:f>POMOC!$C$294:$C$298</xm:f>
          </x14:formula1>
          <xm:sqref>AZ3:BA100</xm:sqref>
        </x14:dataValidation>
        <x14:dataValidation type="list" allowBlank="1" showErrorMessage="1" xr:uid="{00000000-0002-0000-0300-000006000000}">
          <x14:formula1>
            <xm:f>POMOC!$C$307:$C$308</xm:f>
          </x14:formula1>
          <xm:sqref>BV3:BV100</xm:sqref>
        </x14:dataValidation>
        <x14:dataValidation type="list" allowBlank="1" showErrorMessage="1" xr:uid="{00000000-0002-0000-0300-000007000000}">
          <x14:formula1>
            <xm:f>POMOC!$C$418:$C$425</xm:f>
          </x14:formula1>
          <xm:sqref>L3</xm:sqref>
        </x14:dataValidation>
        <x14:dataValidation type="list" allowBlank="1" showErrorMessage="1" xr:uid="{00000000-0002-0000-0300-000008000000}">
          <x14:formula1>
            <xm:f>CENPL!$A$13:$A$25</xm:f>
          </x14:formula1>
          <xm:sqref>BE3:BE100</xm:sqref>
        </x14:dataValidation>
        <x14:dataValidation type="list" allowBlank="1" showErrorMessage="1" xr:uid="{00000000-0002-0000-0300-00000A000000}">
          <x14:formula1>
            <xm:f>OBJPC!$B$3:$B$2893</xm:f>
          </x14:formula1>
          <xm:sqref>R3:R100</xm:sqref>
        </x14:dataValidation>
        <x14:dataValidation type="list" allowBlank="1" showErrorMessage="1" xr:uid="{00000000-0002-0000-0300-00000B000000}">
          <x14:formula1>
            <xm:f>POMOC!$C$409:$C$411</xm:f>
          </x14:formula1>
          <xm:sqref>BW3:BW100</xm:sqref>
        </x14:dataValidation>
        <x14:dataValidation type="list" allowBlank="1" showErrorMessage="1" xr:uid="{00000000-0002-0000-0300-00000C000000}">
          <x14:formula1>
            <xm:f>POMOC!$C$287:$C$293</xm:f>
          </x14:formula1>
          <xm:sqref>AW3:AW100</xm:sqref>
        </x14:dataValidation>
        <x14:dataValidation type="list" allowBlank="1" showErrorMessage="1" xr:uid="{00000000-0002-0000-0300-00000D000000}">
          <x14:formula1>
            <xm:f>CENPL!$A$2:$M$2</xm:f>
          </x14:formula1>
          <xm:sqref>BF3:BF100</xm:sqref>
        </x14:dataValidation>
        <x14:dataValidation type="list" allowBlank="1" showErrorMessage="1" xr:uid="{00000000-0002-0000-0300-00000E000000}">
          <x14:formula1>
            <xm:f>POMOC!$C$342:$C$345</xm:f>
          </x14:formula1>
          <xm:sqref>CA3:CA100 CQ3:CQ100</xm:sqref>
        </x14:dataValidation>
        <x14:dataValidation type="list" allowBlank="1" showErrorMessage="1" xr:uid="{00000000-0002-0000-0300-00000F000000}">
          <x14:formula1>
            <xm:f>POMOC!$C$20:$C$21</xm:f>
          </x14:formula1>
          <xm:sqref>BY3:BY100 CN3:CN100 CS3:CT100</xm:sqref>
        </x14:dataValidation>
        <x14:dataValidation type="list" allowBlank="1" showErrorMessage="1" xr:uid="{00000000-0002-0000-0300-000010000000}">
          <x14:formula1>
            <xm:f>POMOC!$C$316:$C$330</xm:f>
          </x14:formula1>
          <xm:sqref>BL3:BL100</xm:sqref>
        </x14:dataValidation>
        <x14:dataValidation type="list" allowBlank="1" showErrorMessage="1" xr:uid="{00000000-0002-0000-0300-000011000000}">
          <x14:formula1>
            <xm:f>POMOC!$C$93:$C$98</xm:f>
          </x14:formula1>
          <xm:sqref>AS3:AS100</xm:sqref>
        </x14:dataValidation>
        <x14:dataValidation type="list" allowBlank="1" showErrorMessage="1" xr:uid="{00000000-0002-0000-0300-000012000000}">
          <x14:formula1>
            <xm:f>POMOC!$C$4:$C$6</xm:f>
          </x14:formula1>
          <xm:sqref>W3:W100</xm:sqref>
        </x14:dataValidation>
        <x14:dataValidation type="list" allowBlank="1" showErrorMessage="1" xr:uid="{00000000-0002-0000-0300-000013000000}">
          <x14:formula1>
            <xm:f>POMOC!$C$310:$C$315</xm:f>
          </x14:formula1>
          <xm:sqref>BZ3:BZ100</xm:sqref>
        </x14:dataValidation>
        <x14:dataValidation type="list" allowBlank="1" showErrorMessage="1" xr:uid="{00000000-0002-0000-0300-000014000000}">
          <x14:formula1>
            <xm:f>POMOC!$C$270:$C$277</xm:f>
          </x14:formula1>
          <xm:sqref>AI3:AI100</xm:sqref>
        </x14:dataValidation>
        <x14:dataValidation type="list" allowBlank="1" showErrorMessage="1" xr:uid="{00000000-0002-0000-0300-000015000000}">
          <x14:formula1>
            <xm:f>POMOC!$C$412:$C$417</xm:f>
          </x14:formula1>
          <xm:sqref>CO3:CO100</xm:sqref>
        </x14:dataValidation>
        <x14:dataValidation type="list" allowBlank="1" showErrorMessage="1" xr:uid="{00000000-0002-0000-0300-000016000000}">
          <x14:formula1>
            <xm:f>POMOC!$C$15:$C$19</xm:f>
          </x14:formula1>
          <xm:sqref>AD3:AD100</xm:sqref>
        </x14:dataValidation>
        <x14:dataValidation type="list" allowBlank="1" showErrorMessage="1" xr:uid="{00000000-0002-0000-0300-000017000000}">
          <x14:formula1>
            <xm:f>POMOC!$C$346:$C$348</xm:f>
          </x14:formula1>
          <xm:sqref>CH3:CH100</xm:sqref>
        </x14:dataValidation>
        <x14:dataValidation type="list" allowBlank="1" showErrorMessage="1" xr:uid="{00000000-0002-0000-0300-000018000000}">
          <x14:formula1>
            <xm:f>POMOC!$C$267:$C$268</xm:f>
          </x14:formula1>
          <xm:sqref>AG3:AG100 AK3:AK100</xm:sqref>
        </x14:dataValidation>
        <x14:dataValidation type="list" allowBlank="1" showErrorMessage="1" xr:uid="{00000000-0002-0000-0300-000019000000}">
          <x14:formula1>
            <xm:f>POMOC!$C$249:$C$266</xm:f>
          </x14:formula1>
          <xm:sqref>AF3:AF100 AH3:AH100</xm:sqref>
        </x14:dataValidation>
        <x14:dataValidation type="list" allowBlank="1" showErrorMessage="1" xr:uid="{00000000-0002-0000-0300-00001A000000}">
          <x14:formula1>
            <xm:f>POMOC!$C$195:$C$197</xm:f>
          </x14:formula1>
          <xm:sqref>CM3:CM100</xm:sqref>
        </x14:dataValidation>
        <x14:dataValidation type="list" allowBlank="1" showErrorMessage="1" xr:uid="{00000000-0002-0000-0300-00001B000000}">
          <x14:formula1>
            <xm:f>POMOC!$C$19:$C$21</xm:f>
          </x14:formula1>
          <xm:sqref>AB3:AC100</xm:sqref>
        </x14:dataValidation>
        <x14:dataValidation type="list" allowBlank="1" showErrorMessage="1" xr:uid="{00000000-0002-0000-0300-00001C000000}">
          <x14:formula1>
            <xm:f>POMOC!$C$165:$C$171</xm:f>
          </x14:formula1>
          <xm:sqref>CG3:CG100</xm:sqref>
        </x14:dataValidation>
        <x14:dataValidation type="list" allowBlank="1" showErrorMessage="1" xr:uid="{00000000-0002-0000-0300-00001D000000}">
          <x14:formula1>
            <xm:f>POMOC!$C$55:$C$58</xm:f>
          </x14:formula1>
          <xm:sqref>AV3:AV100</xm:sqref>
        </x14:dataValidation>
        <x14:dataValidation type="list" allowBlank="1" showErrorMessage="1" xr:uid="{00000000-0002-0000-0300-00001E000000}">
          <x14:formula1>
            <xm:f>POMOC!$C$282:$C$286</xm:f>
          </x14:formula1>
          <xm:sqref>AL3:AL100</xm:sqref>
        </x14:dataValidation>
        <x14:dataValidation type="list" allowBlank="1" showErrorMessage="1" xr:uid="{00000000-0002-0000-0300-00001F000000}">
          <x14:formula1>
            <xm:f>POMOC!$C$192:$C$194</xm:f>
          </x14:formula1>
          <xm:sqref>CL3:CL100</xm:sqref>
        </x14:dataValidation>
        <x14:dataValidation type="list" allowBlank="1" showErrorMessage="1" xr:uid="{00000000-0002-0000-0300-000020000000}">
          <x14:formula1>
            <xm:f>DOPRE!$B$3:$B$46</xm:f>
          </x14:formula1>
          <xm:sqref>T3:U100</xm:sqref>
        </x14:dataValidation>
        <x14:dataValidation type="list" allowBlank="1" showErrorMessage="1" xr:uid="{00000000-0002-0000-0300-000021000000}">
          <x14:formula1>
            <xm:f>POMOC!$C$278:$C$281</xm:f>
          </x14:formula1>
          <xm:sqref>AJ3:AJ100</xm:sqref>
        </x14:dataValidation>
        <x14:dataValidation type="list" allowBlank="1" showErrorMessage="1" xr:uid="{00000000-0002-0000-0300-000023000000}">
          <x14:formula1>
            <xm:f>POMOC!$C$402:$C$408</xm:f>
          </x14:formula1>
          <xm:sqref>BX3:BX100</xm:sqref>
        </x14:dataValidation>
        <x14:dataValidation type="list" allowBlank="1" showErrorMessage="1" xr:uid="{00000000-0002-0000-0300-000024000000}">
          <x14:formula1>
            <xm:f>POMOC!$C$237:$C$243</xm:f>
          </x14:formula1>
          <xm:sqref>AY3:AY100</xm:sqref>
        </x14:dataValidation>
        <x14:dataValidation type="list" allowBlank="1" showErrorMessage="1" xr:uid="{00000000-0002-0000-0300-000025000000}">
          <x14:formula1>
            <xm:f>POMOC!$C$99:$C$106</xm:f>
          </x14:formula1>
          <xm:sqref>D3:D100 BK3:BK100</xm:sqref>
        </x14:dataValidation>
        <x14:dataValidation type="list" allowBlank="1" showErrorMessage="1" xr:uid="{00000000-0002-0000-0300-000026000000}">
          <x14:formula1>
            <xm:f>POMOC!$C$74:$C$80</xm:f>
          </x14:formula1>
          <xm:sqref>BH3:BH100</xm:sqref>
        </x14:dataValidation>
        <x14:dataValidation type="list" allowBlank="1" showErrorMessage="1" xr:uid="{00000000-0002-0000-0300-000027000000}">
          <x14:formula1>
            <xm:f>POMOC!$C$338:$C$341</xm:f>
          </x14:formula1>
          <xm:sqref>AU3:AU100</xm:sqref>
        </x14:dataValidation>
      </x14:dataValidation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outlinePr summaryBelow="0" summaryRight="0"/>
  </sheetPr>
  <dimension ref="A1:E33"/>
  <sheetViews>
    <sheetView workbookViewId="0"/>
  </sheetViews>
  <sheetFormatPr defaultColWidth="12.6640625" defaultRowHeight="15.75" customHeight="1"/>
  <cols>
    <col min="1" max="1" width="11.6640625" customWidth="1"/>
    <col min="2" max="2" width="242.44140625" customWidth="1"/>
    <col min="4" max="4" width="16.77734375" customWidth="1"/>
    <col min="5" max="5" width="25.88671875" customWidth="1"/>
  </cols>
  <sheetData>
    <row r="1" spans="1:5" ht="15.75" customHeight="1">
      <c r="A1" s="13" t="s">
        <v>111</v>
      </c>
    </row>
    <row r="2" spans="1:5" ht="15.75" customHeight="1">
      <c r="A2" s="222" t="s">
        <v>4573</v>
      </c>
      <c r="B2" s="222" t="s">
        <v>4574</v>
      </c>
      <c r="C2" s="222" t="s">
        <v>4575</v>
      </c>
      <c r="D2" s="222" t="s">
        <v>4576</v>
      </c>
      <c r="E2" s="122" t="s">
        <v>4577</v>
      </c>
    </row>
    <row r="3" spans="1:5" ht="13.2">
      <c r="A3" s="223" t="s">
        <v>4578</v>
      </c>
      <c r="B3" s="224" t="s">
        <v>4579</v>
      </c>
      <c r="C3" s="224" t="s">
        <v>4580</v>
      </c>
      <c r="D3" s="224" t="s">
        <v>4581</v>
      </c>
      <c r="E3" s="122" t="s">
        <v>4582</v>
      </c>
    </row>
    <row r="4" spans="1:5" ht="13.2">
      <c r="A4" s="225" t="s">
        <v>4578</v>
      </c>
      <c r="B4" s="226" t="s">
        <v>4583</v>
      </c>
      <c r="C4" s="226" t="s">
        <v>4584</v>
      </c>
      <c r="D4" s="226" t="s">
        <v>4585</v>
      </c>
      <c r="E4" s="122" t="s">
        <v>373</v>
      </c>
    </row>
    <row r="5" spans="1:5" ht="13.2">
      <c r="A5" s="225" t="s">
        <v>4578</v>
      </c>
      <c r="B5" s="226" t="s">
        <v>4586</v>
      </c>
      <c r="C5" s="226" t="s">
        <v>4587</v>
      </c>
      <c r="D5" s="226" t="s">
        <v>4588</v>
      </c>
      <c r="E5" s="122" t="s">
        <v>4589</v>
      </c>
    </row>
    <row r="6" spans="1:5" ht="13.2">
      <c r="A6" s="225" t="s">
        <v>4578</v>
      </c>
      <c r="B6" s="226" t="s">
        <v>4590</v>
      </c>
      <c r="C6" s="226" t="s">
        <v>4591</v>
      </c>
      <c r="D6" s="226" t="s">
        <v>4592</v>
      </c>
      <c r="E6" s="122" t="s">
        <v>4593</v>
      </c>
    </row>
    <row r="7" spans="1:5" ht="13.2">
      <c r="A7" s="225" t="s">
        <v>4578</v>
      </c>
      <c r="B7" s="226" t="s">
        <v>4594</v>
      </c>
      <c r="C7" s="226" t="s">
        <v>4595</v>
      </c>
      <c r="D7" s="226" t="s">
        <v>4596</v>
      </c>
      <c r="E7" s="122" t="s">
        <v>4597</v>
      </c>
    </row>
    <row r="8" spans="1:5" ht="13.2">
      <c r="A8" s="225" t="s">
        <v>4578</v>
      </c>
      <c r="B8" s="226" t="s">
        <v>4598</v>
      </c>
      <c r="C8" s="226" t="s">
        <v>4599</v>
      </c>
      <c r="D8" s="226" t="s">
        <v>4600</v>
      </c>
      <c r="E8" s="122" t="s">
        <v>4601</v>
      </c>
    </row>
    <row r="9" spans="1:5" ht="13.2">
      <c r="A9" s="225" t="s">
        <v>4578</v>
      </c>
      <c r="B9" s="226" t="s">
        <v>4602</v>
      </c>
      <c r="C9" s="226" t="s">
        <v>4603</v>
      </c>
      <c r="D9" s="226" t="s">
        <v>4604</v>
      </c>
      <c r="E9" s="122" t="s">
        <v>4605</v>
      </c>
    </row>
    <row r="10" spans="1:5" ht="13.2">
      <c r="A10" s="225" t="s">
        <v>4578</v>
      </c>
      <c r="B10" s="226" t="s">
        <v>4606</v>
      </c>
      <c r="C10" s="226" t="s">
        <v>4607</v>
      </c>
      <c r="D10" s="226" t="s">
        <v>4608</v>
      </c>
      <c r="E10" s="122" t="s">
        <v>4609</v>
      </c>
    </row>
    <row r="11" spans="1:5" ht="13.2">
      <c r="A11" s="225" t="s">
        <v>4578</v>
      </c>
      <c r="B11" s="226" t="s">
        <v>4610</v>
      </c>
      <c r="C11" s="226" t="s">
        <v>4611</v>
      </c>
      <c r="D11" s="226" t="s">
        <v>4612</v>
      </c>
      <c r="E11" s="122" t="s">
        <v>4613</v>
      </c>
    </row>
    <row r="12" spans="1:5" ht="13.2">
      <c r="A12" s="225" t="s">
        <v>4578</v>
      </c>
      <c r="B12" s="226" t="s">
        <v>4614</v>
      </c>
      <c r="C12" s="226" t="s">
        <v>1112</v>
      </c>
      <c r="D12" s="226" t="s">
        <v>4615</v>
      </c>
      <c r="E12" s="122" t="s">
        <v>4616</v>
      </c>
    </row>
    <row r="13" spans="1:5" ht="13.2">
      <c r="A13" s="225" t="s">
        <v>4578</v>
      </c>
      <c r="B13" s="226" t="s">
        <v>4617</v>
      </c>
      <c r="C13" s="226" t="s">
        <v>1113</v>
      </c>
      <c r="D13" s="226" t="s">
        <v>4618</v>
      </c>
      <c r="E13" s="122" t="s">
        <v>4619</v>
      </c>
    </row>
    <row r="14" spans="1:5" ht="13.2">
      <c r="A14" s="227" t="s">
        <v>4620</v>
      </c>
      <c r="B14" s="228" t="s">
        <v>4621</v>
      </c>
      <c r="C14" s="228" t="s">
        <v>4580</v>
      </c>
      <c r="D14" s="229" t="s">
        <v>4581</v>
      </c>
      <c r="E14" s="122" t="s">
        <v>4622</v>
      </c>
    </row>
    <row r="15" spans="1:5" ht="13.2">
      <c r="A15" s="227" t="s">
        <v>4620</v>
      </c>
      <c r="B15" s="228" t="s">
        <v>4623</v>
      </c>
      <c r="C15" s="228" t="s">
        <v>4584</v>
      </c>
      <c r="D15" s="229" t="s">
        <v>4585</v>
      </c>
      <c r="E15" s="122" t="s">
        <v>4624</v>
      </c>
    </row>
    <row r="16" spans="1:5" ht="13.2">
      <c r="A16" s="227" t="s">
        <v>4620</v>
      </c>
      <c r="B16" s="228" t="s">
        <v>4625</v>
      </c>
      <c r="C16" s="228" t="s">
        <v>4587</v>
      </c>
      <c r="D16" s="229" t="s">
        <v>4588</v>
      </c>
      <c r="E16" s="122" t="s">
        <v>4626</v>
      </c>
    </row>
    <row r="17" spans="1:5" ht="13.2">
      <c r="A17" s="227" t="s">
        <v>4620</v>
      </c>
      <c r="B17" s="228" t="s">
        <v>4627</v>
      </c>
      <c r="C17" s="228" t="s">
        <v>4591</v>
      </c>
      <c r="D17" s="229" t="s">
        <v>4592</v>
      </c>
      <c r="E17" s="122" t="s">
        <v>4628</v>
      </c>
    </row>
    <row r="18" spans="1:5" ht="13.2">
      <c r="A18" s="227" t="s">
        <v>4620</v>
      </c>
      <c r="B18" s="228" t="s">
        <v>4629</v>
      </c>
      <c r="C18" s="228" t="s">
        <v>4595</v>
      </c>
      <c r="D18" s="229" t="s">
        <v>4596</v>
      </c>
      <c r="E18" s="122" t="s">
        <v>4630</v>
      </c>
    </row>
    <row r="19" spans="1:5" ht="13.2">
      <c r="A19" s="227" t="s">
        <v>4620</v>
      </c>
      <c r="B19" s="228" t="s">
        <v>4631</v>
      </c>
      <c r="C19" s="228" t="s">
        <v>4599</v>
      </c>
      <c r="D19" s="229" t="s">
        <v>4600</v>
      </c>
      <c r="E19" s="122" t="s">
        <v>4632</v>
      </c>
    </row>
    <row r="20" spans="1:5" ht="13.2">
      <c r="A20" s="227" t="s">
        <v>4620</v>
      </c>
      <c r="B20" s="228" t="s">
        <v>4633</v>
      </c>
      <c r="C20" s="228" t="s">
        <v>4603</v>
      </c>
      <c r="D20" s="229" t="s">
        <v>4604</v>
      </c>
      <c r="E20" s="122" t="s">
        <v>4634</v>
      </c>
    </row>
    <row r="21" spans="1:5" ht="13.2">
      <c r="A21" s="227" t="s">
        <v>4620</v>
      </c>
      <c r="B21" s="228" t="s">
        <v>4635</v>
      </c>
      <c r="C21" s="228" t="s">
        <v>4607</v>
      </c>
      <c r="D21" s="229" t="s">
        <v>4608</v>
      </c>
      <c r="E21" s="122" t="s">
        <v>4636</v>
      </c>
    </row>
    <row r="22" spans="1:5" ht="13.2">
      <c r="A22" s="227" t="s">
        <v>4620</v>
      </c>
      <c r="B22" s="228" t="s">
        <v>4637</v>
      </c>
      <c r="C22" s="228" t="s">
        <v>4611</v>
      </c>
      <c r="D22" s="229" t="s">
        <v>4612</v>
      </c>
      <c r="E22" s="122" t="s">
        <v>4638</v>
      </c>
    </row>
    <row r="23" spans="1:5" ht="13.2">
      <c r="A23" s="227" t="s">
        <v>4620</v>
      </c>
      <c r="B23" s="228" t="s">
        <v>4639</v>
      </c>
      <c r="C23" s="228" t="s">
        <v>4640</v>
      </c>
      <c r="D23" s="229" t="s">
        <v>4641</v>
      </c>
      <c r="E23" s="122" t="s">
        <v>4642</v>
      </c>
    </row>
    <row r="24" spans="1:5" ht="13.2">
      <c r="A24" s="227" t="s">
        <v>4620</v>
      </c>
      <c r="B24" s="228" t="s">
        <v>4643</v>
      </c>
      <c r="C24" s="228" t="s">
        <v>4644</v>
      </c>
      <c r="D24" s="229" t="s">
        <v>4645</v>
      </c>
      <c r="E24" s="122" t="s">
        <v>4646</v>
      </c>
    </row>
    <row r="25" spans="1:5" ht="13.2">
      <c r="A25" s="227" t="s">
        <v>4620</v>
      </c>
      <c r="B25" s="228" t="s">
        <v>4647</v>
      </c>
      <c r="C25" s="228" t="s">
        <v>4648</v>
      </c>
      <c r="D25" s="229" t="s">
        <v>4649</v>
      </c>
      <c r="E25" s="122" t="s">
        <v>4650</v>
      </c>
    </row>
    <row r="26" spans="1:5" ht="13.2">
      <c r="A26" s="227" t="s">
        <v>4620</v>
      </c>
      <c r="B26" s="228" t="s">
        <v>4651</v>
      </c>
      <c r="C26" s="228" t="s">
        <v>4652</v>
      </c>
      <c r="D26" s="229" t="s">
        <v>4653</v>
      </c>
      <c r="E26" s="122" t="s">
        <v>4654</v>
      </c>
    </row>
    <row r="27" spans="1:5" ht="13.2">
      <c r="A27" s="227" t="s">
        <v>4620</v>
      </c>
      <c r="B27" s="228" t="s">
        <v>4655</v>
      </c>
      <c r="C27" s="228" t="s">
        <v>4656</v>
      </c>
      <c r="D27" s="229" t="s">
        <v>4657</v>
      </c>
      <c r="E27" s="122" t="s">
        <v>4658</v>
      </c>
    </row>
    <row r="28" spans="1:5" ht="13.2">
      <c r="A28" s="227" t="s">
        <v>4620</v>
      </c>
      <c r="B28" s="228" t="s">
        <v>4659</v>
      </c>
      <c r="C28" s="228" t="s">
        <v>4660</v>
      </c>
      <c r="D28" s="229" t="s">
        <v>4661</v>
      </c>
      <c r="E28" s="122" t="s">
        <v>4662</v>
      </c>
    </row>
    <row r="29" spans="1:5" ht="13.2">
      <c r="A29" s="227" t="s">
        <v>4620</v>
      </c>
      <c r="B29" s="228" t="s">
        <v>4663</v>
      </c>
      <c r="C29" s="228" t="s">
        <v>4664</v>
      </c>
      <c r="D29" s="229" t="s">
        <v>4665</v>
      </c>
      <c r="E29" s="122" t="s">
        <v>4666</v>
      </c>
    </row>
    <row r="30" spans="1:5" ht="13.2">
      <c r="A30" s="227" t="s">
        <v>4620</v>
      </c>
      <c r="B30" s="228" t="s">
        <v>4667</v>
      </c>
      <c r="C30" s="228" t="s">
        <v>4668</v>
      </c>
      <c r="D30" s="229" t="s">
        <v>4669</v>
      </c>
      <c r="E30" s="122" t="s">
        <v>4670</v>
      </c>
    </row>
    <row r="31" spans="1:5" ht="13.2">
      <c r="A31" s="227" t="s">
        <v>4620</v>
      </c>
      <c r="B31" s="228" t="s">
        <v>4671</v>
      </c>
      <c r="C31" s="228" t="s">
        <v>4672</v>
      </c>
      <c r="D31" s="229" t="s">
        <v>4673</v>
      </c>
      <c r="E31" s="122" t="s">
        <v>4674</v>
      </c>
    </row>
    <row r="32" spans="1:5" ht="13.2">
      <c r="A32" s="227" t="s">
        <v>4620</v>
      </c>
      <c r="B32" s="228" t="s">
        <v>4675</v>
      </c>
      <c r="C32" s="228" t="s">
        <v>4676</v>
      </c>
      <c r="D32" s="229" t="s">
        <v>4677</v>
      </c>
      <c r="E32" s="122" t="s">
        <v>4678</v>
      </c>
    </row>
    <row r="33" spans="1:5" ht="13.2">
      <c r="A33" s="227" t="s">
        <v>4620</v>
      </c>
      <c r="B33" s="228" t="s">
        <v>4679</v>
      </c>
      <c r="C33" s="228" t="s">
        <v>4680</v>
      </c>
      <c r="D33" s="229" t="s">
        <v>4681</v>
      </c>
      <c r="E33" s="122" t="s">
        <v>4682</v>
      </c>
    </row>
  </sheetData>
  <hyperlinks>
    <hyperlink ref="A1" location="HLAVNY!A1" display="&lt;-------------- späť na HLAVNY" xr:uid="{CC858F99-3E81-41F1-BEF0-050CDEBAE685}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075EE3-F9AA-452B-875A-6614C82F646C}">
  <sheetPr>
    <tabColor rgb="FFFFD966"/>
    <outlinePr summaryBelow="0" summaryRight="0"/>
  </sheetPr>
  <dimension ref="A1:G171"/>
  <sheetViews>
    <sheetView topLeftCell="A145" zoomScaleNormal="100" workbookViewId="0"/>
  </sheetViews>
  <sheetFormatPr defaultColWidth="12.6640625" defaultRowHeight="15.75" customHeight="1"/>
  <cols>
    <col min="1" max="1" width="6.44140625" customWidth="1"/>
    <col min="2" max="2" width="23.6640625" customWidth="1"/>
    <col min="3" max="3" width="15.44140625" customWidth="1"/>
    <col min="4" max="4" width="18" hidden="1" customWidth="1"/>
    <col min="5" max="5" width="42.6640625" customWidth="1"/>
    <col min="6" max="6" width="42.6640625" hidden="1" customWidth="1"/>
    <col min="7" max="7" width="42.6640625" customWidth="1"/>
  </cols>
  <sheetData>
    <row r="1" spans="1:7" ht="13.2" hidden="1">
      <c r="B1" s="13" t="s">
        <v>111</v>
      </c>
      <c r="C1" s="74" t="s">
        <v>705</v>
      </c>
      <c r="D1" s="12" t="s">
        <v>4683</v>
      </c>
    </row>
    <row r="2" spans="1:7" ht="13.2" hidden="1">
      <c r="B2" s="12"/>
      <c r="C2" s="74" t="s">
        <v>707</v>
      </c>
      <c r="D2" s="12" t="s">
        <v>4684</v>
      </c>
    </row>
    <row r="3" spans="1:7" ht="27.6">
      <c r="A3" s="374" t="s">
        <v>1</v>
      </c>
      <c r="B3" s="297" t="s">
        <v>708</v>
      </c>
      <c r="C3" s="297" t="s">
        <v>709</v>
      </c>
      <c r="D3" s="297" t="s">
        <v>710</v>
      </c>
      <c r="E3" s="297" t="s">
        <v>711</v>
      </c>
      <c r="F3" s="297" t="s">
        <v>712</v>
      </c>
      <c r="G3" s="297" t="s">
        <v>713</v>
      </c>
    </row>
    <row r="4" spans="1:7" ht="26.4">
      <c r="A4" s="500" t="s">
        <v>5133</v>
      </c>
      <c r="B4" s="302" t="s">
        <v>403</v>
      </c>
      <c r="C4" s="303" t="s">
        <v>714</v>
      </c>
      <c r="D4" s="303" t="s">
        <v>715</v>
      </c>
      <c r="E4" s="303" t="s">
        <v>4685</v>
      </c>
      <c r="F4" s="306"/>
      <c r="G4" s="306"/>
    </row>
    <row r="5" spans="1:7" ht="39.6">
      <c r="A5" s="500"/>
      <c r="B5" s="302" t="s">
        <v>4686</v>
      </c>
      <c r="C5" s="303" t="s">
        <v>719</v>
      </c>
      <c r="D5" s="303" t="s">
        <v>720</v>
      </c>
      <c r="E5" s="303" t="s">
        <v>721</v>
      </c>
      <c r="F5" s="306"/>
      <c r="G5" s="303" t="s">
        <v>928</v>
      </c>
    </row>
    <row r="6" spans="1:7" ht="26.4">
      <c r="A6" s="500"/>
      <c r="B6" s="302" t="s">
        <v>778</v>
      </c>
      <c r="C6" s="303" t="s">
        <v>714</v>
      </c>
      <c r="D6" s="303" t="s">
        <v>715</v>
      </c>
      <c r="E6" s="303" t="s">
        <v>716</v>
      </c>
      <c r="F6" s="306"/>
      <c r="G6" s="306"/>
    </row>
    <row r="7" spans="1:7" ht="14.4">
      <c r="A7" s="500"/>
      <c r="B7" s="302" t="s">
        <v>519</v>
      </c>
      <c r="C7" s="303" t="s">
        <v>714</v>
      </c>
      <c r="D7" s="303" t="s">
        <v>715</v>
      </c>
      <c r="E7" s="303" t="s">
        <v>723</v>
      </c>
      <c r="F7" s="306"/>
      <c r="G7" s="306"/>
    </row>
    <row r="8" spans="1:7" ht="14.4">
      <c r="A8" s="500"/>
      <c r="B8" s="302" t="s">
        <v>125</v>
      </c>
      <c r="C8" s="303" t="s">
        <v>727</v>
      </c>
      <c r="D8" s="303" t="s">
        <v>728</v>
      </c>
      <c r="E8" s="303" t="s">
        <v>723</v>
      </c>
      <c r="F8" s="306"/>
      <c r="G8" s="306"/>
    </row>
    <row r="9" spans="1:7" ht="28.8">
      <c r="A9" s="500"/>
      <c r="B9" s="302" t="s">
        <v>4687</v>
      </c>
      <c r="C9" s="303" t="s">
        <v>714</v>
      </c>
      <c r="D9" s="303" t="s">
        <v>715</v>
      </c>
      <c r="E9" s="303" t="s">
        <v>723</v>
      </c>
      <c r="F9" s="306"/>
      <c r="G9" s="303" t="s">
        <v>782</v>
      </c>
    </row>
    <row r="10" spans="1:7" ht="39.6">
      <c r="A10" s="500"/>
      <c r="B10" s="302" t="s">
        <v>4487</v>
      </c>
      <c r="C10" s="303" t="s">
        <v>730</v>
      </c>
      <c r="D10" s="303" t="s">
        <v>731</v>
      </c>
      <c r="E10" s="303" t="s">
        <v>4688</v>
      </c>
      <c r="F10" s="306"/>
      <c r="G10" s="303"/>
    </row>
    <row r="11" spans="1:7" ht="26.4">
      <c r="A11" s="500"/>
      <c r="B11" s="302" t="s">
        <v>611</v>
      </c>
      <c r="C11" s="303" t="s">
        <v>730</v>
      </c>
      <c r="D11" s="303" t="s">
        <v>731</v>
      </c>
      <c r="E11" s="303" t="s">
        <v>790</v>
      </c>
      <c r="F11" s="306"/>
      <c r="G11" s="303" t="s">
        <v>791</v>
      </c>
    </row>
    <row r="12" spans="1:7" ht="26.4">
      <c r="A12" s="500"/>
      <c r="B12" s="302" t="s">
        <v>531</v>
      </c>
      <c r="C12" s="303" t="s">
        <v>719</v>
      </c>
      <c r="D12" s="303" t="s">
        <v>720</v>
      </c>
      <c r="E12" s="303" t="s">
        <v>760</v>
      </c>
      <c r="F12" s="306"/>
      <c r="G12" s="306"/>
    </row>
    <row r="13" spans="1:7" ht="26.4">
      <c r="A13" s="500"/>
      <c r="B13" s="302" t="s">
        <v>532</v>
      </c>
      <c r="C13" s="303" t="s">
        <v>719</v>
      </c>
      <c r="D13" s="303" t="s">
        <v>720</v>
      </c>
      <c r="E13" s="303" t="s">
        <v>760</v>
      </c>
      <c r="F13" s="306"/>
      <c r="G13" s="306"/>
    </row>
    <row r="14" spans="1:7" ht="26.4">
      <c r="A14" s="500"/>
      <c r="B14" s="302" t="s">
        <v>533</v>
      </c>
      <c r="C14" s="303" t="s">
        <v>762</v>
      </c>
      <c r="D14" s="303" t="s">
        <v>763</v>
      </c>
      <c r="E14" s="303" t="s">
        <v>764</v>
      </c>
      <c r="F14" s="306"/>
      <c r="G14" s="330" t="s">
        <v>765</v>
      </c>
    </row>
    <row r="15" spans="1:7" ht="28.8">
      <c r="A15" s="500"/>
      <c r="B15" s="302" t="s">
        <v>265</v>
      </c>
      <c r="C15" s="303" t="s">
        <v>730</v>
      </c>
      <c r="D15" s="303" t="s">
        <v>731</v>
      </c>
      <c r="E15" s="303" t="s">
        <v>766</v>
      </c>
      <c r="F15" s="306"/>
      <c r="G15" s="306"/>
    </row>
    <row r="16" spans="1:7" ht="28.8">
      <c r="A16" s="500"/>
      <c r="B16" s="302" t="s">
        <v>266</v>
      </c>
      <c r="C16" s="303" t="s">
        <v>730</v>
      </c>
      <c r="D16" s="303" t="s">
        <v>731</v>
      </c>
      <c r="E16" s="303" t="s">
        <v>766</v>
      </c>
      <c r="F16" s="306"/>
      <c r="G16" s="306"/>
    </row>
    <row r="17" spans="1:7" ht="28.8">
      <c r="A17" s="500"/>
      <c r="B17" s="302" t="s">
        <v>268</v>
      </c>
      <c r="C17" s="337" t="s">
        <v>730</v>
      </c>
      <c r="D17" s="303" t="s">
        <v>731</v>
      </c>
      <c r="E17" s="375" t="s">
        <v>5132</v>
      </c>
      <c r="F17" s="306"/>
      <c r="G17" s="306"/>
    </row>
    <row r="18" spans="1:7" ht="28.8">
      <c r="A18" s="376"/>
      <c r="B18" s="302" t="s">
        <v>269</v>
      </c>
      <c r="C18" s="303" t="s">
        <v>727</v>
      </c>
      <c r="D18" s="303" t="s">
        <v>728</v>
      </c>
      <c r="E18" s="303" t="s">
        <v>723</v>
      </c>
      <c r="F18" s="306"/>
      <c r="G18" s="303" t="s">
        <v>797</v>
      </c>
    </row>
    <row r="19" spans="1:7" ht="14.4">
      <c r="A19" s="376"/>
      <c r="B19" s="302" t="s">
        <v>4417</v>
      </c>
      <c r="C19" s="303" t="s">
        <v>730</v>
      </c>
      <c r="D19" s="303" t="s">
        <v>731</v>
      </c>
      <c r="E19" s="303" t="s">
        <v>4690</v>
      </c>
      <c r="F19" s="306"/>
      <c r="G19" s="306"/>
    </row>
    <row r="20" spans="1:7" ht="28.8">
      <c r="A20" s="376"/>
      <c r="B20" s="302" t="s">
        <v>4691</v>
      </c>
      <c r="C20" s="303" t="s">
        <v>719</v>
      </c>
      <c r="D20" s="303" t="s">
        <v>720</v>
      </c>
      <c r="E20" s="303"/>
      <c r="F20" s="306"/>
      <c r="G20" s="306"/>
    </row>
    <row r="21" spans="1:7" ht="28.8">
      <c r="A21" s="376"/>
      <c r="B21" s="302" t="s">
        <v>4692</v>
      </c>
      <c r="C21" s="303" t="s">
        <v>730</v>
      </c>
      <c r="D21" s="303" t="s">
        <v>731</v>
      </c>
      <c r="E21" s="303" t="s">
        <v>803</v>
      </c>
      <c r="F21" s="306"/>
      <c r="G21" s="303" t="s">
        <v>803</v>
      </c>
    </row>
    <row r="22" spans="1:7" ht="28.8">
      <c r="A22" s="376"/>
      <c r="B22" s="302" t="s">
        <v>4693</v>
      </c>
      <c r="C22" s="303" t="s">
        <v>730</v>
      </c>
      <c r="D22" s="303" t="s">
        <v>731</v>
      </c>
      <c r="E22" s="303" t="s">
        <v>4694</v>
      </c>
      <c r="F22" s="306"/>
      <c r="G22" s="306"/>
    </row>
    <row r="23" spans="1:7" ht="28.8">
      <c r="A23" s="376"/>
      <c r="B23" s="302" t="s">
        <v>421</v>
      </c>
      <c r="C23" s="303" t="s">
        <v>730</v>
      </c>
      <c r="D23" s="303" t="s">
        <v>731</v>
      </c>
      <c r="E23" s="303" t="s">
        <v>4695</v>
      </c>
      <c r="F23" s="306"/>
      <c r="G23" s="306"/>
    </row>
    <row r="24" spans="1:7" ht="14.4">
      <c r="A24" s="376"/>
      <c r="B24" s="302" t="s">
        <v>4696</v>
      </c>
      <c r="C24" s="303" t="s">
        <v>730</v>
      </c>
      <c r="D24" s="303" t="s">
        <v>731</v>
      </c>
      <c r="E24" s="303" t="s">
        <v>810</v>
      </c>
      <c r="F24" s="306"/>
      <c r="G24" s="306"/>
    </row>
    <row r="25" spans="1:7" ht="14.4">
      <c r="A25" s="376"/>
      <c r="B25" s="302" t="s">
        <v>4697</v>
      </c>
      <c r="C25" s="303" t="s">
        <v>730</v>
      </c>
      <c r="D25" s="303" t="s">
        <v>731</v>
      </c>
      <c r="E25" s="303" t="s">
        <v>4694</v>
      </c>
      <c r="F25" s="306"/>
      <c r="G25" s="306"/>
    </row>
    <row r="26" spans="1:7" ht="39.6">
      <c r="A26" s="376"/>
      <c r="B26" s="302" t="s">
        <v>615</v>
      </c>
      <c r="C26" s="303" t="s">
        <v>730</v>
      </c>
      <c r="D26" s="303" t="s">
        <v>731</v>
      </c>
      <c r="E26" s="303" t="s">
        <v>1010</v>
      </c>
      <c r="F26" s="306"/>
      <c r="G26" s="303" t="s">
        <v>814</v>
      </c>
    </row>
    <row r="27" spans="1:7" ht="26.4">
      <c r="A27" s="376"/>
      <c r="B27" s="302" t="s">
        <v>425</v>
      </c>
      <c r="C27" s="303" t="s">
        <v>719</v>
      </c>
      <c r="D27" s="303" t="s">
        <v>720</v>
      </c>
      <c r="E27" s="303" t="s">
        <v>760</v>
      </c>
      <c r="F27" s="306"/>
      <c r="G27" s="306"/>
    </row>
    <row r="28" spans="1:7" ht="26.4">
      <c r="A28" s="376"/>
      <c r="B28" s="302" t="s">
        <v>426</v>
      </c>
      <c r="C28" s="303" t="s">
        <v>719</v>
      </c>
      <c r="D28" s="303" t="s">
        <v>720</v>
      </c>
      <c r="E28" s="303" t="s">
        <v>760</v>
      </c>
      <c r="F28" s="306"/>
      <c r="G28" s="306"/>
    </row>
    <row r="29" spans="1:7" ht="26.4">
      <c r="A29" s="376"/>
      <c r="B29" s="302" t="s">
        <v>4698</v>
      </c>
      <c r="C29" s="303" t="s">
        <v>762</v>
      </c>
      <c r="D29" s="303" t="s">
        <v>763</v>
      </c>
      <c r="E29" s="303" t="s">
        <v>764</v>
      </c>
      <c r="F29" s="306"/>
      <c r="G29" s="306"/>
    </row>
    <row r="30" spans="1:7" ht="14.4">
      <c r="A30" s="376"/>
      <c r="B30" s="302" t="s">
        <v>815</v>
      </c>
      <c r="C30" s="303" t="s">
        <v>714</v>
      </c>
      <c r="D30" s="303" t="s">
        <v>715</v>
      </c>
      <c r="E30" s="303" t="s">
        <v>723</v>
      </c>
      <c r="F30" s="306"/>
      <c r="G30" s="306"/>
    </row>
    <row r="31" spans="1:7" ht="14.4">
      <c r="A31" s="376"/>
      <c r="B31" s="302" t="s">
        <v>271</v>
      </c>
      <c r="C31" s="303" t="s">
        <v>714</v>
      </c>
      <c r="D31" s="303" t="s">
        <v>715</v>
      </c>
      <c r="E31" s="303" t="s">
        <v>723</v>
      </c>
      <c r="F31" s="306"/>
      <c r="G31" s="306"/>
    </row>
    <row r="32" spans="1:7" ht="52.8">
      <c r="A32" s="376"/>
      <c r="B32" s="302" t="s">
        <v>157</v>
      </c>
      <c r="C32" s="303" t="s">
        <v>730</v>
      </c>
      <c r="D32" s="303" t="s">
        <v>731</v>
      </c>
      <c r="E32" s="303" t="s">
        <v>816</v>
      </c>
      <c r="F32" s="306"/>
      <c r="G32" s="306"/>
    </row>
    <row r="33" spans="1:7" ht="28.8">
      <c r="A33" s="376"/>
      <c r="B33" s="302" t="s">
        <v>159</v>
      </c>
      <c r="C33" s="303" t="s">
        <v>772</v>
      </c>
      <c r="D33" s="303" t="s">
        <v>773</v>
      </c>
      <c r="E33" s="307" t="s">
        <v>774</v>
      </c>
      <c r="F33" s="306"/>
      <c r="G33" s="306"/>
    </row>
    <row r="34" spans="1:7" ht="26.4">
      <c r="A34" s="376"/>
      <c r="B34" s="302" t="s">
        <v>4700</v>
      </c>
      <c r="C34" s="303" t="s">
        <v>738</v>
      </c>
      <c r="D34" s="303" t="s">
        <v>739</v>
      </c>
      <c r="E34" s="306"/>
      <c r="F34" s="306"/>
      <c r="G34" s="306"/>
    </row>
    <row r="35" spans="1:7" ht="26.4">
      <c r="A35" s="376"/>
      <c r="B35" s="303" t="s">
        <v>4701</v>
      </c>
      <c r="C35" s="303" t="s">
        <v>738</v>
      </c>
      <c r="D35" s="303" t="s">
        <v>739</v>
      </c>
      <c r="E35" s="306"/>
      <c r="F35" s="306"/>
      <c r="G35" s="306"/>
    </row>
    <row r="36" spans="1:7" ht="39.6">
      <c r="A36" s="376"/>
      <c r="B36" s="303" t="s">
        <v>162</v>
      </c>
      <c r="C36" s="303" t="s">
        <v>762</v>
      </c>
      <c r="D36" s="303" t="s">
        <v>763</v>
      </c>
      <c r="E36" s="306"/>
      <c r="F36" s="306"/>
      <c r="G36" s="303" t="s">
        <v>775</v>
      </c>
    </row>
    <row r="37" spans="1:7" ht="26.4">
      <c r="A37" s="491" t="s">
        <v>5134</v>
      </c>
      <c r="B37" s="371" t="s">
        <v>403</v>
      </c>
      <c r="C37" s="337" t="s">
        <v>714</v>
      </c>
      <c r="D37" s="337" t="s">
        <v>715</v>
      </c>
      <c r="E37" s="337" t="s">
        <v>4685</v>
      </c>
      <c r="F37" s="339"/>
      <c r="G37" s="339"/>
    </row>
    <row r="38" spans="1:7" ht="39.6">
      <c r="A38" s="492"/>
      <c r="B38" s="371" t="s">
        <v>718</v>
      </c>
      <c r="C38" s="338" t="s">
        <v>719</v>
      </c>
      <c r="D38" s="338" t="s">
        <v>720</v>
      </c>
      <c r="E38" s="338" t="s">
        <v>721</v>
      </c>
      <c r="F38" s="339"/>
      <c r="G38" s="337" t="s">
        <v>928</v>
      </c>
    </row>
    <row r="39" spans="1:7" ht="26.4">
      <c r="A39" s="492"/>
      <c r="B39" s="371" t="s">
        <v>1047</v>
      </c>
      <c r="C39" s="338" t="s">
        <v>714</v>
      </c>
      <c r="D39" s="338" t="s">
        <v>715</v>
      </c>
      <c r="E39" s="338" t="s">
        <v>716</v>
      </c>
      <c r="F39" s="339"/>
      <c r="G39" s="339"/>
    </row>
    <row r="40" spans="1:7" ht="26.4">
      <c r="A40" s="492"/>
      <c r="B40" s="371" t="s">
        <v>255</v>
      </c>
      <c r="C40" s="338" t="s">
        <v>714</v>
      </c>
      <c r="D40" s="338" t="s">
        <v>715</v>
      </c>
      <c r="E40" s="338" t="s">
        <v>716</v>
      </c>
      <c r="F40" s="339"/>
      <c r="G40" s="339"/>
    </row>
    <row r="41" spans="1:7" ht="14.4">
      <c r="A41" s="492"/>
      <c r="B41" s="371" t="s">
        <v>4280</v>
      </c>
      <c r="C41" s="338" t="s">
        <v>730</v>
      </c>
      <c r="D41" s="338" t="s">
        <v>731</v>
      </c>
      <c r="E41" s="337" t="s">
        <v>723</v>
      </c>
      <c r="F41" s="339"/>
      <c r="G41" s="337" t="s">
        <v>4703</v>
      </c>
    </row>
    <row r="42" spans="1:7" ht="28.8">
      <c r="A42" s="492"/>
      <c r="B42" s="371" t="s">
        <v>4283</v>
      </c>
      <c r="C42" s="338" t="s">
        <v>730</v>
      </c>
      <c r="D42" s="338" t="s">
        <v>731</v>
      </c>
      <c r="E42" s="337" t="s">
        <v>723</v>
      </c>
      <c r="F42" s="339"/>
      <c r="G42" s="337" t="s">
        <v>4704</v>
      </c>
    </row>
    <row r="43" spans="1:7" ht="26.4">
      <c r="A43" s="492"/>
      <c r="B43" s="371" t="s">
        <v>160</v>
      </c>
      <c r="C43" s="338" t="s">
        <v>730</v>
      </c>
      <c r="D43" s="338" t="s">
        <v>731</v>
      </c>
      <c r="E43" s="337" t="s">
        <v>829</v>
      </c>
      <c r="F43" s="339"/>
      <c r="G43" s="339"/>
    </row>
    <row r="44" spans="1:7" ht="39.6">
      <c r="A44" s="492"/>
      <c r="B44" s="371" t="s">
        <v>4289</v>
      </c>
      <c r="C44" s="338" t="s">
        <v>730</v>
      </c>
      <c r="D44" s="338" t="s">
        <v>731</v>
      </c>
      <c r="E44" s="337" t="s">
        <v>4705</v>
      </c>
      <c r="F44" s="338"/>
      <c r="G44" s="338"/>
    </row>
    <row r="45" spans="1:7" ht="28.8">
      <c r="A45" s="492"/>
      <c r="B45" s="371" t="s">
        <v>4706</v>
      </c>
      <c r="C45" s="338" t="s">
        <v>730</v>
      </c>
      <c r="D45" s="338" t="s">
        <v>731</v>
      </c>
      <c r="E45" s="337" t="s">
        <v>4707</v>
      </c>
      <c r="F45" s="338"/>
      <c r="G45" s="338" t="s">
        <v>782</v>
      </c>
    </row>
    <row r="46" spans="1:7" ht="26.4">
      <c r="A46" s="492"/>
      <c r="B46" s="371" t="s">
        <v>4708</v>
      </c>
      <c r="C46" s="338" t="s">
        <v>714</v>
      </c>
      <c r="D46" s="338" t="s">
        <v>715</v>
      </c>
      <c r="E46" s="337" t="s">
        <v>723</v>
      </c>
      <c r="F46" s="338"/>
      <c r="G46" s="338" t="s">
        <v>782</v>
      </c>
    </row>
    <row r="47" spans="1:7" ht="26.4">
      <c r="A47" s="492"/>
      <c r="B47" s="371" t="s">
        <v>831</v>
      </c>
      <c r="C47" s="338" t="s">
        <v>730</v>
      </c>
      <c r="D47" s="338" t="s">
        <v>731</v>
      </c>
      <c r="E47" s="337" t="s">
        <v>723</v>
      </c>
      <c r="F47" s="339"/>
      <c r="G47" s="338" t="s">
        <v>832</v>
      </c>
    </row>
    <row r="48" spans="1:7" ht="14.4">
      <c r="A48" s="361"/>
      <c r="B48" s="371" t="s">
        <v>833</v>
      </c>
      <c r="C48" s="338" t="s">
        <v>714</v>
      </c>
      <c r="D48" s="338" t="s">
        <v>715</v>
      </c>
      <c r="E48" s="337" t="s">
        <v>723</v>
      </c>
      <c r="F48" s="339"/>
      <c r="G48" s="337" t="s">
        <v>834</v>
      </c>
    </row>
    <row r="49" spans="1:7" ht="14.4">
      <c r="A49" s="361"/>
      <c r="B49" s="371" t="s">
        <v>119</v>
      </c>
      <c r="C49" s="338" t="s">
        <v>714</v>
      </c>
      <c r="D49" s="338" t="s">
        <v>715</v>
      </c>
      <c r="E49" s="337" t="s">
        <v>723</v>
      </c>
      <c r="F49" s="339"/>
      <c r="G49" s="337" t="s">
        <v>835</v>
      </c>
    </row>
    <row r="50" spans="1:7" ht="14.4">
      <c r="A50" s="361"/>
      <c r="B50" s="371" t="s">
        <v>836</v>
      </c>
      <c r="C50" s="338" t="s">
        <v>714</v>
      </c>
      <c r="D50" s="338" t="s">
        <v>715</v>
      </c>
      <c r="E50" s="337" t="s">
        <v>723</v>
      </c>
      <c r="F50" s="339"/>
      <c r="G50" s="339"/>
    </row>
    <row r="51" spans="1:7" ht="14.4">
      <c r="A51" s="361"/>
      <c r="B51" s="371" t="s">
        <v>121</v>
      </c>
      <c r="C51" s="338" t="s">
        <v>714</v>
      </c>
      <c r="D51" s="338" t="s">
        <v>715</v>
      </c>
      <c r="E51" s="337" t="s">
        <v>723</v>
      </c>
      <c r="F51" s="339"/>
      <c r="G51" s="337"/>
    </row>
    <row r="52" spans="1:7" ht="14.4">
      <c r="A52" s="361"/>
      <c r="B52" s="371" t="s">
        <v>122</v>
      </c>
      <c r="C52" s="338" t="s">
        <v>714</v>
      </c>
      <c r="D52" s="338" t="s">
        <v>715</v>
      </c>
      <c r="E52" s="337" t="s">
        <v>723</v>
      </c>
      <c r="F52" s="339"/>
      <c r="G52" s="337"/>
    </row>
    <row r="53" spans="1:7" ht="26.4">
      <c r="A53" s="361"/>
      <c r="B53" s="371" t="s">
        <v>406</v>
      </c>
      <c r="C53" s="338" t="s">
        <v>727</v>
      </c>
      <c r="D53" s="338" t="s">
        <v>728</v>
      </c>
      <c r="E53" s="337" t="s">
        <v>723</v>
      </c>
      <c r="F53" s="339"/>
      <c r="G53" s="337" t="s">
        <v>837</v>
      </c>
    </row>
    <row r="54" spans="1:7" ht="52.8">
      <c r="A54" s="361"/>
      <c r="B54" s="371" t="s">
        <v>4709</v>
      </c>
      <c r="C54" s="338" t="s">
        <v>714</v>
      </c>
      <c r="D54" s="338" t="s">
        <v>715</v>
      </c>
      <c r="E54" s="337" t="s">
        <v>723</v>
      </c>
      <c r="F54" s="339"/>
      <c r="G54" s="337" t="s">
        <v>839</v>
      </c>
    </row>
    <row r="55" spans="1:7" ht="39.6">
      <c r="A55" s="361"/>
      <c r="B55" s="371" t="s">
        <v>4305</v>
      </c>
      <c r="C55" s="338" t="s">
        <v>730</v>
      </c>
      <c r="D55" s="338" t="s">
        <v>731</v>
      </c>
      <c r="E55" s="337" t="s">
        <v>843</v>
      </c>
      <c r="F55" s="339"/>
      <c r="G55" s="339"/>
    </row>
    <row r="56" spans="1:7" ht="26.4">
      <c r="A56" s="361"/>
      <c r="B56" s="371" t="s">
        <v>531</v>
      </c>
      <c r="C56" s="338" t="s">
        <v>719</v>
      </c>
      <c r="D56" s="338" t="s">
        <v>720</v>
      </c>
      <c r="E56" s="338" t="s">
        <v>760</v>
      </c>
      <c r="F56" s="339"/>
      <c r="G56" s="339"/>
    </row>
    <row r="57" spans="1:7" ht="26.4">
      <c r="A57" s="361"/>
      <c r="B57" s="371" t="s">
        <v>532</v>
      </c>
      <c r="C57" s="338" t="s">
        <v>719</v>
      </c>
      <c r="D57" s="338" t="s">
        <v>720</v>
      </c>
      <c r="E57" s="338" t="s">
        <v>760</v>
      </c>
      <c r="F57" s="339"/>
      <c r="G57" s="339"/>
    </row>
    <row r="58" spans="1:7" ht="26.4">
      <c r="A58" s="361"/>
      <c r="B58" s="371" t="s">
        <v>704</v>
      </c>
      <c r="C58" s="338" t="s">
        <v>762</v>
      </c>
      <c r="D58" s="338" t="s">
        <v>763</v>
      </c>
      <c r="E58" s="338" t="s">
        <v>764</v>
      </c>
      <c r="F58" s="339"/>
      <c r="G58" s="339"/>
    </row>
    <row r="59" spans="1:7" ht="39.6">
      <c r="A59" s="361"/>
      <c r="B59" s="371" t="s">
        <v>274</v>
      </c>
      <c r="C59" s="338" t="s">
        <v>730</v>
      </c>
      <c r="D59" s="338" t="s">
        <v>731</v>
      </c>
      <c r="E59" s="337" t="s">
        <v>844</v>
      </c>
      <c r="F59" s="339"/>
      <c r="G59" s="339"/>
    </row>
    <row r="60" spans="1:7" ht="39.6">
      <c r="A60" s="361"/>
      <c r="B60" s="371" t="s">
        <v>846</v>
      </c>
      <c r="C60" s="338" t="s">
        <v>730</v>
      </c>
      <c r="D60" s="338" t="s">
        <v>731</v>
      </c>
      <c r="E60" s="338" t="s">
        <v>847</v>
      </c>
      <c r="F60" s="339"/>
      <c r="G60" s="337"/>
    </row>
    <row r="61" spans="1:7" ht="39.6">
      <c r="A61" s="361"/>
      <c r="B61" s="371" t="s">
        <v>4710</v>
      </c>
      <c r="C61" s="338" t="s">
        <v>719</v>
      </c>
      <c r="D61" s="338" t="s">
        <v>720</v>
      </c>
      <c r="E61" s="337" t="s">
        <v>850</v>
      </c>
      <c r="F61" s="339"/>
      <c r="G61" s="337" t="s">
        <v>851</v>
      </c>
    </row>
    <row r="62" spans="1:7" ht="28.8">
      <c r="A62" s="361"/>
      <c r="B62" s="371" t="s">
        <v>4711</v>
      </c>
      <c r="C62" s="338" t="s">
        <v>730</v>
      </c>
      <c r="D62" s="338" t="s">
        <v>731</v>
      </c>
      <c r="E62" s="337"/>
      <c r="F62" s="339"/>
      <c r="G62" s="337" t="s">
        <v>853</v>
      </c>
    </row>
    <row r="63" spans="1:7" ht="52.8">
      <c r="A63" s="361"/>
      <c r="B63" s="371" t="s">
        <v>4712</v>
      </c>
      <c r="C63" s="338" t="s">
        <v>730</v>
      </c>
      <c r="D63" s="338" t="s">
        <v>731</v>
      </c>
      <c r="E63" s="337" t="s">
        <v>4713</v>
      </c>
      <c r="F63" s="339"/>
      <c r="G63" s="339"/>
    </row>
    <row r="64" spans="1:7" ht="28.8">
      <c r="A64" s="361"/>
      <c r="B64" s="371" t="s">
        <v>4714</v>
      </c>
      <c r="C64" s="338" t="s">
        <v>730</v>
      </c>
      <c r="D64" s="338" t="s">
        <v>731</v>
      </c>
      <c r="E64" s="337" t="s">
        <v>4715</v>
      </c>
      <c r="F64" s="339"/>
      <c r="G64" s="339"/>
    </row>
    <row r="65" spans="1:7" ht="28.8">
      <c r="A65" s="361"/>
      <c r="B65" s="371" t="s">
        <v>4716</v>
      </c>
      <c r="C65" s="338" t="s">
        <v>730</v>
      </c>
      <c r="D65" s="338" t="s">
        <v>731</v>
      </c>
      <c r="E65" s="338" t="s">
        <v>4717</v>
      </c>
      <c r="F65" s="339"/>
      <c r="G65" s="337"/>
    </row>
    <row r="66" spans="1:7" ht="14.4">
      <c r="A66" s="361"/>
      <c r="B66" s="371" t="s">
        <v>4718</v>
      </c>
      <c r="C66" s="338" t="s">
        <v>719</v>
      </c>
      <c r="D66" s="338" t="s">
        <v>720</v>
      </c>
      <c r="E66" s="338"/>
      <c r="F66" s="339"/>
      <c r="G66" s="339"/>
    </row>
    <row r="67" spans="1:7" ht="14.4">
      <c r="A67" s="361"/>
      <c r="B67" s="371" t="s">
        <v>4719</v>
      </c>
      <c r="C67" s="338" t="s">
        <v>719</v>
      </c>
      <c r="D67" s="338" t="s">
        <v>720</v>
      </c>
      <c r="E67" s="337"/>
      <c r="F67" s="339"/>
      <c r="G67" s="337"/>
    </row>
    <row r="68" spans="1:7" ht="39.6">
      <c r="A68" s="361"/>
      <c r="B68" s="337" t="s">
        <v>4720</v>
      </c>
      <c r="C68" s="338" t="s">
        <v>719</v>
      </c>
      <c r="D68" s="338" t="s">
        <v>720</v>
      </c>
      <c r="E68" s="337" t="s">
        <v>850</v>
      </c>
      <c r="F68" s="339"/>
      <c r="G68" s="337" t="s">
        <v>4721</v>
      </c>
    </row>
    <row r="69" spans="1:7" ht="26.4">
      <c r="A69" s="361"/>
      <c r="B69" s="371" t="s">
        <v>4722</v>
      </c>
      <c r="C69" s="338" t="s">
        <v>714</v>
      </c>
      <c r="D69" s="338" t="s">
        <v>715</v>
      </c>
      <c r="E69" s="337" t="s">
        <v>723</v>
      </c>
      <c r="F69" s="338"/>
      <c r="G69" s="338" t="s">
        <v>782</v>
      </c>
    </row>
    <row r="70" spans="1:7" ht="14.4">
      <c r="A70" s="361"/>
      <c r="B70" s="371" t="s">
        <v>4723</v>
      </c>
      <c r="C70" s="338" t="s">
        <v>714</v>
      </c>
      <c r="D70" s="338" t="s">
        <v>715</v>
      </c>
      <c r="E70" s="337" t="s">
        <v>723</v>
      </c>
      <c r="F70" s="339"/>
      <c r="G70" s="339"/>
    </row>
    <row r="71" spans="1:7" ht="14.4">
      <c r="A71" s="361"/>
      <c r="B71" s="371" t="s">
        <v>292</v>
      </c>
      <c r="C71" s="338" t="s">
        <v>730</v>
      </c>
      <c r="D71" s="338" t="s">
        <v>731</v>
      </c>
      <c r="E71" s="337" t="s">
        <v>867</v>
      </c>
      <c r="F71" s="339"/>
      <c r="G71" s="339"/>
    </row>
    <row r="72" spans="1:7" ht="28.8">
      <c r="A72" s="361"/>
      <c r="B72" s="371" t="s">
        <v>159</v>
      </c>
      <c r="C72" s="337" t="s">
        <v>772</v>
      </c>
      <c r="D72" s="337" t="s">
        <v>773</v>
      </c>
      <c r="E72" s="363" t="s">
        <v>774</v>
      </c>
      <c r="F72" s="339"/>
      <c r="G72" s="339"/>
    </row>
    <row r="73" spans="1:7" ht="14.4">
      <c r="A73" s="361"/>
      <c r="B73" s="371" t="s">
        <v>4725</v>
      </c>
      <c r="C73" s="337" t="s">
        <v>772</v>
      </c>
      <c r="D73" s="337" t="s">
        <v>773</v>
      </c>
      <c r="E73" s="363" t="s">
        <v>774</v>
      </c>
      <c r="F73" s="339"/>
      <c r="G73" s="339"/>
    </row>
    <row r="74" spans="1:7" ht="105.6">
      <c r="A74" s="361"/>
      <c r="B74" s="371" t="s">
        <v>4727</v>
      </c>
      <c r="C74" s="337" t="s">
        <v>772</v>
      </c>
      <c r="D74" s="337" t="s">
        <v>773</v>
      </c>
      <c r="E74" s="363" t="s">
        <v>774</v>
      </c>
      <c r="F74" s="339"/>
      <c r="G74" s="337" t="s">
        <v>4729</v>
      </c>
    </row>
    <row r="75" spans="1:7" ht="26.4">
      <c r="A75" s="361"/>
      <c r="B75" s="371" t="s">
        <v>4730</v>
      </c>
      <c r="C75" s="337" t="s">
        <v>738</v>
      </c>
      <c r="D75" s="337" t="s">
        <v>739</v>
      </c>
      <c r="E75" s="339"/>
      <c r="F75" s="339"/>
      <c r="G75" s="337" t="s">
        <v>4731</v>
      </c>
    </row>
    <row r="76" spans="1:7" ht="39.6">
      <c r="A76" s="361"/>
      <c r="B76" s="371" t="s">
        <v>157</v>
      </c>
      <c r="C76" s="338" t="s">
        <v>730</v>
      </c>
      <c r="D76" s="338" t="s">
        <v>731</v>
      </c>
      <c r="E76" s="337" t="s">
        <v>871</v>
      </c>
      <c r="F76" s="339"/>
      <c r="G76" s="339"/>
    </row>
    <row r="77" spans="1:7" ht="26.4">
      <c r="A77" s="361"/>
      <c r="B77" s="337" t="s">
        <v>4732</v>
      </c>
      <c r="C77" s="337" t="s">
        <v>738</v>
      </c>
      <c r="D77" s="337" t="s">
        <v>739</v>
      </c>
      <c r="E77" s="338" t="s">
        <v>873</v>
      </c>
      <c r="F77" s="339"/>
      <c r="G77" s="339"/>
    </row>
    <row r="78" spans="1:7" ht="26.4">
      <c r="A78" s="361"/>
      <c r="B78" s="337" t="s">
        <v>4701</v>
      </c>
      <c r="C78" s="337" t="s">
        <v>738</v>
      </c>
      <c r="D78" s="337" t="s">
        <v>739</v>
      </c>
      <c r="E78" s="338" t="s">
        <v>873</v>
      </c>
      <c r="F78" s="339"/>
      <c r="G78" s="339"/>
    </row>
    <row r="79" spans="1:7" ht="13.2">
      <c r="A79" s="361"/>
      <c r="B79" s="337" t="s">
        <v>162</v>
      </c>
      <c r="C79" s="339"/>
      <c r="D79" s="339"/>
      <c r="E79" s="339"/>
      <c r="F79" s="339"/>
      <c r="G79" s="339"/>
    </row>
    <row r="80" spans="1:7" ht="26.4">
      <c r="A80" s="493" t="s">
        <v>5138</v>
      </c>
      <c r="B80" s="302" t="s">
        <v>403</v>
      </c>
      <c r="C80" s="303" t="s">
        <v>714</v>
      </c>
      <c r="D80" s="303" t="s">
        <v>715</v>
      </c>
      <c r="E80" s="303" t="s">
        <v>4685</v>
      </c>
      <c r="F80" s="306"/>
      <c r="G80" s="306"/>
    </row>
    <row r="81" spans="1:7" ht="39.6">
      <c r="A81" s="494"/>
      <c r="B81" s="302" t="s">
        <v>4734</v>
      </c>
      <c r="C81" s="304" t="s">
        <v>719</v>
      </c>
      <c r="D81" s="304" t="s">
        <v>720</v>
      </c>
      <c r="E81" s="304" t="s">
        <v>721</v>
      </c>
      <c r="F81" s="306"/>
      <c r="G81" s="303" t="s">
        <v>928</v>
      </c>
    </row>
    <row r="82" spans="1:7" ht="26.4">
      <c r="A82" s="494"/>
      <c r="B82" s="302" t="s">
        <v>4735</v>
      </c>
      <c r="C82" s="304" t="s">
        <v>714</v>
      </c>
      <c r="D82" s="304" t="s">
        <v>715</v>
      </c>
      <c r="E82" s="304" t="s">
        <v>716</v>
      </c>
      <c r="F82" s="306"/>
      <c r="G82" s="306"/>
    </row>
    <row r="83" spans="1:7" ht="26.4">
      <c r="A83" s="494"/>
      <c r="B83" s="303" t="s">
        <v>255</v>
      </c>
      <c r="C83" s="304" t="s">
        <v>714</v>
      </c>
      <c r="D83" s="304" t="s">
        <v>715</v>
      </c>
      <c r="E83" s="304" t="s">
        <v>716</v>
      </c>
      <c r="F83" s="306"/>
      <c r="G83" s="306"/>
    </row>
    <row r="84" spans="1:7" ht="13.2">
      <c r="A84" s="494"/>
      <c r="B84" s="303" t="s">
        <v>125</v>
      </c>
      <c r="C84" s="304" t="s">
        <v>727</v>
      </c>
      <c r="D84" s="304" t="s">
        <v>728</v>
      </c>
      <c r="E84" s="303" t="s">
        <v>723</v>
      </c>
      <c r="F84" s="306"/>
      <c r="G84" s="306"/>
    </row>
    <row r="85" spans="1:7" ht="26.4">
      <c r="A85" s="494"/>
      <c r="B85" s="303" t="s">
        <v>298</v>
      </c>
      <c r="C85" s="304" t="s">
        <v>730</v>
      </c>
      <c r="D85" s="304" t="s">
        <v>731</v>
      </c>
      <c r="E85" s="303" t="s">
        <v>4736</v>
      </c>
      <c r="F85" s="306"/>
      <c r="G85" s="330" t="s">
        <v>4737</v>
      </c>
    </row>
    <row r="86" spans="1:7" ht="26.4">
      <c r="A86" s="494"/>
      <c r="B86" s="303" t="s">
        <v>4738</v>
      </c>
      <c r="C86" s="304" t="s">
        <v>719</v>
      </c>
      <c r="D86" s="304" t="s">
        <v>720</v>
      </c>
      <c r="E86" s="303" t="s">
        <v>723</v>
      </c>
      <c r="F86" s="306"/>
      <c r="G86" s="306"/>
    </row>
    <row r="87" spans="1:7" ht="13.2">
      <c r="A87" s="494"/>
      <c r="B87" s="303" t="s">
        <v>898</v>
      </c>
      <c r="C87" s="304" t="s">
        <v>719</v>
      </c>
      <c r="D87" s="304" t="s">
        <v>720</v>
      </c>
      <c r="E87" s="303" t="s">
        <v>850</v>
      </c>
      <c r="F87" s="306"/>
      <c r="G87" s="306"/>
    </row>
    <row r="88" spans="1:7" ht="13.2">
      <c r="A88" s="494"/>
      <c r="B88" s="303" t="s">
        <v>899</v>
      </c>
      <c r="C88" s="304" t="s">
        <v>719</v>
      </c>
      <c r="D88" s="304" t="s">
        <v>720</v>
      </c>
      <c r="E88" s="303" t="s">
        <v>850</v>
      </c>
      <c r="F88" s="306"/>
      <c r="G88" s="306"/>
    </row>
    <row r="89" spans="1:7" ht="26.4">
      <c r="A89" s="494"/>
      <c r="B89" s="303" t="s">
        <v>4739</v>
      </c>
      <c r="C89" s="304" t="s">
        <v>730</v>
      </c>
      <c r="D89" s="304" t="s">
        <v>731</v>
      </c>
      <c r="E89" s="303" t="s">
        <v>766</v>
      </c>
      <c r="F89" s="306"/>
      <c r="G89" s="306"/>
    </row>
    <row r="90" spans="1:7" ht="66">
      <c r="A90" s="494"/>
      <c r="B90" s="303" t="s">
        <v>4740</v>
      </c>
      <c r="C90" s="304" t="s">
        <v>730</v>
      </c>
      <c r="D90" s="304" t="s">
        <v>731</v>
      </c>
      <c r="E90" s="303" t="s">
        <v>4741</v>
      </c>
      <c r="F90" s="306"/>
      <c r="G90" s="306"/>
    </row>
    <row r="91" spans="1:7" ht="26.4">
      <c r="A91" s="494"/>
      <c r="B91" s="303" t="s">
        <v>531</v>
      </c>
      <c r="C91" s="304" t="s">
        <v>719</v>
      </c>
      <c r="D91" s="304" t="s">
        <v>720</v>
      </c>
      <c r="E91" s="304" t="s">
        <v>760</v>
      </c>
      <c r="F91" s="306"/>
      <c r="G91" s="306"/>
    </row>
    <row r="92" spans="1:7" ht="26.4">
      <c r="A92" s="364"/>
      <c r="B92" s="303" t="s">
        <v>532</v>
      </c>
      <c r="C92" s="304" t="s">
        <v>719</v>
      </c>
      <c r="D92" s="304" t="s">
        <v>720</v>
      </c>
      <c r="E92" s="304" t="s">
        <v>760</v>
      </c>
      <c r="F92" s="306"/>
      <c r="G92" s="306"/>
    </row>
    <row r="93" spans="1:7" ht="26.4">
      <c r="A93" s="364"/>
      <c r="B93" s="303" t="s">
        <v>901</v>
      </c>
      <c r="C93" s="304" t="s">
        <v>762</v>
      </c>
      <c r="D93" s="304" t="s">
        <v>763</v>
      </c>
      <c r="E93" s="304" t="s">
        <v>764</v>
      </c>
      <c r="F93" s="306"/>
      <c r="G93" s="306"/>
    </row>
    <row r="94" spans="1:7" ht="13.2">
      <c r="A94" s="364"/>
      <c r="B94" s="303" t="s">
        <v>545</v>
      </c>
      <c r="C94" s="304" t="s">
        <v>730</v>
      </c>
      <c r="D94" s="304" t="s">
        <v>731</v>
      </c>
      <c r="E94" s="303" t="s">
        <v>1034</v>
      </c>
      <c r="F94" s="306"/>
      <c r="G94" s="306"/>
    </row>
    <row r="95" spans="1:7" ht="13.2">
      <c r="A95" s="364"/>
      <c r="B95" s="303" t="s">
        <v>314</v>
      </c>
      <c r="C95" s="304" t="s">
        <v>730</v>
      </c>
      <c r="D95" s="304" t="s">
        <v>731</v>
      </c>
      <c r="E95" s="303" t="s">
        <v>903</v>
      </c>
      <c r="F95" s="306"/>
      <c r="G95" s="306"/>
    </row>
    <row r="96" spans="1:7" ht="43.2">
      <c r="A96" s="364"/>
      <c r="B96" s="302" t="s">
        <v>4742</v>
      </c>
      <c r="C96" s="304" t="s">
        <v>730</v>
      </c>
      <c r="D96" s="304" t="s">
        <v>731</v>
      </c>
      <c r="E96" s="303" t="s">
        <v>766</v>
      </c>
      <c r="F96" s="306"/>
      <c r="G96" s="303"/>
    </row>
    <row r="97" spans="1:7" ht="43.2">
      <c r="A97" s="364"/>
      <c r="B97" s="302" t="s">
        <v>4743</v>
      </c>
      <c r="C97" s="304" t="s">
        <v>730</v>
      </c>
      <c r="D97" s="304" t="s">
        <v>731</v>
      </c>
      <c r="E97" s="303" t="s">
        <v>766</v>
      </c>
      <c r="F97" s="306"/>
      <c r="G97" s="303"/>
    </row>
    <row r="98" spans="1:7" ht="39.6">
      <c r="A98" s="364"/>
      <c r="B98" s="303" t="s">
        <v>4744</v>
      </c>
      <c r="C98" s="304" t="s">
        <v>730</v>
      </c>
      <c r="D98" s="304" t="s">
        <v>731</v>
      </c>
      <c r="E98" s="303" t="s">
        <v>4745</v>
      </c>
      <c r="F98" s="306"/>
      <c r="G98" s="303"/>
    </row>
    <row r="99" spans="1:7" ht="26.4">
      <c r="A99" s="364"/>
      <c r="B99" s="303" t="s">
        <v>4372</v>
      </c>
      <c r="C99" s="304" t="s">
        <v>730</v>
      </c>
      <c r="D99" s="304" t="s">
        <v>731</v>
      </c>
      <c r="E99" s="303" t="s">
        <v>4746</v>
      </c>
      <c r="F99" s="306"/>
      <c r="G99" s="303" t="s">
        <v>4747</v>
      </c>
    </row>
    <row r="100" spans="1:7" ht="13.2">
      <c r="A100" s="364"/>
      <c r="B100" s="303" t="s">
        <v>631</v>
      </c>
      <c r="C100" s="304" t="s">
        <v>714</v>
      </c>
      <c r="D100" s="304" t="s">
        <v>715</v>
      </c>
      <c r="E100" s="303" t="s">
        <v>723</v>
      </c>
      <c r="F100" s="306"/>
      <c r="G100" s="306"/>
    </row>
    <row r="101" spans="1:7" ht="26.4">
      <c r="A101" s="364"/>
      <c r="B101" s="303" t="s">
        <v>632</v>
      </c>
      <c r="C101" s="304" t="s">
        <v>714</v>
      </c>
      <c r="D101" s="304" t="s">
        <v>715</v>
      </c>
      <c r="E101" s="303" t="s">
        <v>723</v>
      </c>
      <c r="F101" s="306"/>
      <c r="G101" s="306"/>
    </row>
    <row r="102" spans="1:7" ht="13.2">
      <c r="A102" s="364"/>
      <c r="B102" s="303" t="s">
        <v>4748</v>
      </c>
      <c r="C102" s="304" t="s">
        <v>714</v>
      </c>
      <c r="D102" s="304" t="s">
        <v>715</v>
      </c>
      <c r="E102" s="303" t="s">
        <v>723</v>
      </c>
      <c r="F102" s="306"/>
      <c r="G102" s="306"/>
    </row>
    <row r="103" spans="1:7" ht="13.2">
      <c r="A103" s="364"/>
      <c r="B103" s="303" t="s">
        <v>906</v>
      </c>
      <c r="C103" s="304" t="s">
        <v>714</v>
      </c>
      <c r="D103" s="304" t="s">
        <v>715</v>
      </c>
      <c r="E103" s="303" t="s">
        <v>723</v>
      </c>
      <c r="F103" s="306"/>
      <c r="G103" s="306"/>
    </row>
    <row r="104" spans="1:7" ht="26.4">
      <c r="A104" s="364"/>
      <c r="B104" s="303" t="s">
        <v>455</v>
      </c>
      <c r="C104" s="303" t="s">
        <v>772</v>
      </c>
      <c r="D104" s="303" t="s">
        <v>773</v>
      </c>
      <c r="E104" s="307" t="s">
        <v>774</v>
      </c>
      <c r="F104" s="306"/>
      <c r="G104" s="306"/>
    </row>
    <row r="105" spans="1:7" ht="26.4">
      <c r="A105" s="364"/>
      <c r="B105" s="303" t="s">
        <v>908</v>
      </c>
      <c r="C105" s="304" t="s">
        <v>719</v>
      </c>
      <c r="D105" s="304" t="s">
        <v>720</v>
      </c>
      <c r="E105" s="303" t="s">
        <v>909</v>
      </c>
      <c r="F105" s="306"/>
      <c r="G105" s="306"/>
    </row>
    <row r="106" spans="1:7" ht="26.4">
      <c r="A106" s="364"/>
      <c r="B106" s="303" t="s">
        <v>4750</v>
      </c>
      <c r="C106" s="304" t="s">
        <v>738</v>
      </c>
      <c r="D106" s="304" t="s">
        <v>739</v>
      </c>
      <c r="E106" s="304" t="s">
        <v>873</v>
      </c>
      <c r="F106" s="306"/>
      <c r="G106" s="306"/>
    </row>
    <row r="107" spans="1:7" ht="26.4">
      <c r="A107" s="364"/>
      <c r="B107" s="303" t="s">
        <v>4751</v>
      </c>
      <c r="C107" s="304" t="s">
        <v>738</v>
      </c>
      <c r="D107" s="304" t="s">
        <v>739</v>
      </c>
      <c r="E107" s="304" t="s">
        <v>873</v>
      </c>
      <c r="F107" s="306"/>
      <c r="G107" s="306"/>
    </row>
    <row r="108" spans="1:7" ht="39.6">
      <c r="A108" s="364"/>
      <c r="B108" s="303" t="s">
        <v>162</v>
      </c>
      <c r="C108" s="303" t="s">
        <v>762</v>
      </c>
      <c r="D108" s="303" t="s">
        <v>763</v>
      </c>
      <c r="E108" s="306"/>
      <c r="F108" s="306"/>
      <c r="G108" s="303" t="s">
        <v>775</v>
      </c>
    </row>
    <row r="109" spans="1:7" ht="39.6">
      <c r="A109" s="495" t="s">
        <v>5125</v>
      </c>
      <c r="B109" s="371" t="s">
        <v>403</v>
      </c>
      <c r="C109" s="337" t="s">
        <v>714</v>
      </c>
      <c r="D109" s="337" t="s">
        <v>715</v>
      </c>
      <c r="E109" s="338" t="s">
        <v>716</v>
      </c>
      <c r="F109" s="339"/>
      <c r="G109" s="337" t="s">
        <v>4753</v>
      </c>
    </row>
    <row r="110" spans="1:7" ht="39.6">
      <c r="A110" s="496"/>
      <c r="B110" s="371" t="s">
        <v>718</v>
      </c>
      <c r="C110" s="338" t="s">
        <v>719</v>
      </c>
      <c r="D110" s="338" t="s">
        <v>720</v>
      </c>
      <c r="E110" s="338" t="s">
        <v>721</v>
      </c>
      <c r="F110" s="339"/>
      <c r="G110" s="337" t="s">
        <v>928</v>
      </c>
    </row>
    <row r="111" spans="1:7" ht="26.4">
      <c r="A111" s="496"/>
      <c r="B111" s="371" t="s">
        <v>1047</v>
      </c>
      <c r="C111" s="338" t="s">
        <v>714</v>
      </c>
      <c r="D111" s="338" t="s">
        <v>715</v>
      </c>
      <c r="E111" s="338" t="s">
        <v>716</v>
      </c>
      <c r="F111" s="339"/>
      <c r="G111" s="337" t="s">
        <v>929</v>
      </c>
    </row>
    <row r="112" spans="1:7" ht="26.4">
      <c r="A112" s="496"/>
      <c r="B112" s="337" t="s">
        <v>4754</v>
      </c>
      <c r="C112" s="338" t="s">
        <v>714</v>
      </c>
      <c r="D112" s="338" t="s">
        <v>715</v>
      </c>
      <c r="E112" s="337" t="s">
        <v>1042</v>
      </c>
      <c r="F112" s="339"/>
      <c r="G112" s="337" t="s">
        <v>1043</v>
      </c>
    </row>
    <row r="113" spans="1:7" ht="26.4">
      <c r="A113" s="496"/>
      <c r="B113" s="337" t="s">
        <v>930</v>
      </c>
      <c r="C113" s="338" t="s">
        <v>714</v>
      </c>
      <c r="D113" s="338" t="s">
        <v>715</v>
      </c>
      <c r="E113" s="338" t="s">
        <v>723</v>
      </c>
      <c r="F113" s="339"/>
      <c r="G113" s="339"/>
    </row>
    <row r="114" spans="1:7" ht="13.2">
      <c r="A114" s="496"/>
      <c r="B114" s="337" t="s">
        <v>125</v>
      </c>
      <c r="C114" s="338" t="s">
        <v>727</v>
      </c>
      <c r="D114" s="338" t="s">
        <v>728</v>
      </c>
      <c r="E114" s="338" t="s">
        <v>723</v>
      </c>
      <c r="F114" s="339"/>
      <c r="G114" s="339"/>
    </row>
    <row r="115" spans="1:7" ht="14.4">
      <c r="A115" s="496"/>
      <c r="B115" s="371" t="s">
        <v>406</v>
      </c>
      <c r="C115" s="338" t="s">
        <v>727</v>
      </c>
      <c r="D115" s="338" t="s">
        <v>728</v>
      </c>
      <c r="E115" s="338" t="s">
        <v>723</v>
      </c>
      <c r="F115" s="339"/>
      <c r="G115" s="339"/>
    </row>
    <row r="116" spans="1:7" ht="13.2">
      <c r="A116" s="496"/>
      <c r="B116" s="337" t="s">
        <v>931</v>
      </c>
      <c r="C116" s="338" t="s">
        <v>727</v>
      </c>
      <c r="D116" s="338" t="s">
        <v>728</v>
      </c>
      <c r="E116" s="338" t="s">
        <v>723</v>
      </c>
      <c r="F116" s="339"/>
      <c r="G116" s="339"/>
    </row>
    <row r="117" spans="1:7" ht="13.2">
      <c r="A117" s="496"/>
      <c r="B117" s="337" t="s">
        <v>932</v>
      </c>
      <c r="C117" s="338" t="s">
        <v>714</v>
      </c>
      <c r="D117" s="338" t="s">
        <v>715</v>
      </c>
      <c r="E117" s="338" t="s">
        <v>723</v>
      </c>
      <c r="F117" s="339"/>
      <c r="G117" s="339"/>
    </row>
    <row r="118" spans="1:7" ht="39.6">
      <c r="A118" s="496"/>
      <c r="B118" s="337" t="s">
        <v>273</v>
      </c>
      <c r="C118" s="338" t="s">
        <v>730</v>
      </c>
      <c r="D118" s="338" t="s">
        <v>731</v>
      </c>
      <c r="E118" s="337" t="s">
        <v>933</v>
      </c>
      <c r="F118" s="339"/>
      <c r="G118" s="339"/>
    </row>
    <row r="119" spans="1:7" ht="13.2">
      <c r="A119" s="365"/>
      <c r="B119" s="337" t="s">
        <v>250</v>
      </c>
      <c r="C119" s="338" t="s">
        <v>730</v>
      </c>
      <c r="D119" s="338" t="s">
        <v>731</v>
      </c>
      <c r="E119" s="337" t="s">
        <v>938</v>
      </c>
      <c r="F119" s="339"/>
      <c r="G119" s="339"/>
    </row>
    <row r="120" spans="1:7" ht="13.2">
      <c r="A120" s="365"/>
      <c r="B120" s="337" t="s">
        <v>698</v>
      </c>
      <c r="C120" s="338" t="s">
        <v>730</v>
      </c>
      <c r="D120" s="338" t="s">
        <v>731</v>
      </c>
      <c r="E120" s="337" t="s">
        <v>4755</v>
      </c>
      <c r="F120" s="339"/>
      <c r="G120" s="339"/>
    </row>
    <row r="121" spans="1:7" ht="26.4">
      <c r="A121" s="365"/>
      <c r="B121" s="337" t="s">
        <v>4756</v>
      </c>
      <c r="C121" s="338" t="s">
        <v>4757</v>
      </c>
      <c r="D121" s="338" t="s">
        <v>4758</v>
      </c>
      <c r="E121" s="337" t="s">
        <v>4759</v>
      </c>
      <c r="F121" s="339"/>
      <c r="G121" s="337" t="s">
        <v>4760</v>
      </c>
    </row>
    <row r="122" spans="1:7" ht="39.6">
      <c r="A122" s="365"/>
      <c r="B122" s="337" t="s">
        <v>940</v>
      </c>
      <c r="C122" s="338" t="s">
        <v>730</v>
      </c>
      <c r="D122" s="338" t="s">
        <v>731</v>
      </c>
      <c r="E122" s="337" t="s">
        <v>941</v>
      </c>
      <c r="F122" s="339"/>
      <c r="G122" s="337" t="s">
        <v>942</v>
      </c>
    </row>
    <row r="123" spans="1:7" ht="39.6">
      <c r="A123" s="365"/>
      <c r="B123" s="337" t="s">
        <v>4761</v>
      </c>
      <c r="C123" s="338" t="s">
        <v>730</v>
      </c>
      <c r="D123" s="338" t="s">
        <v>731</v>
      </c>
      <c r="E123" s="337" t="s">
        <v>1055</v>
      </c>
      <c r="F123" s="339"/>
      <c r="G123" s="337" t="s">
        <v>945</v>
      </c>
    </row>
    <row r="124" spans="1:7" ht="52.8">
      <c r="A124" s="365"/>
      <c r="B124" s="337" t="s">
        <v>153</v>
      </c>
      <c r="C124" s="338" t="s">
        <v>730</v>
      </c>
      <c r="D124" s="338" t="s">
        <v>731</v>
      </c>
      <c r="E124" s="337" t="s">
        <v>768</v>
      </c>
      <c r="F124" s="339"/>
      <c r="G124" s="339"/>
    </row>
    <row r="125" spans="1:7" ht="26.4">
      <c r="A125" s="365"/>
      <c r="B125" s="337" t="s">
        <v>154</v>
      </c>
      <c r="C125" s="338" t="s">
        <v>730</v>
      </c>
      <c r="D125" s="338" t="s">
        <v>731</v>
      </c>
      <c r="E125" s="337" t="s">
        <v>4762</v>
      </c>
      <c r="F125" s="339"/>
      <c r="G125" s="339"/>
    </row>
    <row r="126" spans="1:7" ht="28.8">
      <c r="A126" s="365"/>
      <c r="B126" s="371" t="s">
        <v>128</v>
      </c>
      <c r="C126" s="338" t="s">
        <v>730</v>
      </c>
      <c r="D126" s="338" t="s">
        <v>731</v>
      </c>
      <c r="E126" s="337" t="s">
        <v>734</v>
      </c>
      <c r="F126" s="339"/>
      <c r="G126" s="339"/>
    </row>
    <row r="127" spans="1:7" ht="39.6">
      <c r="A127" s="365"/>
      <c r="B127" s="337" t="s">
        <v>4763</v>
      </c>
      <c r="C127" s="338" t="s">
        <v>730</v>
      </c>
      <c r="D127" s="338" t="s">
        <v>731</v>
      </c>
      <c r="E127" s="337" t="s">
        <v>4764</v>
      </c>
      <c r="F127" s="339"/>
      <c r="G127" s="339"/>
    </row>
    <row r="128" spans="1:7" ht="26.4">
      <c r="A128" s="365"/>
      <c r="B128" s="337" t="s">
        <v>4765</v>
      </c>
      <c r="C128" s="338" t="s">
        <v>730</v>
      </c>
      <c r="D128" s="338" t="s">
        <v>731</v>
      </c>
      <c r="E128" s="338" t="s">
        <v>723</v>
      </c>
      <c r="F128" s="339"/>
      <c r="G128" s="337" t="s">
        <v>4401</v>
      </c>
    </row>
    <row r="129" spans="1:7" ht="26.4">
      <c r="A129" s="365"/>
      <c r="B129" s="337" t="s">
        <v>291</v>
      </c>
      <c r="C129" s="338" t="s">
        <v>730</v>
      </c>
      <c r="D129" s="338" t="s">
        <v>731</v>
      </c>
      <c r="E129" s="338" t="s">
        <v>723</v>
      </c>
      <c r="F129" s="339"/>
      <c r="G129" s="337" t="s">
        <v>4766</v>
      </c>
    </row>
    <row r="130" spans="1:7" ht="26.4">
      <c r="A130" s="365"/>
      <c r="B130" s="337" t="s">
        <v>4767</v>
      </c>
      <c r="C130" s="338" t="s">
        <v>730</v>
      </c>
      <c r="D130" s="338" t="s">
        <v>731</v>
      </c>
      <c r="E130" s="338" t="s">
        <v>850</v>
      </c>
      <c r="F130" s="339"/>
      <c r="G130" s="339"/>
    </row>
    <row r="131" spans="1:7" ht="26.4">
      <c r="A131" s="365"/>
      <c r="B131" s="337" t="s">
        <v>4768</v>
      </c>
      <c r="C131" s="338" t="s">
        <v>719</v>
      </c>
      <c r="D131" s="338" t="s">
        <v>720</v>
      </c>
      <c r="E131" s="338" t="s">
        <v>850</v>
      </c>
      <c r="F131" s="339"/>
      <c r="G131" s="339"/>
    </row>
    <row r="132" spans="1:7" ht="92.4">
      <c r="A132" s="365"/>
      <c r="B132" s="337" t="s">
        <v>4769</v>
      </c>
      <c r="C132" s="338" t="s">
        <v>719</v>
      </c>
      <c r="D132" s="338" t="s">
        <v>720</v>
      </c>
      <c r="E132" s="338" t="s">
        <v>850</v>
      </c>
      <c r="F132" s="339"/>
      <c r="G132" s="363" t="s">
        <v>4770</v>
      </c>
    </row>
    <row r="133" spans="1:7" ht="52.8">
      <c r="A133" s="365"/>
      <c r="B133" s="337" t="s">
        <v>4771</v>
      </c>
      <c r="C133" s="338" t="s">
        <v>719</v>
      </c>
      <c r="D133" s="338" t="s">
        <v>720</v>
      </c>
      <c r="E133" s="338" t="s">
        <v>850</v>
      </c>
      <c r="F133" s="339"/>
      <c r="G133" s="337" t="s">
        <v>4772</v>
      </c>
    </row>
    <row r="134" spans="1:7" ht="26.4">
      <c r="A134" s="365"/>
      <c r="B134" s="337" t="s">
        <v>558</v>
      </c>
      <c r="C134" s="338" t="s">
        <v>730</v>
      </c>
      <c r="D134" s="338" t="s">
        <v>731</v>
      </c>
      <c r="E134" s="337" t="s">
        <v>959</v>
      </c>
      <c r="F134" s="339"/>
      <c r="G134" s="339"/>
    </row>
    <row r="135" spans="1:7" ht="13.2">
      <c r="A135" s="365"/>
      <c r="B135" s="337" t="s">
        <v>559</v>
      </c>
      <c r="C135" s="338" t="s">
        <v>730</v>
      </c>
      <c r="D135" s="338" t="s">
        <v>731</v>
      </c>
      <c r="E135" s="337" t="s">
        <v>960</v>
      </c>
      <c r="F135" s="339"/>
      <c r="G135" s="339"/>
    </row>
    <row r="136" spans="1:7" ht="39.6">
      <c r="A136" s="365"/>
      <c r="B136" s="337" t="s">
        <v>336</v>
      </c>
      <c r="C136" s="338" t="s">
        <v>730</v>
      </c>
      <c r="D136" s="338" t="s">
        <v>731</v>
      </c>
      <c r="E136" s="337" t="s">
        <v>766</v>
      </c>
      <c r="F136" s="339"/>
      <c r="G136" s="339"/>
    </row>
    <row r="137" spans="1:7" ht="26.4">
      <c r="A137" s="365"/>
      <c r="B137" s="337" t="s">
        <v>337</v>
      </c>
      <c r="C137" s="338" t="s">
        <v>730</v>
      </c>
      <c r="D137" s="338" t="s">
        <v>731</v>
      </c>
      <c r="E137" s="337" t="s">
        <v>766</v>
      </c>
      <c r="F137" s="339"/>
      <c r="G137" s="339"/>
    </row>
    <row r="138" spans="1:7" ht="26.4">
      <c r="A138" s="365"/>
      <c r="B138" s="337" t="s">
        <v>338</v>
      </c>
      <c r="C138" s="338" t="s">
        <v>730</v>
      </c>
      <c r="D138" s="338" t="s">
        <v>731</v>
      </c>
      <c r="E138" s="338" t="s">
        <v>716</v>
      </c>
      <c r="F138" s="339"/>
      <c r="G138" s="337" t="s">
        <v>961</v>
      </c>
    </row>
    <row r="139" spans="1:7" ht="26.4">
      <c r="A139" s="365"/>
      <c r="B139" s="337" t="s">
        <v>4773</v>
      </c>
      <c r="C139" s="338" t="s">
        <v>738</v>
      </c>
      <c r="D139" s="338" t="s">
        <v>739</v>
      </c>
      <c r="E139" s="338" t="s">
        <v>873</v>
      </c>
      <c r="F139" s="339"/>
      <c r="G139" s="339"/>
    </row>
    <row r="140" spans="1:7" ht="26.4">
      <c r="A140" s="365"/>
      <c r="B140" s="337" t="s">
        <v>4476</v>
      </c>
      <c r="C140" s="338" t="s">
        <v>738</v>
      </c>
      <c r="D140" s="338" t="s">
        <v>739</v>
      </c>
      <c r="E140" s="338" t="s">
        <v>873</v>
      </c>
      <c r="F140" s="339"/>
      <c r="G140" s="339"/>
    </row>
    <row r="141" spans="1:7" ht="26.4">
      <c r="A141" s="365"/>
      <c r="B141" s="337" t="s">
        <v>58</v>
      </c>
      <c r="C141" s="338" t="s">
        <v>738</v>
      </c>
      <c r="D141" s="338" t="s">
        <v>739</v>
      </c>
      <c r="E141" s="338" t="s">
        <v>873</v>
      </c>
      <c r="F141" s="339"/>
      <c r="G141" s="339"/>
    </row>
    <row r="142" spans="1:7" ht="26.4">
      <c r="A142" s="365"/>
      <c r="B142" s="337" t="s">
        <v>1045</v>
      </c>
      <c r="C142" s="338" t="s">
        <v>738</v>
      </c>
      <c r="D142" s="338" t="s">
        <v>739</v>
      </c>
      <c r="E142" s="338" t="s">
        <v>873</v>
      </c>
      <c r="F142" s="339"/>
      <c r="G142" s="339"/>
    </row>
    <row r="143" spans="1:7" ht="39.6">
      <c r="A143" s="365"/>
      <c r="B143" s="337" t="s">
        <v>162</v>
      </c>
      <c r="C143" s="337" t="s">
        <v>762</v>
      </c>
      <c r="D143" s="337" t="s">
        <v>763</v>
      </c>
      <c r="E143" s="339"/>
      <c r="F143" s="339"/>
      <c r="G143" s="337" t="s">
        <v>775</v>
      </c>
    </row>
    <row r="144" spans="1:7" ht="28.8">
      <c r="A144" s="501" t="s">
        <v>5139</v>
      </c>
      <c r="B144" s="371" t="s">
        <v>4774</v>
      </c>
      <c r="C144" s="337" t="s">
        <v>714</v>
      </c>
      <c r="D144" s="337" t="s">
        <v>715</v>
      </c>
      <c r="E144" s="337" t="s">
        <v>4685</v>
      </c>
      <c r="F144" s="339"/>
      <c r="G144" s="338"/>
    </row>
    <row r="145" spans="1:7" ht="39.6">
      <c r="A145" s="502"/>
      <c r="B145" s="371" t="s">
        <v>718</v>
      </c>
      <c r="C145" s="338" t="s">
        <v>719</v>
      </c>
      <c r="D145" s="338" t="s">
        <v>720</v>
      </c>
      <c r="E145" s="338" t="s">
        <v>721</v>
      </c>
      <c r="F145" s="339"/>
      <c r="G145" s="337" t="s">
        <v>928</v>
      </c>
    </row>
    <row r="146" spans="1:7" ht="26.4">
      <c r="A146" s="502"/>
      <c r="B146" s="371" t="s">
        <v>1047</v>
      </c>
      <c r="C146" s="338" t="s">
        <v>714</v>
      </c>
      <c r="D146" s="338" t="s">
        <v>715</v>
      </c>
      <c r="E146" s="338" t="s">
        <v>716</v>
      </c>
      <c r="F146" s="339"/>
      <c r="G146" s="337" t="s">
        <v>929</v>
      </c>
    </row>
    <row r="147" spans="1:7" ht="26.4">
      <c r="A147" s="502"/>
      <c r="B147" s="337" t="s">
        <v>4754</v>
      </c>
      <c r="C147" s="338" t="s">
        <v>714</v>
      </c>
      <c r="D147" s="338" t="s">
        <v>715</v>
      </c>
      <c r="E147" s="337" t="s">
        <v>1042</v>
      </c>
      <c r="F147" s="339"/>
      <c r="G147" s="337" t="s">
        <v>1043</v>
      </c>
    </row>
    <row r="148" spans="1:7" ht="26.4">
      <c r="A148" s="502"/>
      <c r="B148" s="337" t="s">
        <v>930</v>
      </c>
      <c r="C148" s="338" t="s">
        <v>714</v>
      </c>
      <c r="D148" s="338" t="s">
        <v>715</v>
      </c>
      <c r="E148" s="338" t="s">
        <v>723</v>
      </c>
      <c r="F148" s="339"/>
      <c r="G148" s="339"/>
    </row>
    <row r="149" spans="1:7" ht="13.2">
      <c r="A149" s="502"/>
      <c r="B149" s="337" t="s">
        <v>125</v>
      </c>
      <c r="C149" s="338" t="s">
        <v>727</v>
      </c>
      <c r="D149" s="338" t="s">
        <v>728</v>
      </c>
      <c r="E149" s="338" t="s">
        <v>723</v>
      </c>
      <c r="F149" s="339"/>
      <c r="G149" s="339"/>
    </row>
    <row r="150" spans="1:7" ht="13.2">
      <c r="A150" s="502"/>
      <c r="B150" s="337" t="s">
        <v>1048</v>
      </c>
      <c r="C150" s="338" t="s">
        <v>714</v>
      </c>
      <c r="D150" s="338" t="s">
        <v>715</v>
      </c>
      <c r="E150" s="338" t="s">
        <v>723</v>
      </c>
      <c r="F150" s="339"/>
      <c r="G150" s="339"/>
    </row>
    <row r="151" spans="1:7" ht="39.6">
      <c r="A151" s="502"/>
      <c r="B151" s="337" t="s">
        <v>1049</v>
      </c>
      <c r="C151" s="338" t="s">
        <v>730</v>
      </c>
      <c r="D151" s="338" t="s">
        <v>731</v>
      </c>
      <c r="E151" s="337" t="s">
        <v>933</v>
      </c>
      <c r="F151" s="339"/>
      <c r="G151" s="339"/>
    </row>
    <row r="152" spans="1:7" ht="13.2">
      <c r="A152" s="502"/>
      <c r="B152" s="337" t="s">
        <v>250</v>
      </c>
      <c r="C152" s="338" t="s">
        <v>730</v>
      </c>
      <c r="D152" s="338" t="s">
        <v>731</v>
      </c>
      <c r="E152" s="337" t="s">
        <v>938</v>
      </c>
      <c r="F152" s="339"/>
      <c r="G152" s="337" t="s">
        <v>1051</v>
      </c>
    </row>
    <row r="153" spans="1:7" ht="13.2">
      <c r="A153" s="502"/>
      <c r="B153" s="337" t="s">
        <v>698</v>
      </c>
      <c r="C153" s="338" t="s">
        <v>730</v>
      </c>
      <c r="D153" s="338" t="s">
        <v>731</v>
      </c>
      <c r="E153" s="337" t="s">
        <v>4755</v>
      </c>
      <c r="F153" s="339"/>
      <c r="G153" s="339"/>
    </row>
    <row r="154" spans="1:7" ht="66">
      <c r="A154" s="502"/>
      <c r="B154" s="337" t="s">
        <v>4775</v>
      </c>
      <c r="C154" s="338" t="s">
        <v>719</v>
      </c>
      <c r="D154" s="338" t="s">
        <v>720</v>
      </c>
      <c r="E154" s="337" t="s">
        <v>1053</v>
      </c>
      <c r="F154" s="339"/>
      <c r="G154" s="337" t="s">
        <v>1054</v>
      </c>
    </row>
    <row r="155" spans="1:7" ht="26.4">
      <c r="A155" s="502"/>
      <c r="B155" s="337" t="s">
        <v>4756</v>
      </c>
      <c r="C155" s="338" t="s">
        <v>4757</v>
      </c>
      <c r="D155" s="338" t="s">
        <v>4758</v>
      </c>
      <c r="E155" s="337" t="s">
        <v>4759</v>
      </c>
      <c r="F155" s="339"/>
      <c r="G155" s="337" t="s">
        <v>4760</v>
      </c>
    </row>
    <row r="156" spans="1:7" ht="39.6">
      <c r="A156" s="377"/>
      <c r="B156" s="337" t="s">
        <v>940</v>
      </c>
      <c r="C156" s="338" t="s">
        <v>730</v>
      </c>
      <c r="D156" s="338" t="s">
        <v>731</v>
      </c>
      <c r="E156" s="337" t="s">
        <v>941</v>
      </c>
      <c r="F156" s="339"/>
      <c r="G156" s="337" t="s">
        <v>942</v>
      </c>
    </row>
    <row r="157" spans="1:7" ht="39.6">
      <c r="A157" s="377"/>
      <c r="B157" s="337" t="s">
        <v>4761</v>
      </c>
      <c r="C157" s="338" t="s">
        <v>730</v>
      </c>
      <c r="D157" s="338" t="s">
        <v>731</v>
      </c>
      <c r="E157" s="337" t="s">
        <v>1055</v>
      </c>
      <c r="F157" s="339"/>
      <c r="G157" s="337" t="s">
        <v>945</v>
      </c>
    </row>
    <row r="158" spans="1:7" ht="52.8">
      <c r="A158" s="377"/>
      <c r="B158" s="337" t="s">
        <v>153</v>
      </c>
      <c r="C158" s="338" t="s">
        <v>730</v>
      </c>
      <c r="D158" s="338" t="s">
        <v>731</v>
      </c>
      <c r="E158" s="337" t="s">
        <v>768</v>
      </c>
      <c r="F158" s="339"/>
      <c r="G158" s="339"/>
    </row>
    <row r="159" spans="1:7" ht="26.4">
      <c r="A159" s="377"/>
      <c r="B159" s="337" t="s">
        <v>154</v>
      </c>
      <c r="C159" s="338" t="s">
        <v>730</v>
      </c>
      <c r="D159" s="338" t="s">
        <v>731</v>
      </c>
      <c r="E159" s="337" t="s">
        <v>4762</v>
      </c>
      <c r="F159" s="339"/>
      <c r="G159" s="339"/>
    </row>
    <row r="160" spans="1:7" ht="39.6">
      <c r="A160" s="377"/>
      <c r="B160" s="337" t="s">
        <v>4763</v>
      </c>
      <c r="C160" s="338" t="s">
        <v>730</v>
      </c>
      <c r="D160" s="338" t="s">
        <v>731</v>
      </c>
      <c r="E160" s="337" t="s">
        <v>4764</v>
      </c>
      <c r="F160" s="339"/>
      <c r="G160" s="339"/>
    </row>
    <row r="161" spans="1:7" ht="26.4">
      <c r="A161" s="377"/>
      <c r="B161" s="337" t="s">
        <v>4767</v>
      </c>
      <c r="C161" s="338" t="s">
        <v>719</v>
      </c>
      <c r="D161" s="338" t="s">
        <v>720</v>
      </c>
      <c r="E161" s="338" t="s">
        <v>1058</v>
      </c>
      <c r="F161" s="339"/>
      <c r="G161" s="339"/>
    </row>
    <row r="162" spans="1:7" ht="26.4">
      <c r="A162" s="377"/>
      <c r="B162" s="337" t="s">
        <v>4768</v>
      </c>
      <c r="C162" s="338" t="s">
        <v>719</v>
      </c>
      <c r="D162" s="338" t="s">
        <v>720</v>
      </c>
      <c r="E162" s="338" t="s">
        <v>1059</v>
      </c>
      <c r="F162" s="339"/>
      <c r="G162" s="339"/>
    </row>
    <row r="163" spans="1:7" ht="26.4">
      <c r="A163" s="377"/>
      <c r="B163" s="337" t="s">
        <v>558</v>
      </c>
      <c r="C163" s="338" t="s">
        <v>730</v>
      </c>
      <c r="D163" s="338" t="s">
        <v>731</v>
      </c>
      <c r="E163" s="337" t="s">
        <v>959</v>
      </c>
      <c r="F163" s="339"/>
      <c r="G163" s="339"/>
    </row>
    <row r="164" spans="1:7" ht="13.2">
      <c r="A164" s="377"/>
      <c r="B164" s="337" t="s">
        <v>559</v>
      </c>
      <c r="C164" s="338" t="s">
        <v>730</v>
      </c>
      <c r="D164" s="338" t="s">
        <v>731</v>
      </c>
      <c r="E164" s="337" t="s">
        <v>960</v>
      </c>
      <c r="F164" s="339"/>
      <c r="G164" s="339"/>
    </row>
    <row r="165" spans="1:7" ht="39.6">
      <c r="A165" s="377"/>
      <c r="B165" s="337" t="s">
        <v>336</v>
      </c>
      <c r="C165" s="338" t="s">
        <v>730</v>
      </c>
      <c r="D165" s="338" t="s">
        <v>731</v>
      </c>
      <c r="E165" s="337" t="s">
        <v>766</v>
      </c>
      <c r="F165" s="339"/>
      <c r="G165" s="339"/>
    </row>
    <row r="166" spans="1:7" ht="26.4">
      <c r="A166" s="377"/>
      <c r="B166" s="337" t="s">
        <v>4776</v>
      </c>
      <c r="C166" s="338" t="s">
        <v>730</v>
      </c>
      <c r="D166" s="338" t="s">
        <v>731</v>
      </c>
      <c r="E166" s="337" t="s">
        <v>766</v>
      </c>
      <c r="F166" s="339"/>
      <c r="G166" s="339"/>
    </row>
    <row r="167" spans="1:7" ht="26.4">
      <c r="A167" s="377"/>
      <c r="B167" s="337" t="s">
        <v>338</v>
      </c>
      <c r="C167" s="338" t="s">
        <v>730</v>
      </c>
      <c r="D167" s="338" t="s">
        <v>731</v>
      </c>
      <c r="E167" s="338" t="s">
        <v>716</v>
      </c>
      <c r="F167" s="339"/>
      <c r="G167" s="337" t="s">
        <v>961</v>
      </c>
    </row>
    <row r="168" spans="1:7" ht="26.4">
      <c r="A168" s="377"/>
      <c r="B168" s="337" t="s">
        <v>4777</v>
      </c>
      <c r="C168" s="338" t="s">
        <v>738</v>
      </c>
      <c r="D168" s="338" t="s">
        <v>739</v>
      </c>
      <c r="E168" s="338" t="s">
        <v>873</v>
      </c>
      <c r="F168" s="339"/>
      <c r="G168" s="339"/>
    </row>
    <row r="169" spans="1:7" ht="26.4">
      <c r="A169" s="377"/>
      <c r="B169" s="337" t="s">
        <v>4778</v>
      </c>
      <c r="C169" s="338" t="s">
        <v>738</v>
      </c>
      <c r="D169" s="338" t="s">
        <v>739</v>
      </c>
      <c r="E169" s="338" t="s">
        <v>873</v>
      </c>
      <c r="F169" s="339"/>
      <c r="G169" s="339"/>
    </row>
    <row r="170" spans="1:7" ht="26.4">
      <c r="A170" s="377"/>
      <c r="B170" s="337" t="s">
        <v>4779</v>
      </c>
      <c r="C170" s="338" t="s">
        <v>738</v>
      </c>
      <c r="D170" s="338" t="s">
        <v>739</v>
      </c>
      <c r="E170" s="338" t="s">
        <v>873</v>
      </c>
      <c r="F170" s="339"/>
      <c r="G170" s="339"/>
    </row>
    <row r="171" spans="1:7" ht="39.6">
      <c r="A171" s="377"/>
      <c r="B171" s="337" t="s">
        <v>162</v>
      </c>
      <c r="C171" s="337" t="s">
        <v>762</v>
      </c>
      <c r="D171" s="337" t="s">
        <v>763</v>
      </c>
      <c r="E171" s="339"/>
      <c r="F171" s="339"/>
      <c r="G171" s="337" t="s">
        <v>775</v>
      </c>
    </row>
  </sheetData>
  <mergeCells count="5">
    <mergeCell ref="A4:A17"/>
    <mergeCell ref="A37:A47"/>
    <mergeCell ref="A80:A91"/>
    <mergeCell ref="A109:A118"/>
    <mergeCell ref="A144:A155"/>
  </mergeCells>
  <hyperlinks>
    <hyperlink ref="B1" location="HLAVNY!A1" display="&lt;-------------- späť na HLAVNY" xr:uid="{D648BA39-E32D-4E67-8AD2-424B85DE8705}"/>
    <hyperlink ref="E33" r:id="rId1" xr:uid="{51CD02BA-4DF7-4CA5-BCAA-44549E04F2A2}"/>
    <hyperlink ref="E72" r:id="rId2" xr:uid="{59398366-4B40-4468-B5B9-EF72607E101A}"/>
    <hyperlink ref="E73" r:id="rId3" xr:uid="{A5FCD772-0290-4B4D-A6B3-C0E3864D1A73}"/>
    <hyperlink ref="E74" r:id="rId4" xr:uid="{1B547387-A76B-4F73-AD82-80D3E4366A81}"/>
    <hyperlink ref="E104" r:id="rId5" xr:uid="{F5D23C24-28D1-42C5-B9EC-A3A5A1EFC601}"/>
    <hyperlink ref="G132" r:id="rId6" xr:uid="{2F81ABDF-D5C2-40B4-96FA-DD1656FC9581}"/>
  </hyperlink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7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tabColor rgb="FFFFD966"/>
    <outlinePr summaryBelow="0" summaryRight="0"/>
  </sheetPr>
  <dimension ref="A1:F36"/>
  <sheetViews>
    <sheetView workbookViewId="0">
      <pane ySplit="3" topLeftCell="A4" activePane="bottomLeft" state="frozen"/>
      <selection pane="bottomLeft" activeCell="A3" sqref="A3"/>
    </sheetView>
  </sheetViews>
  <sheetFormatPr defaultColWidth="12.6640625" defaultRowHeight="15.75" customHeight="1"/>
  <cols>
    <col min="1" max="1" width="31.77734375" customWidth="1"/>
    <col min="2" max="2" width="18.109375" customWidth="1"/>
    <col min="3" max="3" width="18" customWidth="1"/>
    <col min="4" max="4" width="84" customWidth="1"/>
    <col min="6" max="6" width="61" customWidth="1"/>
  </cols>
  <sheetData>
    <row r="1" spans="1:6" ht="13.2">
      <c r="A1" s="13" t="s">
        <v>111</v>
      </c>
      <c r="B1" s="74" t="s">
        <v>705</v>
      </c>
      <c r="C1" s="12" t="s">
        <v>4683</v>
      </c>
    </row>
    <row r="2" spans="1:6" ht="13.2">
      <c r="A2" s="12"/>
      <c r="B2" s="74" t="s">
        <v>707</v>
      </c>
      <c r="C2" s="12" t="s">
        <v>4684</v>
      </c>
    </row>
    <row r="3" spans="1:6" ht="13.8">
      <c r="A3" s="324" t="s">
        <v>708</v>
      </c>
      <c r="B3" s="75" t="s">
        <v>709</v>
      </c>
      <c r="C3" s="75" t="s">
        <v>710</v>
      </c>
      <c r="D3" s="75" t="s">
        <v>711</v>
      </c>
      <c r="E3" s="75" t="s">
        <v>712</v>
      </c>
      <c r="F3" s="75" t="s">
        <v>713</v>
      </c>
    </row>
    <row r="4" spans="1:6" ht="14.4">
      <c r="A4" s="71" t="s">
        <v>403</v>
      </c>
      <c r="B4" s="12" t="s">
        <v>714</v>
      </c>
      <c r="C4" s="12" t="s">
        <v>715</v>
      </c>
      <c r="D4" s="12" t="s">
        <v>4685</v>
      </c>
    </row>
    <row r="5" spans="1:6" ht="14.4">
      <c r="A5" s="71" t="s">
        <v>4686</v>
      </c>
      <c r="B5" s="12" t="s">
        <v>719</v>
      </c>
      <c r="C5" s="12" t="s">
        <v>720</v>
      </c>
      <c r="D5" s="12" t="s">
        <v>721</v>
      </c>
      <c r="F5" s="12" t="s">
        <v>928</v>
      </c>
    </row>
    <row r="6" spans="1:6" ht="14.4">
      <c r="A6" s="71" t="s">
        <v>778</v>
      </c>
      <c r="B6" s="12" t="s">
        <v>714</v>
      </c>
      <c r="C6" s="12" t="s">
        <v>715</v>
      </c>
      <c r="D6" s="12" t="s">
        <v>716</v>
      </c>
    </row>
    <row r="7" spans="1:6" ht="14.4">
      <c r="A7" s="71" t="s">
        <v>519</v>
      </c>
      <c r="B7" s="12" t="s">
        <v>714</v>
      </c>
      <c r="C7" s="12" t="s">
        <v>715</v>
      </c>
      <c r="D7" s="12" t="s">
        <v>723</v>
      </c>
    </row>
    <row r="8" spans="1:6" ht="14.4">
      <c r="A8" s="71" t="s">
        <v>125</v>
      </c>
      <c r="B8" s="12" t="s">
        <v>727</v>
      </c>
      <c r="C8" s="12" t="s">
        <v>728</v>
      </c>
      <c r="D8" s="12" t="s">
        <v>723</v>
      </c>
    </row>
    <row r="9" spans="1:6" ht="14.4">
      <c r="A9" s="71" t="s">
        <v>4687</v>
      </c>
      <c r="B9" s="12" t="s">
        <v>714</v>
      </c>
      <c r="C9" s="12" t="s">
        <v>715</v>
      </c>
      <c r="D9" s="12" t="s">
        <v>723</v>
      </c>
      <c r="F9" s="12" t="s">
        <v>782</v>
      </c>
    </row>
    <row r="10" spans="1:6" ht="14.4">
      <c r="A10" s="71" t="s">
        <v>4487</v>
      </c>
      <c r="B10" s="12" t="s">
        <v>730</v>
      </c>
      <c r="C10" s="12" t="s">
        <v>731</v>
      </c>
      <c r="D10" s="12" t="s">
        <v>4688</v>
      </c>
      <c r="F10" s="12"/>
    </row>
    <row r="11" spans="1:6" ht="14.4">
      <c r="A11" s="71" t="s">
        <v>611</v>
      </c>
      <c r="B11" s="12" t="s">
        <v>730</v>
      </c>
      <c r="C11" s="12" t="s">
        <v>731</v>
      </c>
      <c r="D11" s="12" t="s">
        <v>790</v>
      </c>
      <c r="F11" s="12" t="s">
        <v>791</v>
      </c>
    </row>
    <row r="12" spans="1:6" ht="14.4">
      <c r="A12" s="71" t="s">
        <v>531</v>
      </c>
      <c r="B12" s="12" t="s">
        <v>719</v>
      </c>
      <c r="C12" s="12" t="s">
        <v>720</v>
      </c>
      <c r="D12" s="12" t="s">
        <v>760</v>
      </c>
    </row>
    <row r="13" spans="1:6" ht="14.4">
      <c r="A13" s="71" t="s">
        <v>532</v>
      </c>
      <c r="B13" s="12" t="s">
        <v>719</v>
      </c>
      <c r="C13" s="12" t="s">
        <v>720</v>
      </c>
      <c r="D13" s="12" t="s">
        <v>760</v>
      </c>
    </row>
    <row r="14" spans="1:6" ht="14.4">
      <c r="A14" s="71" t="s">
        <v>533</v>
      </c>
      <c r="B14" s="12" t="s">
        <v>762</v>
      </c>
      <c r="C14" s="12" t="s">
        <v>763</v>
      </c>
      <c r="D14" s="12" t="s">
        <v>764</v>
      </c>
      <c r="F14" s="77" t="s">
        <v>765</v>
      </c>
    </row>
    <row r="15" spans="1:6" ht="14.4">
      <c r="A15" s="71" t="s">
        <v>265</v>
      </c>
      <c r="B15" s="12" t="s">
        <v>730</v>
      </c>
      <c r="C15" s="12" t="s">
        <v>731</v>
      </c>
      <c r="D15" s="12" t="s">
        <v>766</v>
      </c>
    </row>
    <row r="16" spans="1:6" ht="14.4">
      <c r="A16" s="71" t="s">
        <v>266</v>
      </c>
      <c r="B16" s="12" t="s">
        <v>730</v>
      </c>
      <c r="C16" s="12" t="s">
        <v>731</v>
      </c>
      <c r="D16" s="12" t="s">
        <v>766</v>
      </c>
    </row>
    <row r="17" spans="1:6" ht="22.5" customHeight="1">
      <c r="A17" s="71" t="s">
        <v>268</v>
      </c>
      <c r="B17" s="12" t="s">
        <v>730</v>
      </c>
      <c r="C17" s="12" t="s">
        <v>731</v>
      </c>
      <c r="D17" s="12" t="s">
        <v>4689</v>
      </c>
    </row>
    <row r="18" spans="1:6" ht="14.4">
      <c r="A18" s="71" t="s">
        <v>269</v>
      </c>
      <c r="B18" s="12" t="s">
        <v>727</v>
      </c>
      <c r="C18" s="12" t="s">
        <v>728</v>
      </c>
      <c r="D18" s="12" t="s">
        <v>723</v>
      </c>
      <c r="F18" s="12" t="s">
        <v>797</v>
      </c>
    </row>
    <row r="19" spans="1:6" ht="14.4">
      <c r="A19" s="71" t="s">
        <v>4417</v>
      </c>
      <c r="B19" s="12" t="s">
        <v>730</v>
      </c>
      <c r="C19" s="12" t="s">
        <v>731</v>
      </c>
      <c r="D19" s="12" t="s">
        <v>4690</v>
      </c>
    </row>
    <row r="20" spans="1:6" ht="14.4">
      <c r="A20" s="71" t="s">
        <v>4691</v>
      </c>
      <c r="B20" s="12" t="s">
        <v>719</v>
      </c>
      <c r="C20" s="12" t="s">
        <v>720</v>
      </c>
      <c r="D20" s="12"/>
    </row>
    <row r="21" spans="1:6" ht="14.4">
      <c r="A21" s="71" t="s">
        <v>4692</v>
      </c>
      <c r="B21" s="12" t="s">
        <v>730</v>
      </c>
      <c r="C21" s="12" t="s">
        <v>731</v>
      </c>
      <c r="D21" s="12" t="s">
        <v>803</v>
      </c>
      <c r="F21" s="12" t="s">
        <v>803</v>
      </c>
    </row>
    <row r="22" spans="1:6" ht="14.4">
      <c r="A22" s="71" t="s">
        <v>4693</v>
      </c>
      <c r="B22" s="12" t="s">
        <v>730</v>
      </c>
      <c r="C22" s="12" t="s">
        <v>731</v>
      </c>
      <c r="D22" s="12" t="s">
        <v>4694</v>
      </c>
    </row>
    <row r="23" spans="1:6" ht="14.4">
      <c r="A23" s="71" t="s">
        <v>421</v>
      </c>
      <c r="B23" s="12" t="s">
        <v>730</v>
      </c>
      <c r="C23" s="12" t="s">
        <v>731</v>
      </c>
      <c r="D23" s="12" t="s">
        <v>4695</v>
      </c>
    </row>
    <row r="24" spans="1:6" ht="14.4">
      <c r="A24" s="71" t="s">
        <v>4696</v>
      </c>
      <c r="B24" s="12" t="s">
        <v>730</v>
      </c>
      <c r="C24" s="12" t="s">
        <v>731</v>
      </c>
      <c r="D24" s="12" t="s">
        <v>810</v>
      </c>
    </row>
    <row r="25" spans="1:6" ht="14.4">
      <c r="A25" s="71" t="s">
        <v>4697</v>
      </c>
      <c r="B25" s="12" t="s">
        <v>730</v>
      </c>
      <c r="C25" s="12" t="s">
        <v>731</v>
      </c>
      <c r="D25" s="12" t="s">
        <v>4694</v>
      </c>
    </row>
    <row r="26" spans="1:6" ht="14.4">
      <c r="A26" s="71" t="s">
        <v>615</v>
      </c>
      <c r="B26" s="12" t="s">
        <v>730</v>
      </c>
      <c r="C26" s="12" t="s">
        <v>731</v>
      </c>
      <c r="D26" s="12" t="s">
        <v>1010</v>
      </c>
      <c r="F26" s="12" t="s">
        <v>814</v>
      </c>
    </row>
    <row r="27" spans="1:6" ht="14.4">
      <c r="A27" s="71" t="s">
        <v>425</v>
      </c>
      <c r="B27" s="12" t="s">
        <v>719</v>
      </c>
      <c r="C27" s="12" t="s">
        <v>720</v>
      </c>
      <c r="D27" s="12" t="s">
        <v>760</v>
      </c>
    </row>
    <row r="28" spans="1:6" ht="14.4">
      <c r="A28" s="71" t="s">
        <v>426</v>
      </c>
      <c r="B28" s="12" t="s">
        <v>719</v>
      </c>
      <c r="C28" s="12" t="s">
        <v>720</v>
      </c>
      <c r="D28" s="12" t="s">
        <v>760</v>
      </c>
    </row>
    <row r="29" spans="1:6" ht="14.4">
      <c r="A29" s="71" t="s">
        <v>4698</v>
      </c>
      <c r="B29" s="12" t="s">
        <v>762</v>
      </c>
      <c r="C29" s="12" t="s">
        <v>763</v>
      </c>
      <c r="D29" s="12" t="s">
        <v>764</v>
      </c>
    </row>
    <row r="30" spans="1:6" ht="14.4">
      <c r="A30" s="71" t="s">
        <v>815</v>
      </c>
      <c r="B30" s="12" t="s">
        <v>714</v>
      </c>
      <c r="C30" s="12" t="s">
        <v>715</v>
      </c>
      <c r="D30" s="12" t="s">
        <v>723</v>
      </c>
    </row>
    <row r="31" spans="1:6" ht="14.4">
      <c r="A31" s="71" t="s">
        <v>271</v>
      </c>
      <c r="B31" s="12" t="s">
        <v>714</v>
      </c>
      <c r="C31" s="12" t="s">
        <v>715</v>
      </c>
      <c r="D31" s="12" t="s">
        <v>723</v>
      </c>
    </row>
    <row r="32" spans="1:6" ht="14.4">
      <c r="A32" s="71" t="s">
        <v>157</v>
      </c>
      <c r="B32" s="12" t="s">
        <v>730</v>
      </c>
      <c r="C32" s="12" t="s">
        <v>731</v>
      </c>
      <c r="D32" s="12" t="s">
        <v>816</v>
      </c>
    </row>
    <row r="33" spans="1:6" ht="14.4">
      <c r="A33" s="71" t="s">
        <v>159</v>
      </c>
      <c r="B33" s="12" t="s">
        <v>772</v>
      </c>
      <c r="C33" s="12" t="s">
        <v>773</v>
      </c>
      <c r="D33" s="13" t="s">
        <v>4699</v>
      </c>
    </row>
    <row r="34" spans="1:6" ht="14.4">
      <c r="A34" s="71" t="s">
        <v>4700</v>
      </c>
      <c r="B34" s="12" t="s">
        <v>738</v>
      </c>
      <c r="C34" s="12" t="s">
        <v>739</v>
      </c>
    </row>
    <row r="35" spans="1:6" ht="13.2">
      <c r="A35" s="12" t="s">
        <v>4701</v>
      </c>
      <c r="B35" s="12" t="s">
        <v>738</v>
      </c>
      <c r="C35" s="12" t="s">
        <v>739</v>
      </c>
    </row>
    <row r="36" spans="1:6" ht="13.2">
      <c r="A36" s="12" t="s">
        <v>162</v>
      </c>
      <c r="B36" s="12" t="s">
        <v>762</v>
      </c>
      <c r="C36" s="12" t="s">
        <v>763</v>
      </c>
      <c r="F36" s="12" t="s">
        <v>775</v>
      </c>
    </row>
  </sheetData>
  <hyperlinks>
    <hyperlink ref="A1" location="HLAVNY!A1" display="&lt;-------------- späť na HLAVNY" xr:uid="{00000000-0004-0000-2200-000000000000}"/>
    <hyperlink ref="D33" r:id="rId1" xr:uid="{00000000-0004-0000-2200-000001000000}"/>
  </hyperlink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tabColor rgb="FFFFD966"/>
    <outlinePr summaryBelow="0" summaryRight="0"/>
  </sheetPr>
  <dimension ref="A1:F46"/>
  <sheetViews>
    <sheetView workbookViewId="0">
      <pane ySplit="3" topLeftCell="A23" activePane="bottomLeft" state="frozen"/>
      <selection pane="bottomLeft" activeCell="C1" sqref="C1"/>
    </sheetView>
  </sheetViews>
  <sheetFormatPr defaultColWidth="12.6640625" defaultRowHeight="15.75" customHeight="1"/>
  <cols>
    <col min="1" max="1" width="35.109375" customWidth="1"/>
    <col min="2" max="2" width="16.109375" customWidth="1"/>
    <col min="3" max="3" width="25.88671875" customWidth="1"/>
    <col min="4" max="4" width="34.109375" customWidth="1"/>
    <col min="5" max="5" width="22.109375" hidden="1" customWidth="1"/>
    <col min="6" max="6" width="78.109375" customWidth="1"/>
  </cols>
  <sheetData>
    <row r="1" spans="1:6" ht="13.2">
      <c r="A1" s="13" t="s">
        <v>111</v>
      </c>
      <c r="B1" s="74" t="s">
        <v>705</v>
      </c>
      <c r="C1" s="12" t="s">
        <v>4702</v>
      </c>
    </row>
    <row r="2" spans="1:6" ht="13.2">
      <c r="A2" s="12"/>
      <c r="B2" s="74" t="s">
        <v>707</v>
      </c>
      <c r="C2" s="12" t="s">
        <v>400</v>
      </c>
    </row>
    <row r="3" spans="1:6" ht="13.8">
      <c r="A3" s="367" t="s">
        <v>708</v>
      </c>
      <c r="B3" s="75" t="s">
        <v>709</v>
      </c>
      <c r="C3" s="75" t="s">
        <v>710</v>
      </c>
      <c r="D3" s="75" t="s">
        <v>711</v>
      </c>
      <c r="E3" s="75" t="s">
        <v>712</v>
      </c>
      <c r="F3" s="75" t="s">
        <v>713</v>
      </c>
    </row>
    <row r="4" spans="1:6" ht="15.75" customHeight="1">
      <c r="A4" s="71" t="s">
        <v>403</v>
      </c>
      <c r="B4" s="12" t="s">
        <v>714</v>
      </c>
      <c r="C4" s="12" t="s">
        <v>715</v>
      </c>
      <c r="D4" s="12" t="s">
        <v>4685</v>
      </c>
    </row>
    <row r="5" spans="1:6" ht="15.75" customHeight="1">
      <c r="A5" s="71" t="s">
        <v>718</v>
      </c>
      <c r="B5" s="64" t="s">
        <v>719</v>
      </c>
      <c r="C5" s="64" t="s">
        <v>720</v>
      </c>
      <c r="D5" s="64" t="s">
        <v>721</v>
      </c>
      <c r="F5" s="12" t="s">
        <v>928</v>
      </c>
    </row>
    <row r="6" spans="1:6" ht="15.75" customHeight="1">
      <c r="A6" s="71" t="s">
        <v>1047</v>
      </c>
      <c r="B6" s="64" t="s">
        <v>714</v>
      </c>
      <c r="C6" s="64" t="s">
        <v>715</v>
      </c>
      <c r="D6" s="64" t="s">
        <v>716</v>
      </c>
    </row>
    <row r="7" spans="1:6" ht="15.75" customHeight="1">
      <c r="A7" s="71" t="s">
        <v>255</v>
      </c>
      <c r="B7" s="64" t="s">
        <v>714</v>
      </c>
      <c r="C7" s="64" t="s">
        <v>715</v>
      </c>
      <c r="D7" s="64" t="s">
        <v>716</v>
      </c>
    </row>
    <row r="8" spans="1:6" ht="15.75" customHeight="1">
      <c r="A8" s="71" t="s">
        <v>4280</v>
      </c>
      <c r="B8" s="64" t="s">
        <v>730</v>
      </c>
      <c r="C8" s="64" t="s">
        <v>731</v>
      </c>
      <c r="D8" s="12" t="s">
        <v>723</v>
      </c>
      <c r="F8" s="12" t="s">
        <v>4703</v>
      </c>
    </row>
    <row r="9" spans="1:6" ht="15.75" customHeight="1">
      <c r="A9" s="71" t="s">
        <v>4283</v>
      </c>
      <c r="B9" s="64" t="s">
        <v>730</v>
      </c>
      <c r="C9" s="64" t="s">
        <v>731</v>
      </c>
      <c r="D9" s="12" t="s">
        <v>723</v>
      </c>
      <c r="F9" s="12" t="s">
        <v>4704</v>
      </c>
    </row>
    <row r="10" spans="1:6" ht="15.75" customHeight="1">
      <c r="A10" s="71" t="s">
        <v>160</v>
      </c>
      <c r="B10" s="64" t="s">
        <v>730</v>
      </c>
      <c r="C10" s="64" t="s">
        <v>731</v>
      </c>
      <c r="D10" s="12" t="s">
        <v>829</v>
      </c>
    </row>
    <row r="11" spans="1:6" ht="15.75" customHeight="1">
      <c r="A11" s="71" t="s">
        <v>4289</v>
      </c>
      <c r="B11" s="64" t="s">
        <v>730</v>
      </c>
      <c r="C11" s="64" t="s">
        <v>731</v>
      </c>
      <c r="D11" s="12" t="s">
        <v>4705</v>
      </c>
      <c r="E11" s="64"/>
      <c r="F11" s="64"/>
    </row>
    <row r="12" spans="1:6" ht="15.75" customHeight="1">
      <c r="A12" s="71" t="s">
        <v>4706</v>
      </c>
      <c r="B12" s="64" t="s">
        <v>730</v>
      </c>
      <c r="C12" s="64" t="s">
        <v>731</v>
      </c>
      <c r="D12" s="12" t="s">
        <v>4707</v>
      </c>
      <c r="E12" s="64"/>
      <c r="F12" s="64" t="s">
        <v>782</v>
      </c>
    </row>
    <row r="13" spans="1:6" ht="15.75" customHeight="1">
      <c r="A13" s="71" t="s">
        <v>4708</v>
      </c>
      <c r="B13" s="64" t="s">
        <v>714</v>
      </c>
      <c r="C13" s="64" t="s">
        <v>715</v>
      </c>
      <c r="D13" s="12" t="s">
        <v>723</v>
      </c>
      <c r="E13" s="64"/>
      <c r="F13" s="64" t="s">
        <v>782</v>
      </c>
    </row>
    <row r="14" spans="1:6" ht="15.75" customHeight="1">
      <c r="A14" s="71" t="s">
        <v>831</v>
      </c>
      <c r="B14" s="64" t="s">
        <v>730</v>
      </c>
      <c r="C14" s="64" t="s">
        <v>731</v>
      </c>
      <c r="D14" s="12" t="s">
        <v>723</v>
      </c>
      <c r="F14" s="64" t="s">
        <v>832</v>
      </c>
    </row>
    <row r="15" spans="1:6" ht="15.75" customHeight="1">
      <c r="A15" s="71" t="s">
        <v>833</v>
      </c>
      <c r="B15" s="64" t="s">
        <v>714</v>
      </c>
      <c r="C15" s="64" t="s">
        <v>715</v>
      </c>
      <c r="D15" s="12" t="s">
        <v>723</v>
      </c>
      <c r="F15" s="12" t="s">
        <v>834</v>
      </c>
    </row>
    <row r="16" spans="1:6" ht="15.75" customHeight="1">
      <c r="A16" s="71" t="s">
        <v>119</v>
      </c>
      <c r="B16" s="64" t="s">
        <v>714</v>
      </c>
      <c r="C16" s="64" t="s">
        <v>715</v>
      </c>
      <c r="D16" s="12" t="s">
        <v>723</v>
      </c>
      <c r="F16" s="12" t="s">
        <v>835</v>
      </c>
    </row>
    <row r="17" spans="1:6" ht="15.75" customHeight="1">
      <c r="A17" s="71" t="s">
        <v>836</v>
      </c>
      <c r="B17" s="64" t="s">
        <v>714</v>
      </c>
      <c r="C17" s="64" t="s">
        <v>715</v>
      </c>
      <c r="D17" s="12" t="s">
        <v>723</v>
      </c>
    </row>
    <row r="18" spans="1:6" ht="15.75" customHeight="1">
      <c r="A18" s="71" t="s">
        <v>121</v>
      </c>
      <c r="B18" s="64" t="s">
        <v>714</v>
      </c>
      <c r="C18" s="64" t="s">
        <v>715</v>
      </c>
      <c r="D18" s="12" t="s">
        <v>723</v>
      </c>
      <c r="F18" s="12"/>
    </row>
    <row r="19" spans="1:6" ht="15.75" customHeight="1">
      <c r="A19" s="71" t="s">
        <v>122</v>
      </c>
      <c r="B19" s="64" t="s">
        <v>714</v>
      </c>
      <c r="C19" s="64" t="s">
        <v>715</v>
      </c>
      <c r="D19" s="12" t="s">
        <v>723</v>
      </c>
      <c r="F19" s="12"/>
    </row>
    <row r="20" spans="1:6" ht="15.75" customHeight="1">
      <c r="A20" s="71" t="s">
        <v>406</v>
      </c>
      <c r="B20" s="64" t="s">
        <v>727</v>
      </c>
      <c r="C20" s="64" t="s">
        <v>728</v>
      </c>
      <c r="D20" s="12" t="s">
        <v>723</v>
      </c>
      <c r="F20" s="12" t="s">
        <v>837</v>
      </c>
    </row>
    <row r="21" spans="1:6" ht="15.75" customHeight="1">
      <c r="A21" s="71" t="s">
        <v>4709</v>
      </c>
      <c r="B21" s="64" t="s">
        <v>714</v>
      </c>
      <c r="C21" s="64" t="s">
        <v>715</v>
      </c>
      <c r="D21" s="12" t="s">
        <v>723</v>
      </c>
      <c r="F21" s="12" t="s">
        <v>839</v>
      </c>
    </row>
    <row r="22" spans="1:6" ht="15.75" customHeight="1">
      <c r="A22" s="71" t="s">
        <v>4305</v>
      </c>
      <c r="B22" s="64" t="s">
        <v>730</v>
      </c>
      <c r="C22" s="64" t="s">
        <v>731</v>
      </c>
      <c r="D22" s="12" t="s">
        <v>843</v>
      </c>
    </row>
    <row r="23" spans="1:6" ht="15.75" customHeight="1">
      <c r="A23" s="71" t="s">
        <v>531</v>
      </c>
      <c r="B23" s="64" t="s">
        <v>719</v>
      </c>
      <c r="C23" s="64" t="s">
        <v>720</v>
      </c>
      <c r="D23" s="64" t="s">
        <v>760</v>
      </c>
    </row>
    <row r="24" spans="1:6" ht="15.75" customHeight="1">
      <c r="A24" s="71" t="s">
        <v>532</v>
      </c>
      <c r="B24" s="64" t="s">
        <v>719</v>
      </c>
      <c r="C24" s="64" t="s">
        <v>720</v>
      </c>
      <c r="D24" s="64" t="s">
        <v>760</v>
      </c>
    </row>
    <row r="25" spans="1:6" ht="15.75" customHeight="1">
      <c r="A25" s="71" t="s">
        <v>704</v>
      </c>
      <c r="B25" s="64" t="s">
        <v>762</v>
      </c>
      <c r="C25" s="64" t="s">
        <v>763</v>
      </c>
      <c r="D25" s="64" t="s">
        <v>764</v>
      </c>
    </row>
    <row r="26" spans="1:6" ht="15.75" customHeight="1">
      <c r="A26" s="71" t="s">
        <v>274</v>
      </c>
      <c r="B26" s="64" t="s">
        <v>730</v>
      </c>
      <c r="C26" s="64" t="s">
        <v>731</v>
      </c>
      <c r="D26" s="12" t="s">
        <v>844</v>
      </c>
    </row>
    <row r="27" spans="1:6" ht="15.75" customHeight="1">
      <c r="A27" s="71" t="s">
        <v>846</v>
      </c>
      <c r="B27" s="64" t="s">
        <v>730</v>
      </c>
      <c r="C27" s="64" t="s">
        <v>731</v>
      </c>
      <c r="D27" s="64" t="s">
        <v>847</v>
      </c>
      <c r="F27" s="12"/>
    </row>
    <row r="28" spans="1:6" ht="15.75" customHeight="1">
      <c r="A28" s="71" t="s">
        <v>4710</v>
      </c>
      <c r="B28" s="64" t="s">
        <v>719</v>
      </c>
      <c r="C28" s="64" t="s">
        <v>720</v>
      </c>
      <c r="D28" s="12" t="s">
        <v>850</v>
      </c>
      <c r="F28" s="12" t="s">
        <v>851</v>
      </c>
    </row>
    <row r="29" spans="1:6" ht="15.75" customHeight="1">
      <c r="A29" s="71" t="s">
        <v>4711</v>
      </c>
      <c r="B29" s="64" t="s">
        <v>730</v>
      </c>
      <c r="C29" s="64" t="s">
        <v>731</v>
      </c>
      <c r="D29" s="12"/>
      <c r="F29" s="12" t="s">
        <v>853</v>
      </c>
    </row>
    <row r="30" spans="1:6" ht="15.75" customHeight="1">
      <c r="A30" s="71" t="s">
        <v>4712</v>
      </c>
      <c r="B30" s="64" t="s">
        <v>730</v>
      </c>
      <c r="C30" s="64" t="s">
        <v>731</v>
      </c>
      <c r="D30" s="12" t="s">
        <v>4713</v>
      </c>
    </row>
    <row r="31" spans="1:6" ht="15.75" customHeight="1">
      <c r="A31" s="71" t="s">
        <v>4714</v>
      </c>
      <c r="B31" s="64" t="s">
        <v>730</v>
      </c>
      <c r="C31" s="64" t="s">
        <v>731</v>
      </c>
      <c r="D31" s="12" t="s">
        <v>4715</v>
      </c>
    </row>
    <row r="32" spans="1:6" ht="14.4">
      <c r="A32" s="71" t="s">
        <v>4716</v>
      </c>
      <c r="B32" s="64" t="s">
        <v>730</v>
      </c>
      <c r="C32" s="64" t="s">
        <v>731</v>
      </c>
      <c r="D32" s="64" t="s">
        <v>4717</v>
      </c>
      <c r="F32" s="12"/>
    </row>
    <row r="33" spans="1:6" ht="14.4">
      <c r="A33" s="71" t="s">
        <v>4718</v>
      </c>
      <c r="B33" s="64" t="s">
        <v>719</v>
      </c>
      <c r="C33" s="64" t="s">
        <v>720</v>
      </c>
      <c r="D33" s="64"/>
    </row>
    <row r="34" spans="1:6" ht="14.4">
      <c r="A34" s="71" t="s">
        <v>4719</v>
      </c>
      <c r="B34" s="64" t="s">
        <v>719</v>
      </c>
      <c r="C34" s="64" t="s">
        <v>720</v>
      </c>
      <c r="D34" s="12"/>
      <c r="F34" s="12"/>
    </row>
    <row r="35" spans="1:6" ht="13.2">
      <c r="A35" s="12" t="s">
        <v>4720</v>
      </c>
      <c r="B35" s="64" t="s">
        <v>719</v>
      </c>
      <c r="C35" s="64" t="s">
        <v>720</v>
      </c>
      <c r="D35" s="12" t="s">
        <v>850</v>
      </c>
      <c r="F35" s="12" t="s">
        <v>4721</v>
      </c>
    </row>
    <row r="36" spans="1:6" ht="14.4">
      <c r="A36" s="71" t="s">
        <v>4722</v>
      </c>
      <c r="B36" s="64" t="s">
        <v>714</v>
      </c>
      <c r="C36" s="64" t="s">
        <v>715</v>
      </c>
      <c r="D36" s="12" t="s">
        <v>723</v>
      </c>
      <c r="E36" s="64"/>
      <c r="F36" s="64" t="s">
        <v>782</v>
      </c>
    </row>
    <row r="37" spans="1:6" ht="14.4">
      <c r="A37" s="71" t="s">
        <v>4723</v>
      </c>
      <c r="B37" s="64" t="s">
        <v>714</v>
      </c>
      <c r="C37" s="64" t="s">
        <v>715</v>
      </c>
      <c r="D37" s="12" t="s">
        <v>723</v>
      </c>
    </row>
    <row r="38" spans="1:6" ht="14.4">
      <c r="A38" s="71" t="s">
        <v>292</v>
      </c>
      <c r="B38" s="64" t="s">
        <v>730</v>
      </c>
      <c r="C38" s="64" t="s">
        <v>731</v>
      </c>
      <c r="D38" s="12" t="s">
        <v>867</v>
      </c>
    </row>
    <row r="39" spans="1:6" ht="14.4">
      <c r="A39" s="71" t="s">
        <v>159</v>
      </c>
      <c r="B39" s="12" t="s">
        <v>772</v>
      </c>
      <c r="C39" s="12" t="s">
        <v>773</v>
      </c>
      <c r="D39" s="13" t="s">
        <v>4724</v>
      </c>
    </row>
    <row r="40" spans="1:6" ht="14.4">
      <c r="A40" s="71" t="s">
        <v>4725</v>
      </c>
      <c r="B40" s="12" t="s">
        <v>772</v>
      </c>
      <c r="C40" s="12" t="s">
        <v>773</v>
      </c>
      <c r="D40" s="13" t="s">
        <v>4726</v>
      </c>
    </row>
    <row r="41" spans="1:6" ht="14.4">
      <c r="A41" s="71" t="s">
        <v>4727</v>
      </c>
      <c r="B41" s="12" t="s">
        <v>772</v>
      </c>
      <c r="C41" s="12" t="s">
        <v>773</v>
      </c>
      <c r="D41" s="13" t="s">
        <v>4728</v>
      </c>
      <c r="F41" s="12" t="s">
        <v>4729</v>
      </c>
    </row>
    <row r="42" spans="1:6" ht="14.4">
      <c r="A42" s="71" t="s">
        <v>4730</v>
      </c>
      <c r="B42" s="12" t="s">
        <v>738</v>
      </c>
      <c r="C42" s="12" t="s">
        <v>739</v>
      </c>
      <c r="F42" s="12" t="s">
        <v>4731</v>
      </c>
    </row>
    <row r="43" spans="1:6" ht="14.4">
      <c r="A43" s="71" t="s">
        <v>157</v>
      </c>
      <c r="B43" s="64" t="s">
        <v>730</v>
      </c>
      <c r="C43" s="64" t="s">
        <v>731</v>
      </c>
      <c r="D43" s="12" t="s">
        <v>871</v>
      </c>
    </row>
    <row r="44" spans="1:6" ht="13.2">
      <c r="A44" s="12" t="s">
        <v>4732</v>
      </c>
      <c r="B44" s="12" t="s">
        <v>738</v>
      </c>
      <c r="C44" s="12" t="s">
        <v>739</v>
      </c>
      <c r="D44" s="64" t="s">
        <v>873</v>
      </c>
    </row>
    <row r="45" spans="1:6" ht="13.2">
      <c r="A45" s="12" t="s">
        <v>4701</v>
      </c>
      <c r="B45" s="12" t="s">
        <v>738</v>
      </c>
      <c r="C45" s="12" t="s">
        <v>739</v>
      </c>
      <c r="D45" s="64" t="s">
        <v>873</v>
      </c>
    </row>
    <row r="46" spans="1:6" ht="13.2">
      <c r="A46" s="12" t="s">
        <v>162</v>
      </c>
    </row>
  </sheetData>
  <hyperlinks>
    <hyperlink ref="A1" location="HLAVNY!A1" display="&lt;-------------- späť na HLAVNY" xr:uid="{00000000-0004-0000-2300-000000000000}"/>
    <hyperlink ref="D39" r:id="rId1" xr:uid="{00000000-0004-0000-2300-000001000000}"/>
    <hyperlink ref="D40" r:id="rId2" xr:uid="{00000000-0004-0000-2300-000002000000}"/>
    <hyperlink ref="D41" r:id="rId3" xr:uid="{00000000-0004-0000-2300-000003000000}"/>
  </hyperlink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tabColor rgb="FFFFD966"/>
    <outlinePr summaryBelow="0" summaryRight="0"/>
  </sheetPr>
  <dimension ref="A1:F35"/>
  <sheetViews>
    <sheetView workbookViewId="0">
      <pane ySplit="3" topLeftCell="A28" activePane="bottomLeft" state="frozen"/>
      <selection pane="bottomLeft" activeCell="A37" sqref="A37"/>
    </sheetView>
  </sheetViews>
  <sheetFormatPr defaultColWidth="12.6640625" defaultRowHeight="15.75" customHeight="1"/>
  <cols>
    <col min="1" max="1" width="54.77734375" customWidth="1"/>
    <col min="2" max="2" width="16.109375" customWidth="1"/>
    <col min="3" max="3" width="26.44140625" customWidth="1"/>
    <col min="4" max="4" width="62.77734375" customWidth="1"/>
    <col min="5" max="5" width="7" hidden="1" customWidth="1"/>
    <col min="6" max="6" width="26.88671875" customWidth="1"/>
  </cols>
  <sheetData>
    <row r="1" spans="1:6" ht="13.2">
      <c r="A1" s="82" t="s">
        <v>111</v>
      </c>
      <c r="B1" s="85" t="s">
        <v>705</v>
      </c>
      <c r="C1" s="372" t="s">
        <v>5135</v>
      </c>
      <c r="D1" s="64"/>
      <c r="E1" s="64"/>
      <c r="F1" s="64"/>
    </row>
    <row r="2" spans="1:6" ht="13.2">
      <c r="A2" s="64"/>
      <c r="B2" s="85" t="s">
        <v>707</v>
      </c>
      <c r="C2" s="372" t="s">
        <v>401</v>
      </c>
      <c r="D2" s="64"/>
      <c r="E2" s="64"/>
      <c r="F2" s="64"/>
    </row>
    <row r="3" spans="1:6" ht="13.8">
      <c r="A3" s="356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6" t="s">
        <v>713</v>
      </c>
    </row>
    <row r="4" spans="1:6" ht="15.75" customHeight="1">
      <c r="A4" s="71" t="s">
        <v>403</v>
      </c>
      <c r="B4" s="12" t="s">
        <v>714</v>
      </c>
      <c r="C4" s="12" t="s">
        <v>715</v>
      </c>
      <c r="D4" s="12" t="s">
        <v>4685</v>
      </c>
    </row>
    <row r="5" spans="1:6" ht="15.75" customHeight="1">
      <c r="A5" s="71" t="s">
        <v>4734</v>
      </c>
      <c r="B5" s="64" t="s">
        <v>719</v>
      </c>
      <c r="C5" s="64" t="s">
        <v>720</v>
      </c>
      <c r="D5" s="64" t="s">
        <v>721</v>
      </c>
      <c r="F5" s="12" t="s">
        <v>928</v>
      </c>
    </row>
    <row r="6" spans="1:6" ht="15.75" customHeight="1">
      <c r="A6" s="71" t="s">
        <v>4735</v>
      </c>
      <c r="B6" s="64" t="s">
        <v>714</v>
      </c>
      <c r="C6" s="64" t="s">
        <v>715</v>
      </c>
      <c r="D6" s="64" t="s">
        <v>716</v>
      </c>
    </row>
    <row r="7" spans="1:6" ht="13.2">
      <c r="A7" s="12" t="s">
        <v>255</v>
      </c>
      <c r="B7" s="64" t="s">
        <v>714</v>
      </c>
      <c r="C7" s="64" t="s">
        <v>715</v>
      </c>
      <c r="D7" s="64" t="s">
        <v>716</v>
      </c>
    </row>
    <row r="8" spans="1:6" ht="13.2">
      <c r="A8" s="12" t="s">
        <v>125</v>
      </c>
      <c r="B8" s="64" t="s">
        <v>727</v>
      </c>
      <c r="C8" s="64" t="s">
        <v>728</v>
      </c>
      <c r="D8" s="12" t="s">
        <v>723</v>
      </c>
    </row>
    <row r="9" spans="1:6" ht="13.2">
      <c r="A9" s="12" t="s">
        <v>298</v>
      </c>
      <c r="B9" s="64" t="s">
        <v>730</v>
      </c>
      <c r="C9" s="64" t="s">
        <v>731</v>
      </c>
      <c r="D9" s="12" t="s">
        <v>4736</v>
      </c>
      <c r="F9" s="88" t="s">
        <v>4737</v>
      </c>
    </row>
    <row r="10" spans="1:6" ht="13.2">
      <c r="A10" s="12" t="s">
        <v>4738</v>
      </c>
      <c r="B10" s="64" t="s">
        <v>719</v>
      </c>
      <c r="C10" s="64" t="s">
        <v>720</v>
      </c>
      <c r="D10" s="12" t="s">
        <v>723</v>
      </c>
    </row>
    <row r="11" spans="1:6" ht="13.2">
      <c r="A11" s="12" t="s">
        <v>898</v>
      </c>
      <c r="B11" s="64" t="s">
        <v>719</v>
      </c>
      <c r="C11" s="64" t="s">
        <v>720</v>
      </c>
      <c r="D11" s="12" t="s">
        <v>850</v>
      </c>
    </row>
    <row r="12" spans="1:6" ht="13.2">
      <c r="A12" s="12" t="s">
        <v>899</v>
      </c>
      <c r="B12" s="64" t="s">
        <v>719</v>
      </c>
      <c r="C12" s="64" t="s">
        <v>720</v>
      </c>
      <c r="D12" s="12" t="s">
        <v>850</v>
      </c>
    </row>
    <row r="13" spans="1:6" ht="13.2">
      <c r="A13" s="12" t="s">
        <v>4739</v>
      </c>
      <c r="B13" s="64" t="s">
        <v>730</v>
      </c>
      <c r="C13" s="64" t="s">
        <v>731</v>
      </c>
      <c r="D13" s="12" t="s">
        <v>766</v>
      </c>
    </row>
    <row r="14" spans="1:6" ht="13.2">
      <c r="A14" s="12" t="s">
        <v>4740</v>
      </c>
      <c r="B14" s="64" t="s">
        <v>730</v>
      </c>
      <c r="C14" s="64" t="s">
        <v>731</v>
      </c>
      <c r="D14" s="12" t="s">
        <v>4741</v>
      </c>
    </row>
    <row r="15" spans="1:6" ht="13.2">
      <c r="A15" s="12" t="s">
        <v>531</v>
      </c>
      <c r="B15" s="64" t="s">
        <v>719</v>
      </c>
      <c r="C15" s="64" t="s">
        <v>720</v>
      </c>
      <c r="D15" s="64" t="s">
        <v>760</v>
      </c>
    </row>
    <row r="16" spans="1:6" ht="13.2">
      <c r="A16" s="12" t="s">
        <v>532</v>
      </c>
      <c r="B16" s="64" t="s">
        <v>719</v>
      </c>
      <c r="C16" s="64" t="s">
        <v>720</v>
      </c>
      <c r="D16" s="64" t="s">
        <v>760</v>
      </c>
    </row>
    <row r="17" spans="1:6" ht="13.2">
      <c r="A17" s="12" t="s">
        <v>901</v>
      </c>
      <c r="B17" s="64" t="s">
        <v>762</v>
      </c>
      <c r="C17" s="64" t="s">
        <v>763</v>
      </c>
      <c r="D17" s="64" t="s">
        <v>764</v>
      </c>
    </row>
    <row r="18" spans="1:6" ht="13.2">
      <c r="A18" s="12" t="s">
        <v>545</v>
      </c>
      <c r="B18" s="64" t="s">
        <v>730</v>
      </c>
      <c r="C18" s="64" t="s">
        <v>731</v>
      </c>
      <c r="D18" s="12" t="s">
        <v>1034</v>
      </c>
    </row>
    <row r="19" spans="1:6" ht="13.2">
      <c r="A19" s="12" t="s">
        <v>314</v>
      </c>
      <c r="B19" s="64" t="s">
        <v>730</v>
      </c>
      <c r="C19" s="64" t="s">
        <v>731</v>
      </c>
      <c r="D19" s="12" t="s">
        <v>903</v>
      </c>
    </row>
    <row r="20" spans="1:6" ht="15.75" customHeight="1">
      <c r="A20" s="71" t="s">
        <v>4742</v>
      </c>
      <c r="B20" s="64" t="s">
        <v>730</v>
      </c>
      <c r="C20" s="64" t="s">
        <v>731</v>
      </c>
      <c r="D20" s="12" t="s">
        <v>766</v>
      </c>
      <c r="F20" s="12"/>
    </row>
    <row r="21" spans="1:6" ht="15.75" customHeight="1">
      <c r="A21" s="71" t="s">
        <v>4743</v>
      </c>
      <c r="B21" s="64" t="s">
        <v>730</v>
      </c>
      <c r="C21" s="64" t="s">
        <v>731</v>
      </c>
      <c r="D21" s="12" t="s">
        <v>766</v>
      </c>
      <c r="F21" s="12"/>
    </row>
    <row r="22" spans="1:6" ht="13.2">
      <c r="A22" s="12" t="s">
        <v>4744</v>
      </c>
      <c r="B22" s="64" t="s">
        <v>730</v>
      </c>
      <c r="C22" s="64" t="s">
        <v>731</v>
      </c>
      <c r="D22" s="12" t="s">
        <v>4745</v>
      </c>
      <c r="F22" s="12"/>
    </row>
    <row r="23" spans="1:6" ht="13.2">
      <c r="A23" s="12" t="s">
        <v>4372</v>
      </c>
      <c r="B23" s="64" t="s">
        <v>730</v>
      </c>
      <c r="C23" s="64" t="s">
        <v>731</v>
      </c>
      <c r="D23" s="12" t="s">
        <v>4746</v>
      </c>
      <c r="F23" s="12" t="s">
        <v>4747</v>
      </c>
    </row>
    <row r="24" spans="1:6" ht="13.2">
      <c r="A24" s="12" t="s">
        <v>631</v>
      </c>
      <c r="B24" s="64" t="s">
        <v>714</v>
      </c>
      <c r="C24" s="64" t="s">
        <v>715</v>
      </c>
      <c r="D24" s="12" t="s">
        <v>723</v>
      </c>
    </row>
    <row r="25" spans="1:6" ht="13.2">
      <c r="A25" s="12" t="s">
        <v>632</v>
      </c>
      <c r="B25" s="64" t="s">
        <v>714</v>
      </c>
      <c r="C25" s="64" t="s">
        <v>715</v>
      </c>
      <c r="D25" s="12" t="s">
        <v>723</v>
      </c>
    </row>
    <row r="26" spans="1:6" ht="13.2">
      <c r="A26" s="12" t="s">
        <v>4748</v>
      </c>
      <c r="B26" s="64" t="s">
        <v>714</v>
      </c>
      <c r="C26" s="64" t="s">
        <v>715</v>
      </c>
      <c r="D26" s="12" t="s">
        <v>723</v>
      </c>
    </row>
    <row r="27" spans="1:6" ht="13.2">
      <c r="A27" s="12" t="s">
        <v>906</v>
      </c>
      <c r="B27" s="64" t="s">
        <v>714</v>
      </c>
      <c r="C27" s="64" t="s">
        <v>715</v>
      </c>
      <c r="D27" s="12" t="s">
        <v>723</v>
      </c>
    </row>
    <row r="28" spans="1:6" ht="13.2">
      <c r="A28" s="12" t="s">
        <v>455</v>
      </c>
      <c r="B28" s="12" t="s">
        <v>772</v>
      </c>
      <c r="C28" s="12" t="s">
        <v>773</v>
      </c>
      <c r="D28" s="13" t="s">
        <v>4749</v>
      </c>
    </row>
    <row r="29" spans="1:6" ht="13.2">
      <c r="A29" s="12" t="s">
        <v>908</v>
      </c>
      <c r="B29" s="64" t="s">
        <v>719</v>
      </c>
      <c r="C29" s="64" t="s">
        <v>720</v>
      </c>
      <c r="D29" s="12" t="s">
        <v>909</v>
      </c>
    </row>
    <row r="30" spans="1:6" ht="13.2">
      <c r="A30" s="12" t="s">
        <v>4750</v>
      </c>
      <c r="B30" s="64" t="s">
        <v>738</v>
      </c>
      <c r="C30" s="64" t="s">
        <v>739</v>
      </c>
      <c r="D30" s="64" t="s">
        <v>873</v>
      </c>
    </row>
    <row r="31" spans="1:6" ht="13.2">
      <c r="A31" s="12" t="s">
        <v>4751</v>
      </c>
      <c r="B31" s="64" t="s">
        <v>738</v>
      </c>
      <c r="C31" s="64" t="s">
        <v>739</v>
      </c>
      <c r="D31" s="64" t="s">
        <v>873</v>
      </c>
    </row>
    <row r="32" spans="1:6" ht="13.2">
      <c r="A32" s="12" t="s">
        <v>162</v>
      </c>
      <c r="B32" s="12" t="s">
        <v>762</v>
      </c>
      <c r="C32" s="12" t="s">
        <v>763</v>
      </c>
      <c r="F32" s="12" t="s">
        <v>775</v>
      </c>
    </row>
    <row r="35" spans="4:4" ht="13.2">
      <c r="D35" s="64"/>
    </row>
  </sheetData>
  <hyperlinks>
    <hyperlink ref="A1" location="HLAVNY!A1" display="&lt;-------------- späť na HLAVNY" xr:uid="{00000000-0004-0000-2400-000000000000}"/>
    <hyperlink ref="D28" r:id="rId1" xr:uid="{00000000-0004-0000-2400-000001000000}"/>
  </hyperlink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D966"/>
    <outlinePr summaryBelow="0" summaryRight="0"/>
  </sheetPr>
  <dimension ref="A1:F38"/>
  <sheetViews>
    <sheetView workbookViewId="0">
      <pane ySplit="3" topLeftCell="A24" activePane="bottomLeft" state="frozen"/>
      <selection pane="bottomLeft" activeCell="C47" sqref="C47"/>
    </sheetView>
  </sheetViews>
  <sheetFormatPr defaultColWidth="12.6640625" defaultRowHeight="15.75" customHeight="1"/>
  <cols>
    <col min="1" max="1" width="36.88671875" customWidth="1"/>
    <col min="2" max="2" width="16.109375" customWidth="1"/>
    <col min="3" max="3" width="23.6640625" customWidth="1"/>
    <col min="4" max="4" width="53.6640625" customWidth="1"/>
    <col min="5" max="5" width="14.33203125" hidden="1" customWidth="1"/>
    <col min="6" max="6" width="26.88671875" customWidth="1"/>
  </cols>
  <sheetData>
    <row r="1" spans="1:6" ht="13.2">
      <c r="A1" s="82" t="s">
        <v>111</v>
      </c>
      <c r="B1" s="83" t="s">
        <v>705</v>
      </c>
      <c r="C1" s="373" t="s">
        <v>5136</v>
      </c>
      <c r="D1" s="64"/>
      <c r="E1" s="64"/>
      <c r="F1" s="64"/>
    </row>
    <row r="2" spans="1:6" ht="13.2">
      <c r="A2" s="64"/>
      <c r="B2" s="85"/>
      <c r="C2" s="64"/>
      <c r="D2" s="64"/>
      <c r="E2" s="64"/>
      <c r="F2" s="64"/>
    </row>
    <row r="3" spans="1:6" ht="13.8">
      <c r="A3" s="326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6" t="s">
        <v>713</v>
      </c>
    </row>
    <row r="4" spans="1:6" ht="15.75" customHeight="1">
      <c r="A4" s="71" t="s">
        <v>403</v>
      </c>
      <c r="B4" s="12" t="s">
        <v>714</v>
      </c>
      <c r="C4" s="12" t="s">
        <v>715</v>
      </c>
      <c r="D4" s="64" t="s">
        <v>716</v>
      </c>
      <c r="F4" s="12" t="s">
        <v>4753</v>
      </c>
    </row>
    <row r="5" spans="1:6" ht="15.75" customHeight="1">
      <c r="A5" s="71" t="s">
        <v>718</v>
      </c>
      <c r="B5" s="64" t="s">
        <v>719</v>
      </c>
      <c r="C5" s="64" t="s">
        <v>720</v>
      </c>
      <c r="D5" s="64" t="s">
        <v>721</v>
      </c>
      <c r="F5" s="12" t="s">
        <v>928</v>
      </c>
    </row>
    <row r="6" spans="1:6" ht="15.75" customHeight="1">
      <c r="A6" s="71" t="s">
        <v>1047</v>
      </c>
      <c r="B6" s="64" t="s">
        <v>714</v>
      </c>
      <c r="C6" s="64" t="s">
        <v>715</v>
      </c>
      <c r="D6" s="64" t="s">
        <v>716</v>
      </c>
      <c r="F6" s="12" t="s">
        <v>929</v>
      </c>
    </row>
    <row r="7" spans="1:6" ht="13.2">
      <c r="A7" s="12" t="s">
        <v>4754</v>
      </c>
      <c r="B7" s="64" t="s">
        <v>714</v>
      </c>
      <c r="C7" s="64" t="s">
        <v>715</v>
      </c>
      <c r="D7" s="12" t="s">
        <v>1042</v>
      </c>
      <c r="F7" s="12" t="s">
        <v>1043</v>
      </c>
    </row>
    <row r="8" spans="1:6" ht="13.2">
      <c r="A8" s="12" t="s">
        <v>930</v>
      </c>
      <c r="B8" s="64" t="s">
        <v>714</v>
      </c>
      <c r="C8" s="64" t="s">
        <v>715</v>
      </c>
      <c r="D8" s="64" t="s">
        <v>723</v>
      </c>
    </row>
    <row r="9" spans="1:6" ht="13.2">
      <c r="A9" s="12" t="s">
        <v>125</v>
      </c>
      <c r="B9" s="64" t="s">
        <v>727</v>
      </c>
      <c r="C9" s="64" t="s">
        <v>728</v>
      </c>
      <c r="D9" s="64" t="s">
        <v>723</v>
      </c>
    </row>
    <row r="10" spans="1:6" ht="15.75" customHeight="1">
      <c r="A10" s="71" t="s">
        <v>406</v>
      </c>
      <c r="B10" s="64" t="s">
        <v>727</v>
      </c>
      <c r="C10" s="64" t="s">
        <v>728</v>
      </c>
      <c r="D10" s="64" t="s">
        <v>723</v>
      </c>
    </row>
    <row r="11" spans="1:6" ht="13.2">
      <c r="A11" s="12" t="s">
        <v>931</v>
      </c>
      <c r="B11" s="64" t="s">
        <v>727</v>
      </c>
      <c r="C11" s="64" t="s">
        <v>728</v>
      </c>
      <c r="D11" s="64" t="s">
        <v>723</v>
      </c>
    </row>
    <row r="12" spans="1:6" ht="13.2">
      <c r="A12" s="12" t="s">
        <v>932</v>
      </c>
      <c r="B12" s="64" t="s">
        <v>714</v>
      </c>
      <c r="C12" s="64" t="s">
        <v>715</v>
      </c>
      <c r="D12" s="64" t="s">
        <v>723</v>
      </c>
    </row>
    <row r="13" spans="1:6" ht="13.2">
      <c r="A13" s="12" t="s">
        <v>273</v>
      </c>
      <c r="B13" s="64" t="s">
        <v>730</v>
      </c>
      <c r="C13" s="64" t="s">
        <v>731</v>
      </c>
      <c r="D13" s="12" t="s">
        <v>933</v>
      </c>
    </row>
    <row r="14" spans="1:6" ht="13.2">
      <c r="A14" s="12" t="s">
        <v>250</v>
      </c>
      <c r="B14" s="64" t="s">
        <v>730</v>
      </c>
      <c r="C14" s="64" t="s">
        <v>731</v>
      </c>
      <c r="D14" s="12" t="s">
        <v>938</v>
      </c>
    </row>
    <row r="15" spans="1:6" ht="13.2">
      <c r="A15" s="12" t="s">
        <v>698</v>
      </c>
      <c r="B15" s="64" t="s">
        <v>730</v>
      </c>
      <c r="C15" s="64" t="s">
        <v>731</v>
      </c>
      <c r="D15" s="12" t="s">
        <v>4755</v>
      </c>
    </row>
    <row r="16" spans="1:6" ht="13.2">
      <c r="A16" s="12" t="s">
        <v>4756</v>
      </c>
      <c r="B16" s="64" t="s">
        <v>4757</v>
      </c>
      <c r="C16" s="64" t="s">
        <v>4758</v>
      </c>
      <c r="D16" s="12" t="s">
        <v>4759</v>
      </c>
      <c r="F16" s="12" t="s">
        <v>4760</v>
      </c>
    </row>
    <row r="17" spans="1:6" ht="13.2">
      <c r="A17" s="12" t="s">
        <v>940</v>
      </c>
      <c r="B17" s="64" t="s">
        <v>730</v>
      </c>
      <c r="C17" s="64" t="s">
        <v>731</v>
      </c>
      <c r="D17" s="12" t="s">
        <v>941</v>
      </c>
      <c r="F17" s="12" t="s">
        <v>942</v>
      </c>
    </row>
    <row r="18" spans="1:6" ht="13.2">
      <c r="A18" s="12" t="s">
        <v>4761</v>
      </c>
      <c r="B18" s="64" t="s">
        <v>730</v>
      </c>
      <c r="C18" s="64" t="s">
        <v>731</v>
      </c>
      <c r="D18" s="12" t="s">
        <v>1055</v>
      </c>
      <c r="F18" s="12" t="s">
        <v>945</v>
      </c>
    </row>
    <row r="19" spans="1:6" ht="13.2">
      <c r="A19" s="12" t="s">
        <v>153</v>
      </c>
      <c r="B19" s="64" t="s">
        <v>730</v>
      </c>
      <c r="C19" s="64" t="s">
        <v>731</v>
      </c>
      <c r="D19" s="12" t="s">
        <v>768</v>
      </c>
    </row>
    <row r="20" spans="1:6" ht="13.2">
      <c r="A20" s="12" t="s">
        <v>154</v>
      </c>
      <c r="B20" s="64" t="s">
        <v>730</v>
      </c>
      <c r="C20" s="64" t="s">
        <v>731</v>
      </c>
      <c r="D20" s="12" t="s">
        <v>4762</v>
      </c>
    </row>
    <row r="21" spans="1:6" ht="15.75" customHeight="1">
      <c r="A21" s="71" t="s">
        <v>128</v>
      </c>
      <c r="B21" s="64" t="s">
        <v>730</v>
      </c>
      <c r="C21" s="64" t="s">
        <v>731</v>
      </c>
      <c r="D21" s="12" t="s">
        <v>734</v>
      </c>
    </row>
    <row r="22" spans="1:6" ht="13.2">
      <c r="A22" s="12" t="s">
        <v>4763</v>
      </c>
      <c r="B22" s="64" t="s">
        <v>730</v>
      </c>
      <c r="C22" s="64" t="s">
        <v>731</v>
      </c>
      <c r="D22" s="12" t="s">
        <v>4764</v>
      </c>
    </row>
    <row r="23" spans="1:6" ht="13.2">
      <c r="A23" s="12" t="s">
        <v>4765</v>
      </c>
      <c r="B23" s="64" t="s">
        <v>730</v>
      </c>
      <c r="C23" s="64" t="s">
        <v>731</v>
      </c>
      <c r="D23" s="64" t="s">
        <v>723</v>
      </c>
      <c r="F23" s="12" t="s">
        <v>4401</v>
      </c>
    </row>
    <row r="24" spans="1:6" ht="13.2">
      <c r="A24" s="12" t="s">
        <v>291</v>
      </c>
      <c r="B24" s="64" t="s">
        <v>730</v>
      </c>
      <c r="C24" s="64" t="s">
        <v>731</v>
      </c>
      <c r="D24" s="64" t="s">
        <v>723</v>
      </c>
      <c r="F24" s="12" t="s">
        <v>4766</v>
      </c>
    </row>
    <row r="25" spans="1:6" ht="13.2">
      <c r="A25" s="12" t="s">
        <v>4767</v>
      </c>
      <c r="B25" s="64" t="s">
        <v>730</v>
      </c>
      <c r="C25" s="64" t="s">
        <v>731</v>
      </c>
      <c r="D25" s="64" t="s">
        <v>850</v>
      </c>
    </row>
    <row r="26" spans="1:6" ht="13.2">
      <c r="A26" s="12" t="s">
        <v>4768</v>
      </c>
      <c r="B26" s="64" t="s">
        <v>719</v>
      </c>
      <c r="C26" s="64" t="s">
        <v>720</v>
      </c>
      <c r="D26" s="64" t="s">
        <v>850</v>
      </c>
    </row>
    <row r="27" spans="1:6" ht="13.2">
      <c r="A27" s="12" t="s">
        <v>4769</v>
      </c>
      <c r="B27" s="64" t="s">
        <v>719</v>
      </c>
      <c r="C27" s="64" t="s">
        <v>720</v>
      </c>
      <c r="D27" s="64" t="s">
        <v>850</v>
      </c>
      <c r="F27" s="13" t="s">
        <v>4770</v>
      </c>
    </row>
    <row r="28" spans="1:6" ht="13.2">
      <c r="A28" s="12" t="s">
        <v>4771</v>
      </c>
      <c r="B28" s="64" t="s">
        <v>719</v>
      </c>
      <c r="C28" s="64" t="s">
        <v>720</v>
      </c>
      <c r="D28" s="64" t="s">
        <v>850</v>
      </c>
      <c r="F28" s="12" t="s">
        <v>4772</v>
      </c>
    </row>
    <row r="29" spans="1:6" ht="13.2">
      <c r="A29" s="12" t="s">
        <v>558</v>
      </c>
      <c r="B29" s="64" t="s">
        <v>730</v>
      </c>
      <c r="C29" s="64" t="s">
        <v>731</v>
      </c>
      <c r="D29" s="12" t="s">
        <v>959</v>
      </c>
    </row>
    <row r="30" spans="1:6" ht="13.2">
      <c r="A30" s="12" t="s">
        <v>559</v>
      </c>
      <c r="B30" s="64" t="s">
        <v>730</v>
      </c>
      <c r="C30" s="64" t="s">
        <v>731</v>
      </c>
      <c r="D30" s="12" t="s">
        <v>960</v>
      </c>
    </row>
    <row r="31" spans="1:6" ht="13.2">
      <c r="A31" s="12" t="s">
        <v>336</v>
      </c>
      <c r="B31" s="64" t="s">
        <v>730</v>
      </c>
      <c r="C31" s="64" t="s">
        <v>731</v>
      </c>
      <c r="D31" s="12" t="s">
        <v>766</v>
      </c>
    </row>
    <row r="32" spans="1:6" ht="13.2">
      <c r="A32" s="12" t="s">
        <v>337</v>
      </c>
      <c r="B32" s="64" t="s">
        <v>730</v>
      </c>
      <c r="C32" s="64" t="s">
        <v>731</v>
      </c>
      <c r="D32" s="12" t="s">
        <v>766</v>
      </c>
    </row>
    <row r="33" spans="1:6" ht="13.2">
      <c r="A33" s="12" t="s">
        <v>338</v>
      </c>
      <c r="B33" s="64" t="s">
        <v>730</v>
      </c>
      <c r="C33" s="64" t="s">
        <v>731</v>
      </c>
      <c r="D33" s="64" t="s">
        <v>716</v>
      </c>
      <c r="F33" s="12" t="s">
        <v>961</v>
      </c>
    </row>
    <row r="34" spans="1:6" ht="13.2">
      <c r="A34" s="12" t="s">
        <v>4773</v>
      </c>
      <c r="B34" s="64" t="s">
        <v>738</v>
      </c>
      <c r="C34" s="64" t="s">
        <v>739</v>
      </c>
      <c r="D34" s="64" t="s">
        <v>873</v>
      </c>
    </row>
    <row r="35" spans="1:6" ht="13.2">
      <c r="A35" s="12" t="s">
        <v>4476</v>
      </c>
      <c r="B35" s="64" t="s">
        <v>738</v>
      </c>
      <c r="C35" s="64" t="s">
        <v>739</v>
      </c>
      <c r="D35" s="64" t="s">
        <v>873</v>
      </c>
    </row>
    <row r="36" spans="1:6" ht="13.2">
      <c r="A36" s="12" t="s">
        <v>58</v>
      </c>
      <c r="B36" s="64" t="s">
        <v>738</v>
      </c>
      <c r="C36" s="64" t="s">
        <v>739</v>
      </c>
      <c r="D36" s="64" t="s">
        <v>873</v>
      </c>
    </row>
    <row r="37" spans="1:6" ht="13.2">
      <c r="A37" s="12" t="s">
        <v>1045</v>
      </c>
      <c r="B37" s="64" t="s">
        <v>738</v>
      </c>
      <c r="C37" s="64" t="s">
        <v>739</v>
      </c>
      <c r="D37" s="64" t="s">
        <v>873</v>
      </c>
    </row>
    <row r="38" spans="1:6" ht="13.2">
      <c r="A38" s="12" t="s">
        <v>162</v>
      </c>
      <c r="B38" s="12" t="s">
        <v>762</v>
      </c>
      <c r="C38" s="12" t="s">
        <v>763</v>
      </c>
      <c r="F38" s="12" t="s">
        <v>775</v>
      </c>
    </row>
  </sheetData>
  <hyperlinks>
    <hyperlink ref="A1" location="HLAVNY!A1" display="&lt;-------------- späť na HLAVNY" xr:uid="{00000000-0004-0000-2500-000000000000}"/>
    <hyperlink ref="F27" r:id="rId1" xr:uid="{00000000-0004-0000-2500-000001000000}"/>
  </hyperlink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rgb="FFFFD966"/>
    <outlinePr summaryBelow="0" summaryRight="0"/>
  </sheetPr>
  <dimension ref="A1:F31"/>
  <sheetViews>
    <sheetView workbookViewId="0">
      <pane ySplit="3" topLeftCell="A19" activePane="bottomLeft" state="frozen"/>
      <selection pane="bottomLeft" activeCell="C36" sqref="C36"/>
    </sheetView>
  </sheetViews>
  <sheetFormatPr defaultColWidth="12.6640625" defaultRowHeight="15.75" customHeight="1"/>
  <cols>
    <col min="1" max="1" width="38.6640625" customWidth="1"/>
    <col min="2" max="2" width="16.109375" customWidth="1"/>
    <col min="3" max="3" width="23.6640625" customWidth="1"/>
    <col min="4" max="4" width="53.6640625" customWidth="1"/>
    <col min="5" max="5" width="14.33203125" hidden="1" customWidth="1"/>
    <col min="6" max="6" width="26.88671875" customWidth="1"/>
  </cols>
  <sheetData>
    <row r="1" spans="1:6" ht="13.2">
      <c r="A1" s="82" t="s">
        <v>111</v>
      </c>
      <c r="B1" s="83" t="s">
        <v>705</v>
      </c>
      <c r="C1" s="373" t="s">
        <v>5137</v>
      </c>
      <c r="D1" s="64"/>
      <c r="E1" s="64"/>
      <c r="F1" s="64"/>
    </row>
    <row r="2" spans="1:6" ht="13.2">
      <c r="A2" s="64"/>
      <c r="B2" s="85"/>
      <c r="C2" s="64"/>
      <c r="D2" s="64"/>
      <c r="E2" s="64"/>
      <c r="F2" s="64"/>
    </row>
    <row r="3" spans="1:6" ht="13.8">
      <c r="A3" s="388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6" t="s">
        <v>713</v>
      </c>
    </row>
    <row r="4" spans="1:6" ht="15.75" customHeight="1">
      <c r="A4" s="71" t="s">
        <v>4774</v>
      </c>
      <c r="B4" s="12" t="s">
        <v>714</v>
      </c>
      <c r="C4" s="12" t="s">
        <v>715</v>
      </c>
      <c r="D4" s="12" t="s">
        <v>4685</v>
      </c>
      <c r="F4" s="64"/>
    </row>
    <row r="5" spans="1:6" ht="15.75" customHeight="1">
      <c r="A5" s="71" t="s">
        <v>718</v>
      </c>
      <c r="B5" s="64" t="s">
        <v>719</v>
      </c>
      <c r="C5" s="64" t="s">
        <v>720</v>
      </c>
      <c r="D5" s="64" t="s">
        <v>721</v>
      </c>
      <c r="F5" s="12" t="s">
        <v>928</v>
      </c>
    </row>
    <row r="6" spans="1:6" ht="15.75" customHeight="1">
      <c r="A6" s="71" t="s">
        <v>1047</v>
      </c>
      <c r="B6" s="64" t="s">
        <v>714</v>
      </c>
      <c r="C6" s="64" t="s">
        <v>715</v>
      </c>
      <c r="D6" s="64" t="s">
        <v>716</v>
      </c>
      <c r="F6" s="12" t="s">
        <v>929</v>
      </c>
    </row>
    <row r="7" spans="1:6" ht="13.2">
      <c r="A7" s="12" t="s">
        <v>4754</v>
      </c>
      <c r="B7" s="64" t="s">
        <v>714</v>
      </c>
      <c r="C7" s="64" t="s">
        <v>715</v>
      </c>
      <c r="D7" s="12" t="s">
        <v>1042</v>
      </c>
      <c r="F7" s="12" t="s">
        <v>1043</v>
      </c>
    </row>
    <row r="8" spans="1:6" ht="13.2">
      <c r="A8" s="12" t="s">
        <v>930</v>
      </c>
      <c r="B8" s="64" t="s">
        <v>714</v>
      </c>
      <c r="C8" s="64" t="s">
        <v>715</v>
      </c>
      <c r="D8" s="64" t="s">
        <v>723</v>
      </c>
    </row>
    <row r="9" spans="1:6" ht="13.2">
      <c r="A9" s="12" t="s">
        <v>125</v>
      </c>
      <c r="B9" s="64" t="s">
        <v>727</v>
      </c>
      <c r="C9" s="64" t="s">
        <v>728</v>
      </c>
      <c r="D9" s="64" t="s">
        <v>723</v>
      </c>
    </row>
    <row r="10" spans="1:6" ht="13.2">
      <c r="A10" s="12" t="s">
        <v>1048</v>
      </c>
      <c r="B10" s="64" t="s">
        <v>714</v>
      </c>
      <c r="C10" s="64" t="s">
        <v>715</v>
      </c>
      <c r="D10" s="64" t="s">
        <v>723</v>
      </c>
    </row>
    <row r="11" spans="1:6" ht="13.2">
      <c r="A11" s="12" t="s">
        <v>1049</v>
      </c>
      <c r="B11" s="64" t="s">
        <v>730</v>
      </c>
      <c r="C11" s="64" t="s">
        <v>731</v>
      </c>
      <c r="D11" s="12" t="s">
        <v>933</v>
      </c>
    </row>
    <row r="12" spans="1:6" ht="13.2">
      <c r="A12" s="12" t="s">
        <v>250</v>
      </c>
      <c r="B12" s="64" t="s">
        <v>730</v>
      </c>
      <c r="C12" s="64" t="s">
        <v>731</v>
      </c>
      <c r="D12" s="12" t="s">
        <v>938</v>
      </c>
      <c r="F12" s="12" t="s">
        <v>1051</v>
      </c>
    </row>
    <row r="13" spans="1:6" ht="13.2">
      <c r="A13" s="12" t="s">
        <v>698</v>
      </c>
      <c r="B13" s="64" t="s">
        <v>730</v>
      </c>
      <c r="C13" s="64" t="s">
        <v>731</v>
      </c>
      <c r="D13" s="12" t="s">
        <v>4755</v>
      </c>
    </row>
    <row r="14" spans="1:6" ht="13.2">
      <c r="A14" s="12" t="s">
        <v>4775</v>
      </c>
      <c r="B14" s="64" t="s">
        <v>719</v>
      </c>
      <c r="C14" s="64" t="s">
        <v>720</v>
      </c>
      <c r="D14" s="12" t="s">
        <v>1053</v>
      </c>
      <c r="F14" s="12" t="s">
        <v>1054</v>
      </c>
    </row>
    <row r="15" spans="1:6" ht="13.2">
      <c r="A15" s="12" t="s">
        <v>4756</v>
      </c>
      <c r="B15" s="64" t="s">
        <v>4757</v>
      </c>
      <c r="C15" s="64" t="s">
        <v>4758</v>
      </c>
      <c r="D15" s="12" t="s">
        <v>4759</v>
      </c>
      <c r="F15" s="12" t="s">
        <v>4760</v>
      </c>
    </row>
    <row r="16" spans="1:6" ht="13.2">
      <c r="A16" s="12" t="s">
        <v>940</v>
      </c>
      <c r="B16" s="64" t="s">
        <v>730</v>
      </c>
      <c r="C16" s="64" t="s">
        <v>731</v>
      </c>
      <c r="D16" s="12" t="s">
        <v>941</v>
      </c>
      <c r="F16" s="12" t="s">
        <v>942</v>
      </c>
    </row>
    <row r="17" spans="1:6" ht="13.2">
      <c r="A17" s="12" t="s">
        <v>4761</v>
      </c>
      <c r="B17" s="64" t="s">
        <v>730</v>
      </c>
      <c r="C17" s="64" t="s">
        <v>731</v>
      </c>
      <c r="D17" s="12" t="s">
        <v>1055</v>
      </c>
      <c r="F17" s="12" t="s">
        <v>945</v>
      </c>
    </row>
    <row r="18" spans="1:6" ht="13.2">
      <c r="A18" s="12" t="s">
        <v>153</v>
      </c>
      <c r="B18" s="64" t="s">
        <v>730</v>
      </c>
      <c r="C18" s="64" t="s">
        <v>731</v>
      </c>
      <c r="D18" s="12" t="s">
        <v>768</v>
      </c>
    </row>
    <row r="19" spans="1:6" ht="13.2">
      <c r="A19" s="12" t="s">
        <v>154</v>
      </c>
      <c r="B19" s="64" t="s">
        <v>730</v>
      </c>
      <c r="C19" s="64" t="s">
        <v>731</v>
      </c>
      <c r="D19" s="12" t="s">
        <v>4762</v>
      </c>
    </row>
    <row r="20" spans="1:6" ht="13.2">
      <c r="A20" s="12" t="s">
        <v>4763</v>
      </c>
      <c r="B20" s="64" t="s">
        <v>730</v>
      </c>
      <c r="C20" s="64" t="s">
        <v>731</v>
      </c>
      <c r="D20" s="12" t="s">
        <v>4764</v>
      </c>
    </row>
    <row r="21" spans="1:6" ht="13.2">
      <c r="A21" s="12" t="s">
        <v>4767</v>
      </c>
      <c r="B21" s="64" t="s">
        <v>719</v>
      </c>
      <c r="C21" s="64" t="s">
        <v>720</v>
      </c>
      <c r="D21" s="64" t="s">
        <v>1058</v>
      </c>
    </row>
    <row r="22" spans="1:6" ht="13.2">
      <c r="A22" s="12" t="s">
        <v>4768</v>
      </c>
      <c r="B22" s="64" t="s">
        <v>719</v>
      </c>
      <c r="C22" s="64" t="s">
        <v>720</v>
      </c>
      <c r="D22" s="64" t="s">
        <v>1059</v>
      </c>
    </row>
    <row r="23" spans="1:6" ht="13.2">
      <c r="A23" s="12" t="s">
        <v>558</v>
      </c>
      <c r="B23" s="64" t="s">
        <v>730</v>
      </c>
      <c r="C23" s="64" t="s">
        <v>731</v>
      </c>
      <c r="D23" s="12" t="s">
        <v>959</v>
      </c>
    </row>
    <row r="24" spans="1:6" ht="13.2">
      <c r="A24" s="12" t="s">
        <v>559</v>
      </c>
      <c r="B24" s="64" t="s">
        <v>730</v>
      </c>
      <c r="C24" s="64" t="s">
        <v>731</v>
      </c>
      <c r="D24" s="12" t="s">
        <v>960</v>
      </c>
    </row>
    <row r="25" spans="1:6" ht="13.2">
      <c r="A25" s="12" t="s">
        <v>336</v>
      </c>
      <c r="B25" s="64" t="s">
        <v>730</v>
      </c>
      <c r="C25" s="64" t="s">
        <v>731</v>
      </c>
      <c r="D25" s="12" t="s">
        <v>766</v>
      </c>
    </row>
    <row r="26" spans="1:6" ht="13.2">
      <c r="A26" s="12" t="s">
        <v>4776</v>
      </c>
      <c r="B26" s="64" t="s">
        <v>730</v>
      </c>
      <c r="C26" s="64" t="s">
        <v>731</v>
      </c>
      <c r="D26" s="12" t="s">
        <v>766</v>
      </c>
    </row>
    <row r="27" spans="1:6" ht="13.2">
      <c r="A27" s="12" t="s">
        <v>338</v>
      </c>
      <c r="B27" s="64" t="s">
        <v>730</v>
      </c>
      <c r="C27" s="64" t="s">
        <v>731</v>
      </c>
      <c r="D27" s="64" t="s">
        <v>716</v>
      </c>
      <c r="F27" s="12" t="s">
        <v>961</v>
      </c>
    </row>
    <row r="28" spans="1:6" ht="13.2">
      <c r="A28" s="12" t="s">
        <v>4777</v>
      </c>
      <c r="B28" s="64" t="s">
        <v>738</v>
      </c>
      <c r="C28" s="64" t="s">
        <v>739</v>
      </c>
      <c r="D28" s="64" t="s">
        <v>873</v>
      </c>
    </row>
    <row r="29" spans="1:6" ht="13.2">
      <c r="A29" s="12" t="s">
        <v>4778</v>
      </c>
      <c r="B29" s="64" t="s">
        <v>738</v>
      </c>
      <c r="C29" s="64" t="s">
        <v>739</v>
      </c>
      <c r="D29" s="64" t="s">
        <v>873</v>
      </c>
    </row>
    <row r="30" spans="1:6" ht="13.2">
      <c r="A30" s="12" t="s">
        <v>4779</v>
      </c>
      <c r="B30" s="64" t="s">
        <v>738</v>
      </c>
      <c r="C30" s="64" t="s">
        <v>739</v>
      </c>
      <c r="D30" s="64" t="s">
        <v>873</v>
      </c>
    </row>
    <row r="31" spans="1:6" ht="13.2">
      <c r="A31" s="12" t="s">
        <v>162</v>
      </c>
      <c r="B31" s="12" t="s">
        <v>762</v>
      </c>
      <c r="C31" s="12" t="s">
        <v>763</v>
      </c>
      <c r="F31" s="12" t="s">
        <v>775</v>
      </c>
    </row>
  </sheetData>
  <hyperlinks>
    <hyperlink ref="A1" location="HLAVNY!A1" display="&lt;-------------- späť na HLAVNY" xr:uid="{00000000-0004-0000-2600-000000000000}"/>
  </hyperlink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tabColor rgb="FFFFD966"/>
    <outlinePr summaryBelow="0" summaryRight="0"/>
  </sheetPr>
  <dimension ref="A1:CM9"/>
  <sheetViews>
    <sheetView workbookViewId="0">
      <pane ySplit="6" topLeftCell="A7" activePane="bottomLeft" state="frozen"/>
      <selection pane="bottomLeft"/>
    </sheetView>
  </sheetViews>
  <sheetFormatPr defaultColWidth="12.6640625" defaultRowHeight="15.75" customHeight="1" outlineLevelCol="1"/>
  <cols>
    <col min="1" max="1" width="24.33203125" customWidth="1" collapsed="1"/>
    <col min="2" max="2" width="21.88671875" hidden="1" customWidth="1" outlineLevel="1"/>
    <col min="3" max="3" width="28.109375" hidden="1" customWidth="1" outlineLevel="1"/>
    <col min="4" max="4" width="21.88671875" hidden="1" customWidth="1" outlineLevel="1"/>
    <col min="5" max="5" width="26.21875" hidden="1" customWidth="1" outlineLevel="1"/>
    <col min="6" max="6" width="21.88671875" hidden="1" customWidth="1" outlineLevel="1"/>
    <col min="7" max="7" width="26.21875" hidden="1" customWidth="1" outlineLevel="1"/>
    <col min="8" max="8" width="21.88671875" hidden="1" customWidth="1" outlineLevel="1"/>
    <col min="9" max="9" width="20.88671875" hidden="1" customWidth="1" outlineLevel="1"/>
    <col min="10" max="10" width="21.88671875" hidden="1" customWidth="1" outlineLevel="1"/>
    <col min="11" max="11" width="20.88671875" hidden="1" customWidth="1" outlineLevel="1"/>
    <col min="12" max="12" width="26.21875" customWidth="1"/>
    <col min="13" max="13" width="21.88671875" customWidth="1"/>
    <col min="14" max="14" width="26.21875" customWidth="1" collapsed="1"/>
    <col min="15" max="15" width="26.21875" hidden="1" customWidth="1" outlineLevel="1"/>
    <col min="16" max="16" width="21.88671875" hidden="1" customWidth="1" outlineLevel="1"/>
    <col min="17" max="17" width="26.21875" hidden="1" customWidth="1" outlineLevel="1"/>
    <col min="18" max="18" width="29.109375" customWidth="1"/>
    <col min="19" max="19" width="25.33203125" customWidth="1"/>
    <col min="20" max="20" width="28.6640625" customWidth="1"/>
    <col min="21" max="21" width="29.109375" customWidth="1"/>
    <col min="22" max="22" width="25.33203125" customWidth="1"/>
    <col min="23" max="23" width="28.6640625" customWidth="1"/>
    <col min="24" max="24" width="29.109375" customWidth="1"/>
    <col min="25" max="25" width="25.33203125" customWidth="1"/>
    <col min="26" max="26" width="28.6640625" customWidth="1"/>
    <col min="27" max="27" width="29.109375" customWidth="1"/>
    <col min="28" max="28" width="25.33203125" customWidth="1"/>
    <col min="29" max="29" width="28.6640625" customWidth="1"/>
    <col min="30" max="30" width="29.109375" customWidth="1"/>
    <col min="31" max="31" width="25.33203125" customWidth="1"/>
    <col min="32" max="32" width="28.6640625" customWidth="1"/>
    <col min="33" max="33" width="29.109375" customWidth="1"/>
    <col min="34" max="34" width="25.33203125" customWidth="1"/>
    <col min="35" max="35" width="28.6640625" customWidth="1"/>
    <col min="36" max="36" width="29.109375" customWidth="1"/>
    <col min="37" max="37" width="25.33203125" customWidth="1"/>
    <col min="38" max="38" width="28.6640625" customWidth="1"/>
    <col min="39" max="39" width="29.109375" customWidth="1"/>
    <col min="40" max="40" width="25.33203125" customWidth="1"/>
    <col min="41" max="41" width="28.6640625" customWidth="1"/>
    <col min="42" max="42" width="29.109375" customWidth="1"/>
    <col min="43" max="43" width="25.33203125" customWidth="1"/>
    <col min="44" max="44" width="28.6640625" customWidth="1"/>
    <col min="45" max="45" width="29.109375" customWidth="1"/>
    <col min="46" max="46" width="25.33203125" customWidth="1"/>
    <col min="47" max="47" width="28.6640625" customWidth="1"/>
    <col min="48" max="48" width="29.109375" customWidth="1"/>
    <col min="49" max="49" width="25.21875" customWidth="1"/>
    <col min="50" max="50" width="28.44140625" customWidth="1"/>
    <col min="51" max="51" width="29.109375" customWidth="1"/>
    <col min="52" max="52" width="25.33203125" customWidth="1"/>
    <col min="53" max="53" width="28.6640625" customWidth="1"/>
    <col min="54" max="54" width="33.109375" customWidth="1" collapsed="1"/>
    <col min="55" max="91" width="33.109375" hidden="1" customWidth="1" outlineLevel="1"/>
  </cols>
  <sheetData>
    <row r="1" spans="1:91" ht="13.2">
      <c r="A1" s="82" t="s">
        <v>111</v>
      </c>
      <c r="B1" s="85"/>
      <c r="C1" s="84"/>
      <c r="D1" s="64"/>
      <c r="E1" s="64"/>
      <c r="F1" s="64"/>
    </row>
    <row r="2" spans="1:91" ht="13.2">
      <c r="A2" s="92" t="s">
        <v>705</v>
      </c>
      <c r="B2" s="85"/>
      <c r="C2" s="84"/>
      <c r="D2" s="64"/>
      <c r="E2" s="64"/>
      <c r="F2" s="64"/>
    </row>
    <row r="3" spans="1:91" ht="13.2">
      <c r="A3" s="94" t="s">
        <v>4780</v>
      </c>
      <c r="B3" s="85"/>
      <c r="C3" s="84"/>
      <c r="D3" s="64"/>
      <c r="E3" s="64"/>
      <c r="F3" s="64"/>
    </row>
    <row r="4" spans="1:91" ht="13.2">
      <c r="A4" s="92" t="s">
        <v>968</v>
      </c>
      <c r="B4" s="85"/>
      <c r="C4" s="84"/>
      <c r="D4" s="64"/>
      <c r="E4" s="64"/>
      <c r="F4" s="64"/>
    </row>
    <row r="5" spans="1:91" ht="13.2">
      <c r="A5" s="94" t="s">
        <v>513</v>
      </c>
      <c r="B5" s="85"/>
      <c r="C5" s="84"/>
      <c r="D5" s="64"/>
      <c r="E5" s="64"/>
      <c r="F5" s="64"/>
    </row>
    <row r="6" spans="1:91" ht="13.8">
      <c r="A6" s="86" t="s">
        <v>4781</v>
      </c>
      <c r="B6" s="66" t="s">
        <v>1129</v>
      </c>
      <c r="C6" s="66" t="s">
        <v>1130</v>
      </c>
      <c r="D6" s="66" t="s">
        <v>1131</v>
      </c>
      <c r="E6" s="66" t="s">
        <v>1132</v>
      </c>
      <c r="F6" s="66" t="s">
        <v>1133</v>
      </c>
      <c r="G6" s="66" t="s">
        <v>1134</v>
      </c>
      <c r="H6" s="66" t="s">
        <v>1135</v>
      </c>
      <c r="I6" s="66" t="s">
        <v>1136</v>
      </c>
      <c r="J6" s="66" t="s">
        <v>1137</v>
      </c>
      <c r="K6" s="66" t="s">
        <v>1138</v>
      </c>
      <c r="L6" s="112" t="s">
        <v>1139</v>
      </c>
      <c r="M6" s="112" t="s">
        <v>4782</v>
      </c>
      <c r="N6" s="112" t="s">
        <v>1141</v>
      </c>
      <c r="O6" s="113" t="s">
        <v>1142</v>
      </c>
      <c r="P6" s="113" t="s">
        <v>4783</v>
      </c>
      <c r="Q6" s="113" t="s">
        <v>1144</v>
      </c>
      <c r="R6" s="112" t="s">
        <v>1145</v>
      </c>
      <c r="S6" s="112" t="s">
        <v>4784</v>
      </c>
      <c r="T6" s="112" t="s">
        <v>1147</v>
      </c>
      <c r="U6" s="112" t="s">
        <v>1148</v>
      </c>
      <c r="V6" s="112" t="s">
        <v>4785</v>
      </c>
      <c r="W6" s="112" t="s">
        <v>1150</v>
      </c>
      <c r="X6" s="112" t="s">
        <v>1151</v>
      </c>
      <c r="Y6" s="112" t="s">
        <v>4786</v>
      </c>
      <c r="Z6" s="112" t="s">
        <v>1153</v>
      </c>
      <c r="AA6" s="112" t="s">
        <v>1154</v>
      </c>
      <c r="AB6" s="112" t="s">
        <v>4787</v>
      </c>
      <c r="AC6" s="112" t="s">
        <v>1156</v>
      </c>
      <c r="AD6" s="112" t="s">
        <v>1157</v>
      </c>
      <c r="AE6" s="112" t="s">
        <v>4788</v>
      </c>
      <c r="AF6" s="112" t="s">
        <v>1159</v>
      </c>
      <c r="AG6" s="112" t="s">
        <v>1160</v>
      </c>
      <c r="AH6" s="112" t="s">
        <v>4789</v>
      </c>
      <c r="AI6" s="112" t="s">
        <v>1162</v>
      </c>
      <c r="AJ6" s="112" t="s">
        <v>1163</v>
      </c>
      <c r="AK6" s="112" t="s">
        <v>4790</v>
      </c>
      <c r="AL6" s="112" t="s">
        <v>1165</v>
      </c>
      <c r="AM6" s="112" t="s">
        <v>1166</v>
      </c>
      <c r="AN6" s="112" t="s">
        <v>4791</v>
      </c>
      <c r="AO6" s="112" t="s">
        <v>1168</v>
      </c>
      <c r="AP6" s="112" t="s">
        <v>1169</v>
      </c>
      <c r="AQ6" s="112" t="s">
        <v>4792</v>
      </c>
      <c r="AR6" s="112" t="s">
        <v>1171</v>
      </c>
      <c r="AS6" s="112" t="s">
        <v>1172</v>
      </c>
      <c r="AT6" s="112" t="s">
        <v>4793</v>
      </c>
      <c r="AU6" s="112" t="s">
        <v>1174</v>
      </c>
      <c r="AV6" s="112" t="s">
        <v>1175</v>
      </c>
      <c r="AW6" s="112" t="s">
        <v>4794</v>
      </c>
      <c r="AX6" s="112" t="s">
        <v>1177</v>
      </c>
      <c r="AY6" s="112" t="s">
        <v>1178</v>
      </c>
      <c r="AZ6" s="112" t="s">
        <v>4795</v>
      </c>
      <c r="BA6" s="112" t="s">
        <v>1180</v>
      </c>
      <c r="BB6" s="112" t="s">
        <v>1181</v>
      </c>
      <c r="BC6" s="113" t="s">
        <v>1182</v>
      </c>
      <c r="BD6" s="113" t="s">
        <v>1183</v>
      </c>
      <c r="BE6" s="113" t="s">
        <v>1184</v>
      </c>
      <c r="BF6" s="113" t="s">
        <v>1185</v>
      </c>
      <c r="BG6" s="113" t="s">
        <v>1186</v>
      </c>
      <c r="BH6" s="113" t="s">
        <v>1187</v>
      </c>
      <c r="BI6" s="113" t="s">
        <v>1188</v>
      </c>
      <c r="BJ6" s="113" t="s">
        <v>1189</v>
      </c>
      <c r="BK6" s="113" t="s">
        <v>1190</v>
      </c>
      <c r="BL6" s="113" t="s">
        <v>1191</v>
      </c>
      <c r="BM6" s="113" t="s">
        <v>1192</v>
      </c>
      <c r="BN6" s="113" t="s">
        <v>1193</v>
      </c>
      <c r="BO6" s="113" t="s">
        <v>1194</v>
      </c>
      <c r="BP6" s="113" t="s">
        <v>1195</v>
      </c>
      <c r="BQ6" s="113" t="s">
        <v>1196</v>
      </c>
      <c r="BR6" s="113" t="s">
        <v>1197</v>
      </c>
      <c r="BS6" s="113" t="s">
        <v>1198</v>
      </c>
      <c r="BT6" s="113" t="s">
        <v>1199</v>
      </c>
      <c r="BU6" s="113" t="s">
        <v>1200</v>
      </c>
      <c r="BV6" s="113" t="s">
        <v>1201</v>
      </c>
      <c r="BW6" s="113" t="s">
        <v>1202</v>
      </c>
      <c r="BX6" s="113" t="s">
        <v>1203</v>
      </c>
      <c r="BY6" s="113" t="s">
        <v>1204</v>
      </c>
      <c r="BZ6" s="113" t="s">
        <v>1205</v>
      </c>
      <c r="CA6" s="113" t="s">
        <v>1206</v>
      </c>
      <c r="CB6" s="113" t="s">
        <v>1207</v>
      </c>
      <c r="CC6" s="113" t="s">
        <v>1208</v>
      </c>
      <c r="CD6" s="113" t="s">
        <v>1209</v>
      </c>
      <c r="CE6" s="113" t="s">
        <v>1210</v>
      </c>
      <c r="CF6" s="113" t="s">
        <v>1211</v>
      </c>
      <c r="CG6" s="113" t="s">
        <v>1212</v>
      </c>
      <c r="CH6" s="113" t="s">
        <v>1213</v>
      </c>
      <c r="CI6" s="113" t="s">
        <v>1214</v>
      </c>
      <c r="CJ6" s="113" t="s">
        <v>1215</v>
      </c>
      <c r="CK6" s="113" t="s">
        <v>1216</v>
      </c>
      <c r="CL6" s="113" t="s">
        <v>1217</v>
      </c>
      <c r="CM6" s="113" t="s">
        <v>1218</v>
      </c>
    </row>
    <row r="7" spans="1:91" ht="15.75" customHeight="1">
      <c r="A7" s="97" t="s">
        <v>4796</v>
      </c>
      <c r="B7" s="64"/>
      <c r="C7" s="64"/>
      <c r="D7" s="64"/>
      <c r="N7" s="5">
        <f>SUM(R7,T7,U7,W7,X7,Z7,AA7,AC7,AD7,AF7,AG7,AI7,AJ7,AL7,AM7,AO7,AP7,AR7,AS7,AU7,AV7,AX7,AY7,BA7,BB7)</f>
        <v>0</v>
      </c>
    </row>
    <row r="8" spans="1:91" ht="15.75" customHeight="1">
      <c r="A8" s="71"/>
      <c r="B8" s="64"/>
      <c r="C8" s="64"/>
      <c r="D8" s="64"/>
    </row>
    <row r="9" spans="1:91" ht="15.75" customHeight="1">
      <c r="A9" s="71"/>
    </row>
  </sheetData>
  <autoFilter ref="A6:BB7" xr:uid="{00000000-0009-0000-0000-000027000000}"/>
  <hyperlinks>
    <hyperlink ref="A1" location="HLAVNY!A1" display="&lt;-------------- späť na HLAVNY" xr:uid="{00000000-0004-0000-2700-000000000000}"/>
  </hyperlink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A331F-F6E8-42A7-A1A8-F5AFA98D4CF8}">
  <sheetPr>
    <tabColor rgb="FFFFD966"/>
    <outlinePr summaryBelow="0" summaryRight="0"/>
  </sheetPr>
  <dimension ref="A1:I52"/>
  <sheetViews>
    <sheetView topLeftCell="A2" zoomScaleNormal="100" workbookViewId="0"/>
  </sheetViews>
  <sheetFormatPr defaultColWidth="12.6640625" defaultRowHeight="15.75" customHeight="1"/>
  <cols>
    <col min="1" max="1" width="22.109375" customWidth="1"/>
    <col min="2" max="2" width="18.44140625" bestFit="1" customWidth="1"/>
    <col min="3" max="3" width="11.88671875" customWidth="1"/>
    <col min="4" max="4" width="12.88671875" customWidth="1"/>
    <col min="5" max="5" width="10.5546875" customWidth="1"/>
    <col min="6" max="6" width="14.88671875" customWidth="1"/>
  </cols>
  <sheetData>
    <row r="1" spans="1:6" ht="13.2" hidden="1">
      <c r="A1" s="82" t="s">
        <v>111</v>
      </c>
      <c r="B1" s="85"/>
      <c r="C1" s="85"/>
      <c r="D1" s="64"/>
      <c r="E1" s="64"/>
      <c r="F1" s="64"/>
    </row>
    <row r="2" spans="1:6" ht="13.2">
      <c r="A2" s="92" t="s">
        <v>705</v>
      </c>
      <c r="B2" s="85"/>
      <c r="C2" s="85"/>
      <c r="D2" s="64"/>
      <c r="E2" s="64"/>
      <c r="F2" s="64"/>
    </row>
    <row r="3" spans="1:6" ht="13.2">
      <c r="A3" s="94" t="s">
        <v>4801</v>
      </c>
      <c r="B3" s="85"/>
      <c r="C3" s="85"/>
      <c r="D3" s="64"/>
      <c r="E3" s="64"/>
      <c r="F3" s="64"/>
    </row>
    <row r="4" spans="1:6" ht="13.2">
      <c r="A4" s="92" t="s">
        <v>968</v>
      </c>
      <c r="B4" s="85"/>
      <c r="C4" s="85"/>
      <c r="D4" s="64"/>
      <c r="E4" s="64"/>
      <c r="F4" s="64"/>
    </row>
    <row r="5" spans="1:6" ht="13.2">
      <c r="A5" s="94" t="s">
        <v>186</v>
      </c>
      <c r="B5" s="85"/>
      <c r="C5" s="85"/>
      <c r="D5" s="64"/>
      <c r="E5" s="64"/>
      <c r="F5" s="64"/>
    </row>
    <row r="6" spans="1:6" ht="13.8">
      <c r="A6" s="92" t="s">
        <v>4802</v>
      </c>
      <c r="C6" s="87" t="str">
        <f>EVIMSP!$Z$3</f>
        <v>t - Tona</v>
      </c>
      <c r="D6" s="86"/>
      <c r="E6" s="86"/>
      <c r="F6" s="86"/>
    </row>
    <row r="7" spans="1:6" ht="13.8">
      <c r="A7" s="92" t="s">
        <v>4803</v>
      </c>
      <c r="C7" s="87" t="str">
        <f>EVIMSP!$AA$3</f>
        <v>Podľa faktúry</v>
      </c>
      <c r="D7" s="86"/>
      <c r="E7" s="86"/>
      <c r="F7" s="86"/>
    </row>
    <row r="8" spans="1:6" s="287" customFormat="1" ht="55.2">
      <c r="A8" s="411" t="s">
        <v>4804</v>
      </c>
      <c r="B8" s="411" t="s">
        <v>992</v>
      </c>
      <c r="C8" s="411" t="s">
        <v>4805</v>
      </c>
      <c r="D8" s="411" t="s">
        <v>4806</v>
      </c>
      <c r="E8" s="411" t="str">
        <f>"Zistené množstvo ["&amp;C6&amp;"]"</f>
        <v>Zistené množstvo [t - Tona]</v>
      </c>
      <c r="F8" s="411" t="s">
        <v>4807</v>
      </c>
    </row>
    <row r="9" spans="1:6" ht="14.4">
      <c r="A9" s="349" t="s">
        <v>164</v>
      </c>
      <c r="B9" s="427">
        <v>43909</v>
      </c>
      <c r="C9" s="428" t="s">
        <v>4808</v>
      </c>
      <c r="D9" s="344">
        <v>4177.1499999999996</v>
      </c>
      <c r="E9" s="344">
        <v>18.82</v>
      </c>
      <c r="F9" s="344">
        <v>16.5</v>
      </c>
    </row>
    <row r="10" spans="1:6" ht="14.4">
      <c r="A10" s="349" t="s">
        <v>164</v>
      </c>
      <c r="B10" s="427">
        <v>43948</v>
      </c>
      <c r="C10" s="428" t="s">
        <v>4809</v>
      </c>
      <c r="D10" s="344">
        <v>4214.78</v>
      </c>
      <c r="E10" s="344">
        <v>18.989999999999998</v>
      </c>
      <c r="F10" s="344">
        <v>16.5</v>
      </c>
    </row>
    <row r="11" spans="1:6" ht="14.4">
      <c r="A11" s="349" t="s">
        <v>164</v>
      </c>
      <c r="B11" s="427">
        <v>44019</v>
      </c>
      <c r="C11" s="428" t="s">
        <v>4810</v>
      </c>
      <c r="D11" s="344">
        <v>4130.1099999999997</v>
      </c>
      <c r="E11" s="344">
        <v>18.600000000000001</v>
      </c>
      <c r="F11" s="344">
        <v>16.5</v>
      </c>
    </row>
    <row r="12" spans="1:6" ht="14.4">
      <c r="A12" s="349" t="s">
        <v>164</v>
      </c>
      <c r="B12" s="427">
        <v>44085</v>
      </c>
      <c r="C12" s="428" t="s">
        <v>4811</v>
      </c>
      <c r="D12" s="344">
        <v>2634.24</v>
      </c>
      <c r="E12" s="344">
        <v>11.87</v>
      </c>
      <c r="F12" s="344">
        <v>16.5</v>
      </c>
    </row>
    <row r="13" spans="1:6" ht="14.4">
      <c r="A13" s="349" t="s">
        <v>164</v>
      </c>
      <c r="B13" s="427">
        <v>44126</v>
      </c>
      <c r="C13" s="428" t="s">
        <v>4812</v>
      </c>
      <c r="D13" s="344">
        <v>4177.1499999999996</v>
      </c>
      <c r="E13" s="344">
        <v>18.82</v>
      </c>
      <c r="F13" s="344">
        <v>16.5</v>
      </c>
    </row>
    <row r="14" spans="1:6" ht="14.4">
      <c r="A14" s="349" t="s">
        <v>164</v>
      </c>
      <c r="B14" s="427">
        <v>44162</v>
      </c>
      <c r="C14" s="428" t="s">
        <v>4813</v>
      </c>
      <c r="D14" s="344">
        <v>4012.51</v>
      </c>
      <c r="E14" s="344">
        <v>18.07</v>
      </c>
      <c r="F14" s="344">
        <v>16.5</v>
      </c>
    </row>
    <row r="15" spans="1:6" ht="14.4">
      <c r="A15" s="349" t="s">
        <v>164</v>
      </c>
      <c r="B15" s="427">
        <v>44186</v>
      </c>
      <c r="C15" s="428" t="s">
        <v>4814</v>
      </c>
      <c r="D15" s="344">
        <v>4172.45</v>
      </c>
      <c r="E15" s="344">
        <v>18.79</v>
      </c>
      <c r="F15" s="344">
        <v>16.5</v>
      </c>
    </row>
    <row r="16" spans="1:6" ht="14.4">
      <c r="A16" s="349" t="s">
        <v>164</v>
      </c>
      <c r="B16" s="427">
        <v>44230</v>
      </c>
      <c r="C16" s="428" t="s">
        <v>4815</v>
      </c>
      <c r="D16" s="344">
        <v>4200.67</v>
      </c>
      <c r="E16" s="344">
        <v>18.920000000000002</v>
      </c>
      <c r="F16" s="344">
        <v>16.5</v>
      </c>
    </row>
    <row r="17" spans="1:6" ht="14.4">
      <c r="A17" s="349" t="s">
        <v>164</v>
      </c>
      <c r="B17" s="427">
        <v>44249</v>
      </c>
      <c r="C17" s="428" t="s">
        <v>4816</v>
      </c>
      <c r="D17" s="344">
        <v>2963.52</v>
      </c>
      <c r="E17" s="344">
        <v>13.35</v>
      </c>
      <c r="F17" s="344">
        <v>16.5</v>
      </c>
    </row>
    <row r="18" spans="1:6" ht="14.4">
      <c r="A18" s="349" t="s">
        <v>164</v>
      </c>
      <c r="B18" s="427">
        <v>44287</v>
      </c>
      <c r="C18" s="428" t="s">
        <v>4817</v>
      </c>
      <c r="D18" s="344">
        <v>3924.96</v>
      </c>
      <c r="E18" s="344">
        <v>17.68</v>
      </c>
      <c r="F18" s="344">
        <v>16.5</v>
      </c>
    </row>
    <row r="19" spans="1:6" ht="14.4">
      <c r="A19" s="349" t="s">
        <v>164</v>
      </c>
      <c r="B19" s="427">
        <v>44327</v>
      </c>
      <c r="C19" s="428" t="s">
        <v>4818</v>
      </c>
      <c r="D19" s="344">
        <v>3916.08</v>
      </c>
      <c r="E19" s="344">
        <v>17.64</v>
      </c>
      <c r="F19" s="344">
        <v>16.5</v>
      </c>
    </row>
    <row r="20" spans="1:6" ht="14.4">
      <c r="A20" s="349" t="s">
        <v>164</v>
      </c>
      <c r="B20" s="427">
        <v>44414</v>
      </c>
      <c r="C20" s="428" t="s">
        <v>4819</v>
      </c>
      <c r="D20" s="344">
        <v>2575.1999999999998</v>
      </c>
      <c r="E20" s="344">
        <v>11.6</v>
      </c>
      <c r="F20" s="344">
        <v>16.5</v>
      </c>
    </row>
    <row r="21" spans="1:6" ht="14.4">
      <c r="A21" s="349" t="s">
        <v>164</v>
      </c>
      <c r="B21" s="427">
        <v>44445</v>
      </c>
      <c r="C21" s="428" t="s">
        <v>4820</v>
      </c>
      <c r="D21" s="344">
        <v>2504.16</v>
      </c>
      <c r="E21" s="344">
        <v>11.28</v>
      </c>
      <c r="F21" s="344">
        <v>16.5</v>
      </c>
    </row>
    <row r="22" spans="1:6" ht="14.4">
      <c r="A22" s="349" t="s">
        <v>164</v>
      </c>
      <c r="B22" s="427">
        <v>44495</v>
      </c>
      <c r="C22" s="428" t="s">
        <v>4821</v>
      </c>
      <c r="D22" s="344">
        <v>3902.76</v>
      </c>
      <c r="E22" s="344">
        <v>17.579999999999998</v>
      </c>
      <c r="F22" s="344">
        <v>16.5</v>
      </c>
    </row>
    <row r="23" spans="1:6" ht="14.4">
      <c r="A23" s="349" t="s">
        <v>164</v>
      </c>
      <c r="B23" s="427">
        <v>44509</v>
      </c>
      <c r="C23" s="428" t="s">
        <v>4822</v>
      </c>
      <c r="D23" s="344">
        <v>3893.88</v>
      </c>
      <c r="E23" s="344">
        <v>17.54</v>
      </c>
      <c r="F23" s="344">
        <v>16.5</v>
      </c>
    </row>
    <row r="24" spans="1:6" ht="14.4">
      <c r="A24" s="349" t="s">
        <v>164</v>
      </c>
      <c r="B24" s="427">
        <v>44550</v>
      </c>
      <c r="C24" s="428" t="s">
        <v>4823</v>
      </c>
      <c r="D24" s="344">
        <v>2526.36</v>
      </c>
      <c r="E24" s="344">
        <v>11.38</v>
      </c>
      <c r="F24" s="344">
        <v>16.5</v>
      </c>
    </row>
    <row r="25" spans="1:6" ht="14.4">
      <c r="A25" s="349" t="s">
        <v>164</v>
      </c>
      <c r="B25" s="427">
        <v>44559</v>
      </c>
      <c r="C25" s="428" t="s">
        <v>4824</v>
      </c>
      <c r="D25" s="344">
        <v>2921.52</v>
      </c>
      <c r="E25" s="344">
        <v>13.16</v>
      </c>
      <c r="F25" s="344">
        <v>16.5</v>
      </c>
    </row>
    <row r="26" spans="1:6" ht="14.4">
      <c r="A26" s="349" t="s">
        <v>164</v>
      </c>
      <c r="B26" s="427">
        <v>44599</v>
      </c>
      <c r="C26" s="428" t="s">
        <v>4825</v>
      </c>
      <c r="D26" s="344">
        <v>2606.2800000000002</v>
      </c>
      <c r="E26" s="344">
        <v>11.74</v>
      </c>
      <c r="F26" s="344">
        <v>16.5</v>
      </c>
    </row>
    <row r="27" spans="1:6" ht="14.4">
      <c r="A27" s="349" t="s">
        <v>164</v>
      </c>
      <c r="B27" s="427">
        <v>44621</v>
      </c>
      <c r="C27" s="428" t="s">
        <v>4826</v>
      </c>
      <c r="D27" s="344">
        <v>3916.08</v>
      </c>
      <c r="E27" s="344">
        <v>17.64</v>
      </c>
      <c r="F27" s="344">
        <v>16.5</v>
      </c>
    </row>
    <row r="28" spans="1:6" ht="14.4">
      <c r="A28" s="349" t="s">
        <v>164</v>
      </c>
      <c r="B28" s="427">
        <v>44657</v>
      </c>
      <c r="C28" s="428" t="s">
        <v>4827</v>
      </c>
      <c r="D28" s="344">
        <v>1420.8</v>
      </c>
      <c r="E28" s="344">
        <v>6.4</v>
      </c>
      <c r="F28" s="344">
        <v>16.5</v>
      </c>
    </row>
    <row r="29" spans="1:6" ht="14.4">
      <c r="A29" s="349" t="s">
        <v>164</v>
      </c>
      <c r="B29" s="427">
        <v>44670</v>
      </c>
      <c r="C29" s="428" t="s">
        <v>4828</v>
      </c>
      <c r="D29" s="344">
        <v>3898.32</v>
      </c>
      <c r="E29" s="344">
        <v>17.559999999999999</v>
      </c>
      <c r="F29" s="344">
        <v>16.5</v>
      </c>
    </row>
    <row r="30" spans="1:6" ht="14.4">
      <c r="A30" s="349" t="s">
        <v>164</v>
      </c>
      <c r="B30" s="427">
        <v>44728</v>
      </c>
      <c r="C30" s="428" t="s">
        <v>4829</v>
      </c>
      <c r="D30" s="344">
        <v>2646.24</v>
      </c>
      <c r="E30" s="344">
        <v>11.92</v>
      </c>
      <c r="F30" s="344">
        <v>16.5</v>
      </c>
    </row>
    <row r="31" spans="1:6" ht="14.4">
      <c r="A31" s="349" t="s">
        <v>164</v>
      </c>
      <c r="B31" s="427">
        <v>44778</v>
      </c>
      <c r="C31" s="428" t="s">
        <v>4830</v>
      </c>
      <c r="D31" s="344">
        <v>7274.4</v>
      </c>
      <c r="E31" s="344">
        <v>32.770000000000003</v>
      </c>
      <c r="F31" s="344">
        <v>16.5</v>
      </c>
    </row>
    <row r="32" spans="1:6" ht="14.4">
      <c r="A32" s="349" t="s">
        <v>164</v>
      </c>
      <c r="B32" s="427">
        <v>44803</v>
      </c>
      <c r="C32" s="428" t="s">
        <v>4831</v>
      </c>
      <c r="D32" s="344">
        <v>7408.8</v>
      </c>
      <c r="E32" s="344">
        <v>33.369999999999997</v>
      </c>
      <c r="F32" s="344">
        <v>16.5</v>
      </c>
    </row>
    <row r="33" spans="1:9" ht="14.4">
      <c r="A33" s="349" t="s">
        <v>164</v>
      </c>
      <c r="B33" s="427">
        <v>44895</v>
      </c>
      <c r="C33" s="428" t="s">
        <v>4832</v>
      </c>
      <c r="D33" s="344">
        <v>6671.52</v>
      </c>
      <c r="E33" s="344">
        <v>30.05</v>
      </c>
      <c r="F33" s="344">
        <v>16.5</v>
      </c>
    </row>
    <row r="34" spans="1:9" ht="14.4">
      <c r="A34" s="349" t="s">
        <v>164</v>
      </c>
      <c r="B34" s="427">
        <v>44915</v>
      </c>
      <c r="C34" s="428" t="s">
        <v>4833</v>
      </c>
      <c r="D34" s="344">
        <v>7132.03</v>
      </c>
      <c r="E34" s="344">
        <v>32.130000000000003</v>
      </c>
      <c r="F34" s="344">
        <v>16.5</v>
      </c>
    </row>
    <row r="35" spans="1:9" ht="14.4">
      <c r="A35" s="349" t="s">
        <v>164</v>
      </c>
      <c r="B35" s="427">
        <v>44917</v>
      </c>
      <c r="C35" s="428" t="s">
        <v>4834</v>
      </c>
      <c r="D35" s="344">
        <v>5691.46</v>
      </c>
      <c r="E35" s="344">
        <v>25.64</v>
      </c>
      <c r="F35" s="344">
        <v>16.5</v>
      </c>
    </row>
    <row r="36" spans="1:9" ht="14.4">
      <c r="A36" s="349" t="s">
        <v>164</v>
      </c>
      <c r="B36" s="427">
        <v>44923</v>
      </c>
      <c r="C36" s="428" t="s">
        <v>4835</v>
      </c>
      <c r="D36" s="344">
        <v>10745.28</v>
      </c>
      <c r="E36" s="344">
        <v>48.4</v>
      </c>
      <c r="F36" s="344">
        <v>16.5</v>
      </c>
    </row>
    <row r="37" spans="1:9" ht="14.4">
      <c r="A37" s="349" t="s">
        <v>164</v>
      </c>
      <c r="B37" s="427">
        <v>44957</v>
      </c>
      <c r="C37" s="428" t="s">
        <v>4836</v>
      </c>
      <c r="D37" s="344">
        <v>7202.88</v>
      </c>
      <c r="E37" s="344">
        <v>32.450000000000003</v>
      </c>
      <c r="F37" s="344">
        <v>16.5</v>
      </c>
    </row>
    <row r="38" spans="1:9" ht="14.4">
      <c r="A38" s="349" t="s">
        <v>164</v>
      </c>
      <c r="B38" s="427">
        <v>45027</v>
      </c>
      <c r="C38" s="428" t="s">
        <v>4837</v>
      </c>
      <c r="D38" s="344">
        <v>6364.8</v>
      </c>
      <c r="E38" s="344">
        <v>28.67</v>
      </c>
      <c r="F38" s="344">
        <v>16.5</v>
      </c>
    </row>
    <row r="43" spans="1:9" ht="15.75" customHeight="1">
      <c r="A43" s="92" t="s">
        <v>705</v>
      </c>
      <c r="B43" s="85"/>
      <c r="C43" s="85"/>
      <c r="D43" s="85"/>
      <c r="E43" s="85"/>
      <c r="F43" s="64"/>
      <c r="G43" s="64"/>
      <c r="H43" s="64"/>
      <c r="I43" s="64"/>
    </row>
    <row r="44" spans="1:9" ht="15.75" customHeight="1">
      <c r="A44" s="94" t="s">
        <v>52</v>
      </c>
      <c r="B44" s="85"/>
      <c r="C44" s="85"/>
      <c r="D44" s="85"/>
      <c r="E44" s="85"/>
      <c r="F44" s="64"/>
      <c r="G44" s="64"/>
      <c r="H44" s="64"/>
      <c r="I44" s="64"/>
    </row>
    <row r="45" spans="1:9" ht="15.75" customHeight="1">
      <c r="A45" s="92" t="s">
        <v>968</v>
      </c>
      <c r="B45" s="85"/>
      <c r="C45" s="85"/>
      <c r="D45" s="85"/>
      <c r="E45" s="85"/>
      <c r="F45" s="64"/>
      <c r="G45" s="64"/>
      <c r="H45" s="64"/>
      <c r="I45" s="64"/>
    </row>
    <row r="46" spans="1:9" ht="15.75" customHeight="1">
      <c r="A46" s="94" t="s">
        <v>514</v>
      </c>
      <c r="B46" s="85"/>
      <c r="C46" s="85"/>
      <c r="D46" s="85"/>
      <c r="E46" s="85"/>
      <c r="F46" s="64"/>
      <c r="G46" s="64"/>
      <c r="H46" s="64"/>
      <c r="I46" s="64"/>
    </row>
    <row r="47" spans="1:9" ht="15.75" customHeight="1">
      <c r="A47" s="92" t="s">
        <v>4797</v>
      </c>
      <c r="C47" s="87">
        <v>0.97699999999999998</v>
      </c>
      <c r="D47" s="86"/>
      <c r="E47" s="86"/>
      <c r="F47" s="86"/>
      <c r="G47" s="86"/>
      <c r="H47" s="86"/>
      <c r="I47" s="86"/>
    </row>
    <row r="48" spans="1:9" ht="15.75" customHeight="1">
      <c r="A48" s="92" t="s">
        <v>4798</v>
      </c>
      <c r="C48" s="87">
        <v>10.934200000000001</v>
      </c>
      <c r="D48" s="86"/>
      <c r="E48" s="86"/>
      <c r="F48" s="86"/>
      <c r="G48" s="86"/>
      <c r="H48" s="86"/>
      <c r="I48" s="86"/>
    </row>
    <row r="49" spans="1:9" s="287" customFormat="1" ht="41.4">
      <c r="A49" s="411" t="s">
        <v>4781</v>
      </c>
      <c r="B49" s="411" t="s">
        <v>991</v>
      </c>
      <c r="C49" s="411" t="s">
        <v>67</v>
      </c>
      <c r="D49" s="411" t="s">
        <v>69</v>
      </c>
      <c r="E49" s="411" t="s">
        <v>992</v>
      </c>
      <c r="F49" s="411" t="s">
        <v>1102</v>
      </c>
      <c r="G49" s="411" t="s">
        <v>1103</v>
      </c>
      <c r="H49" s="411" t="s">
        <v>4799</v>
      </c>
      <c r="I49" s="411" t="s">
        <v>995</v>
      </c>
    </row>
    <row r="50" spans="1:9" ht="15.75" customHeight="1">
      <c r="A50" s="348" t="s">
        <v>4796</v>
      </c>
      <c r="B50" s="348" t="s">
        <v>4800</v>
      </c>
      <c r="C50" s="348">
        <v>0.97699999999999998</v>
      </c>
      <c r="D50" s="348">
        <v>10.934200000000001</v>
      </c>
      <c r="E50" s="348">
        <v>45171</v>
      </c>
      <c r="F50" s="348">
        <v>3256</v>
      </c>
      <c r="G50" s="348"/>
      <c r="H50" s="348"/>
      <c r="I50" s="348"/>
    </row>
    <row r="51" spans="1:9" ht="15.75" customHeight="1">
      <c r="A51" s="348" t="s">
        <v>4796</v>
      </c>
      <c r="B51" s="348" t="s">
        <v>4800</v>
      </c>
      <c r="C51" s="348">
        <v>0.97699999999999998</v>
      </c>
      <c r="D51" s="348">
        <v>10.934200000000001</v>
      </c>
      <c r="E51" s="348">
        <v>45178</v>
      </c>
      <c r="F51" s="348">
        <v>3283</v>
      </c>
      <c r="G51" s="348">
        <v>27</v>
      </c>
      <c r="H51" s="348">
        <v>26.38</v>
      </c>
      <c r="I51" s="348">
        <v>288.44</v>
      </c>
    </row>
    <row r="52" spans="1:9" ht="15.75" customHeight="1">
      <c r="A52" s="348" t="s">
        <v>4796</v>
      </c>
      <c r="B52" s="348" t="s">
        <v>4800</v>
      </c>
      <c r="C52" s="348">
        <v>0.97699999999999998</v>
      </c>
      <c r="D52" s="348">
        <v>10.984999999999999</v>
      </c>
      <c r="E52" s="348">
        <v>45201</v>
      </c>
      <c r="F52" s="348">
        <v>3376</v>
      </c>
      <c r="G52" s="348">
        <v>93</v>
      </c>
      <c r="H52" s="348">
        <v>90.86</v>
      </c>
      <c r="I52" s="348">
        <v>998.1</v>
      </c>
    </row>
  </sheetData>
  <hyperlinks>
    <hyperlink ref="A1" location="HLAVNY!A1" display="&lt;-------------- späť na HLAVNY" xr:uid="{197E14C4-DBD4-40FE-A21C-E38DF4F95E8E}"/>
  </hyperlink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tabColor rgb="FFFFD966"/>
    <outlinePr summaryBelow="0" summaryRight="0"/>
  </sheetPr>
  <dimension ref="A1:I11"/>
  <sheetViews>
    <sheetView workbookViewId="0">
      <pane ySplit="8" topLeftCell="A9" activePane="bottomLeft" state="frozen"/>
      <selection pane="bottomLeft"/>
    </sheetView>
  </sheetViews>
  <sheetFormatPr defaultColWidth="12.6640625" defaultRowHeight="15.75" customHeight="1"/>
  <cols>
    <col min="1" max="1" width="33.44140625" customWidth="1"/>
    <col min="2" max="2" width="18.44140625" bestFit="1" customWidth="1"/>
    <col min="3" max="3" width="7.33203125" customWidth="1"/>
    <col min="4" max="4" width="8.33203125" customWidth="1"/>
    <col min="5" max="5" width="13" customWidth="1"/>
    <col min="6" max="6" width="14.21875" customWidth="1"/>
    <col min="7" max="7" width="15.33203125" customWidth="1"/>
    <col min="8" max="8" width="14.88671875" customWidth="1"/>
    <col min="9" max="9" width="15.6640625" customWidth="1"/>
  </cols>
  <sheetData>
    <row r="1" spans="1:9" ht="13.2">
      <c r="A1" s="82" t="s">
        <v>111</v>
      </c>
      <c r="B1" s="85"/>
      <c r="C1" s="85"/>
      <c r="D1" s="85"/>
      <c r="E1" s="85"/>
      <c r="F1" s="64"/>
      <c r="G1" s="64"/>
      <c r="H1" s="64"/>
      <c r="I1" s="64"/>
    </row>
    <row r="2" spans="1:9" ht="13.2">
      <c r="A2" s="92" t="s">
        <v>705</v>
      </c>
      <c r="B2" s="85"/>
      <c r="C2" s="85"/>
      <c r="D2" s="85"/>
      <c r="E2" s="85"/>
      <c r="F2" s="64"/>
      <c r="G2" s="64"/>
      <c r="H2" s="64"/>
      <c r="I2" s="64"/>
    </row>
    <row r="3" spans="1:9" ht="13.2">
      <c r="A3" s="94" t="s">
        <v>52</v>
      </c>
      <c r="B3" s="85"/>
      <c r="C3" s="85"/>
      <c r="D3" s="85"/>
      <c r="E3" s="85"/>
      <c r="F3" s="64"/>
      <c r="G3" s="64"/>
      <c r="H3" s="64"/>
      <c r="I3" s="64"/>
    </row>
    <row r="4" spans="1:9" ht="13.2">
      <c r="A4" s="92" t="s">
        <v>968</v>
      </c>
      <c r="B4" s="85"/>
      <c r="C4" s="85"/>
      <c r="D4" s="85"/>
      <c r="E4" s="85"/>
      <c r="F4" s="64"/>
      <c r="G4" s="64"/>
      <c r="H4" s="64"/>
      <c r="I4" s="64"/>
    </row>
    <row r="5" spans="1:9" ht="13.2">
      <c r="A5" s="94" t="s">
        <v>514</v>
      </c>
      <c r="B5" s="85"/>
      <c r="C5" s="85"/>
      <c r="D5" s="85"/>
      <c r="E5" s="85"/>
      <c r="F5" s="64"/>
      <c r="G5" s="64"/>
      <c r="H5" s="64"/>
      <c r="I5" s="64"/>
    </row>
    <row r="6" spans="1:9" ht="13.8">
      <c r="A6" s="92" t="s">
        <v>4797</v>
      </c>
      <c r="B6" s="87">
        <v>0.97699999999999998</v>
      </c>
      <c r="C6" s="86"/>
      <c r="D6" s="86"/>
      <c r="E6" s="86"/>
      <c r="F6" s="86"/>
      <c r="G6" s="86"/>
      <c r="H6" s="86"/>
      <c r="I6" s="86"/>
    </row>
    <row r="7" spans="1:9" ht="13.8">
      <c r="A7" s="92" t="s">
        <v>4798</v>
      </c>
      <c r="B7" s="87">
        <v>10.934200000000001</v>
      </c>
      <c r="C7" s="86"/>
      <c r="D7" s="86"/>
      <c r="E7" s="86"/>
      <c r="F7" s="86"/>
      <c r="G7" s="86"/>
      <c r="H7" s="86"/>
      <c r="I7" s="86"/>
    </row>
    <row r="8" spans="1:9" ht="41.4">
      <c r="A8" s="461" t="s">
        <v>4781</v>
      </c>
      <c r="B8" s="461" t="s">
        <v>991</v>
      </c>
      <c r="C8" s="461" t="s">
        <v>67</v>
      </c>
      <c r="D8" s="461" t="s">
        <v>69</v>
      </c>
      <c r="E8" s="462" t="s">
        <v>992</v>
      </c>
      <c r="F8" s="462" t="s">
        <v>1102</v>
      </c>
      <c r="G8" s="462" t="s">
        <v>1103</v>
      </c>
      <c r="H8" s="462" t="s">
        <v>4799</v>
      </c>
      <c r="I8" s="462" t="s">
        <v>995</v>
      </c>
    </row>
    <row r="9" spans="1:9" ht="14.4">
      <c r="A9" s="97" t="s">
        <v>4796</v>
      </c>
      <c r="B9" s="5" t="s">
        <v>4800</v>
      </c>
      <c r="C9" s="5">
        <v>0.97699999999999998</v>
      </c>
      <c r="D9" s="5">
        <v>10.934200000000001</v>
      </c>
      <c r="E9" s="100">
        <v>45171</v>
      </c>
      <c r="F9" s="5">
        <v>3256</v>
      </c>
    </row>
    <row r="10" spans="1:9" ht="14.4">
      <c r="A10" s="97" t="s">
        <v>4796</v>
      </c>
      <c r="B10" s="5" t="s">
        <v>4800</v>
      </c>
      <c r="C10" s="5">
        <v>0.97699999999999998</v>
      </c>
      <c r="D10" s="5">
        <v>10.934200000000001</v>
      </c>
      <c r="E10" s="100">
        <v>45178</v>
      </c>
      <c r="F10" s="5">
        <v>3283</v>
      </c>
      <c r="G10" s="5">
        <f t="shared" ref="G10:G11" si="0">F10-F9</f>
        <v>27</v>
      </c>
      <c r="H10" s="5">
        <f t="shared" ref="H10:I10" si="1">ROUND((G10*C10),2)</f>
        <v>26.38</v>
      </c>
      <c r="I10" s="5">
        <f t="shared" si="1"/>
        <v>288.44</v>
      </c>
    </row>
    <row r="11" spans="1:9" ht="14.4">
      <c r="A11" s="97" t="s">
        <v>4796</v>
      </c>
      <c r="B11" s="5" t="s">
        <v>4800</v>
      </c>
      <c r="C11" s="5">
        <v>0.97699999999999998</v>
      </c>
      <c r="D11" s="5">
        <v>10.984999999999999</v>
      </c>
      <c r="E11" s="100">
        <v>45201</v>
      </c>
      <c r="F11" s="5">
        <v>3376</v>
      </c>
      <c r="G11" s="5">
        <f t="shared" si="0"/>
        <v>93</v>
      </c>
      <c r="H11" s="5">
        <f t="shared" ref="H11:I11" si="2">ROUND((G11*C11),2)</f>
        <v>90.86</v>
      </c>
      <c r="I11" s="5">
        <f t="shared" si="2"/>
        <v>998.1</v>
      </c>
    </row>
  </sheetData>
  <hyperlinks>
    <hyperlink ref="A1" location="HLAVNY!A1" display="&lt;-------------- späť na HLAVNY" xr:uid="{00000000-0004-0000-2800-000000000000}"/>
  </hyperlink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00FF"/>
    <outlinePr summaryBelow="0" summaryRight="0"/>
  </sheetPr>
  <dimension ref="A1:CO100"/>
  <sheetViews>
    <sheetView workbookViewId="0">
      <selection activeCell="CQ11" sqref="CQ11"/>
    </sheetView>
  </sheetViews>
  <sheetFormatPr defaultColWidth="12.6640625" defaultRowHeight="15.75" customHeight="1"/>
  <cols>
    <col min="3" max="3" width="14.6640625" customWidth="1"/>
    <col min="4" max="4" width="12.33203125" customWidth="1"/>
    <col min="5" max="5" width="19.6640625" customWidth="1"/>
    <col min="6" max="6" width="9.88671875" customWidth="1"/>
    <col min="7" max="7" width="11.33203125" customWidth="1"/>
    <col min="8" max="8" width="6" customWidth="1"/>
    <col min="9" max="9" width="6.21875" customWidth="1"/>
    <col min="10" max="10" width="6.77734375" customWidth="1"/>
    <col min="11" max="11" width="14.109375" customWidth="1"/>
    <col min="12" max="12" width="20.44140625" customWidth="1"/>
    <col min="13" max="13" width="9.21875" customWidth="1"/>
    <col min="19" max="19" width="13.77734375" customWidth="1"/>
    <col min="20" max="20" width="13.88671875" customWidth="1"/>
    <col min="24" max="24" width="13.88671875" customWidth="1"/>
    <col min="34" max="34" width="15.21875" customWidth="1"/>
    <col min="35" max="35" width="15.88671875" customWidth="1"/>
    <col min="40" max="40" width="15.88671875" customWidth="1"/>
    <col min="53" max="53" width="18.77734375" customWidth="1"/>
    <col min="56" max="56" width="20.21875" customWidth="1"/>
    <col min="57" max="57" width="21.77734375" customWidth="1"/>
    <col min="58" max="58" width="19.109375" customWidth="1"/>
    <col min="59" max="59" width="17.109375" customWidth="1"/>
    <col min="67" max="67" width="15.77734375" customWidth="1"/>
    <col min="68" max="68" width="19.88671875" customWidth="1"/>
    <col min="77" max="77" width="16.77734375" customWidth="1"/>
    <col min="78" max="78" width="16.5546875" customWidth="1"/>
    <col min="86" max="86" width="16.5546875" customWidth="1"/>
    <col min="90" max="90" width="17.77734375" customWidth="1"/>
    <col min="91" max="91" width="16.5546875" customWidth="1"/>
    <col min="92" max="92" width="16.77734375" customWidth="1"/>
    <col min="93" max="93" width="16" customWidth="1"/>
  </cols>
  <sheetData>
    <row r="1" spans="1:93" ht="13.2">
      <c r="A1" s="13" t="s">
        <v>111</v>
      </c>
      <c r="B1" s="65"/>
      <c r="C1" s="65"/>
      <c r="D1" s="41" t="s">
        <v>112</v>
      </c>
      <c r="E1" s="41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42"/>
      <c r="S1" s="42"/>
      <c r="T1" s="42"/>
      <c r="U1" s="42"/>
      <c r="V1" s="42"/>
      <c r="W1" s="49" t="s">
        <v>515</v>
      </c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0"/>
      <c r="AU1" s="50"/>
      <c r="AV1" s="51" t="s">
        <v>516</v>
      </c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4"/>
      <c r="BJ1" s="54"/>
      <c r="BK1" s="54"/>
      <c r="BL1" s="54"/>
      <c r="BM1" s="54"/>
      <c r="BN1" s="53" t="s">
        <v>517</v>
      </c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5"/>
      <c r="CA1" s="45"/>
      <c r="CB1" s="44"/>
      <c r="CC1" s="44"/>
      <c r="CD1" s="45"/>
      <c r="CE1" s="45"/>
      <c r="CF1" s="45" t="s">
        <v>518</v>
      </c>
      <c r="CG1" s="45"/>
      <c r="CH1" s="45"/>
      <c r="CI1" s="45"/>
      <c r="CJ1" s="45"/>
      <c r="CK1" s="45"/>
      <c r="CL1" s="45"/>
      <c r="CM1" s="45"/>
      <c r="CN1" s="5"/>
      <c r="CO1" s="5"/>
    </row>
    <row r="2" spans="1:93" s="459" customFormat="1" ht="44.4" customHeight="1">
      <c r="A2" s="453" t="s">
        <v>249</v>
      </c>
      <c r="B2" s="453" t="s">
        <v>250</v>
      </c>
      <c r="C2" s="453" t="s">
        <v>116</v>
      </c>
      <c r="D2" s="453" t="s">
        <v>405</v>
      </c>
      <c r="E2" s="453" t="s">
        <v>406</v>
      </c>
      <c r="F2" s="453" t="s">
        <v>118</v>
      </c>
      <c r="G2" s="453" t="s">
        <v>120</v>
      </c>
      <c r="H2" s="453" t="s">
        <v>121</v>
      </c>
      <c r="I2" s="453" t="s">
        <v>122</v>
      </c>
      <c r="J2" s="453" t="s">
        <v>123</v>
      </c>
      <c r="K2" s="453" t="s">
        <v>252</v>
      </c>
      <c r="L2" s="453" t="s">
        <v>253</v>
      </c>
      <c r="M2" s="453" t="s">
        <v>254</v>
      </c>
      <c r="N2" s="453" t="s">
        <v>519</v>
      </c>
      <c r="O2" s="453" t="s">
        <v>125</v>
      </c>
      <c r="P2" s="453" t="s">
        <v>520</v>
      </c>
      <c r="Q2" s="453" t="s">
        <v>521</v>
      </c>
      <c r="R2" s="453" t="s">
        <v>522</v>
      </c>
      <c r="S2" s="453" t="s">
        <v>523</v>
      </c>
      <c r="T2" s="453" t="s">
        <v>524</v>
      </c>
      <c r="U2" s="453" t="s">
        <v>525</v>
      </c>
      <c r="V2" s="453" t="s">
        <v>526</v>
      </c>
      <c r="W2" s="454" t="s">
        <v>527</v>
      </c>
      <c r="X2" s="454" t="s">
        <v>528</v>
      </c>
      <c r="Y2" s="454" t="s">
        <v>529</v>
      </c>
      <c r="Z2" s="454" t="s">
        <v>530</v>
      </c>
      <c r="AA2" s="454" t="s">
        <v>531</v>
      </c>
      <c r="AB2" s="454" t="s">
        <v>532</v>
      </c>
      <c r="AC2" s="454" t="s">
        <v>533</v>
      </c>
      <c r="AD2" s="454" t="s">
        <v>265</v>
      </c>
      <c r="AE2" s="454" t="s">
        <v>266</v>
      </c>
      <c r="AF2" s="454" t="s">
        <v>268</v>
      </c>
      <c r="AG2" s="454" t="s">
        <v>269</v>
      </c>
      <c r="AH2" s="454" t="s">
        <v>534</v>
      </c>
      <c r="AI2" s="454" t="s">
        <v>535</v>
      </c>
      <c r="AJ2" s="454" t="s">
        <v>536</v>
      </c>
      <c r="AK2" s="454" t="s">
        <v>421</v>
      </c>
      <c r="AL2" s="454" t="s">
        <v>422</v>
      </c>
      <c r="AM2" s="454" t="s">
        <v>423</v>
      </c>
      <c r="AN2" s="454" t="s">
        <v>424</v>
      </c>
      <c r="AO2" s="454" t="s">
        <v>425</v>
      </c>
      <c r="AP2" s="454" t="s">
        <v>426</v>
      </c>
      <c r="AQ2" s="454" t="s">
        <v>427</v>
      </c>
      <c r="AR2" s="454" t="s">
        <v>270</v>
      </c>
      <c r="AS2" s="454" t="s">
        <v>271</v>
      </c>
      <c r="AT2" s="454" t="s">
        <v>157</v>
      </c>
      <c r="AU2" s="454" t="s">
        <v>159</v>
      </c>
      <c r="AV2" s="455" t="s">
        <v>273</v>
      </c>
      <c r="AW2" s="455" t="s">
        <v>274</v>
      </c>
      <c r="AX2" s="455" t="s">
        <v>276</v>
      </c>
      <c r="AY2" s="455" t="s">
        <v>537</v>
      </c>
      <c r="AZ2" s="455" t="s">
        <v>430</v>
      </c>
      <c r="BA2" s="455" t="s">
        <v>431</v>
      </c>
      <c r="BB2" s="455" t="s">
        <v>538</v>
      </c>
      <c r="BC2" s="455" t="s">
        <v>539</v>
      </c>
      <c r="BD2" s="455" t="s">
        <v>540</v>
      </c>
      <c r="BE2" s="455" t="s">
        <v>541</v>
      </c>
      <c r="BF2" s="455" t="s">
        <v>542</v>
      </c>
      <c r="BG2" s="455" t="s">
        <v>543</v>
      </c>
      <c r="BH2" s="455" t="s">
        <v>292</v>
      </c>
      <c r="BI2" s="456" t="s">
        <v>297</v>
      </c>
      <c r="BJ2" s="456" t="s">
        <v>298</v>
      </c>
      <c r="BK2" s="456" t="s">
        <v>544</v>
      </c>
      <c r="BL2" s="456" t="s">
        <v>545</v>
      </c>
      <c r="BM2" s="456" t="s">
        <v>441</v>
      </c>
      <c r="BN2" s="456" t="s">
        <v>442</v>
      </c>
      <c r="BO2" s="456" t="s">
        <v>546</v>
      </c>
      <c r="BP2" s="456" t="s">
        <v>547</v>
      </c>
      <c r="BQ2" s="456" t="s">
        <v>548</v>
      </c>
      <c r="BR2" s="456" t="s">
        <v>549</v>
      </c>
      <c r="BS2" s="456" t="s">
        <v>314</v>
      </c>
      <c r="BT2" s="456" t="s">
        <v>550</v>
      </c>
      <c r="BU2" s="456" t="s">
        <v>551</v>
      </c>
      <c r="BV2" s="456" t="s">
        <v>452</v>
      </c>
      <c r="BW2" s="456" t="s">
        <v>552</v>
      </c>
      <c r="BX2" s="456" t="s">
        <v>553</v>
      </c>
      <c r="BY2" s="456" t="s">
        <v>554</v>
      </c>
      <c r="BZ2" s="456" t="s">
        <v>555</v>
      </c>
      <c r="CA2" s="457" t="s">
        <v>556</v>
      </c>
      <c r="CB2" s="457" t="s">
        <v>153</v>
      </c>
      <c r="CC2" s="457" t="s">
        <v>557</v>
      </c>
      <c r="CD2" s="457" t="s">
        <v>329</v>
      </c>
      <c r="CE2" s="457" t="s">
        <v>459</v>
      </c>
      <c r="CF2" s="457" t="s">
        <v>558</v>
      </c>
      <c r="CG2" s="457" t="s">
        <v>559</v>
      </c>
      <c r="CH2" s="457" t="s">
        <v>336</v>
      </c>
      <c r="CI2" s="457" t="s">
        <v>337</v>
      </c>
      <c r="CJ2" s="457" t="s">
        <v>560</v>
      </c>
      <c r="CK2" s="457" t="s">
        <v>338</v>
      </c>
      <c r="CL2" s="457" t="s">
        <v>339</v>
      </c>
      <c r="CM2" s="457" t="s">
        <v>340</v>
      </c>
      <c r="CN2" s="458" t="s">
        <v>561</v>
      </c>
      <c r="CO2" s="458" t="s">
        <v>562</v>
      </c>
    </row>
    <row r="3" spans="1:93" s="348" customFormat="1" ht="13.2">
      <c r="A3" s="344">
        <v>10300805</v>
      </c>
      <c r="B3" s="344" t="s">
        <v>165</v>
      </c>
      <c r="C3" s="344" t="s">
        <v>563</v>
      </c>
      <c r="D3" s="344">
        <v>42499500</v>
      </c>
      <c r="E3" s="344" t="s">
        <v>564</v>
      </c>
      <c r="F3" s="344" t="s">
        <v>565</v>
      </c>
      <c r="G3" s="344" t="s">
        <v>566</v>
      </c>
      <c r="H3" s="344" t="s">
        <v>566</v>
      </c>
      <c r="I3" s="344" t="s">
        <v>567</v>
      </c>
      <c r="J3" s="344" t="s">
        <v>568</v>
      </c>
      <c r="K3" s="344">
        <v>1030080518</v>
      </c>
      <c r="L3" s="344" t="s">
        <v>569</v>
      </c>
      <c r="M3" s="344">
        <v>2</v>
      </c>
      <c r="N3" s="443" t="s">
        <v>570</v>
      </c>
      <c r="O3" s="344" t="s">
        <v>571</v>
      </c>
      <c r="P3" s="401" t="s">
        <v>572</v>
      </c>
      <c r="Q3" s="401" t="s">
        <v>197</v>
      </c>
      <c r="R3" s="401" t="s">
        <v>197</v>
      </c>
      <c r="S3" s="401" t="s">
        <v>197</v>
      </c>
      <c r="T3" s="401" t="s">
        <v>197</v>
      </c>
      <c r="U3" s="344" t="s">
        <v>573</v>
      </c>
      <c r="V3" s="344" t="s">
        <v>482</v>
      </c>
      <c r="W3" s="401" t="s">
        <v>574</v>
      </c>
      <c r="X3" s="401" t="s">
        <v>574</v>
      </c>
      <c r="Y3" s="401" t="s">
        <v>575</v>
      </c>
      <c r="Z3" s="401" t="s">
        <v>485</v>
      </c>
      <c r="AA3" s="401" t="s">
        <v>576</v>
      </c>
      <c r="AB3" s="401" t="s">
        <v>577</v>
      </c>
      <c r="AC3" s="444" t="s">
        <v>578</v>
      </c>
      <c r="AD3" s="401" t="s">
        <v>197</v>
      </c>
      <c r="AE3" s="401" t="s">
        <v>197</v>
      </c>
      <c r="AF3" s="401" t="s">
        <v>359</v>
      </c>
      <c r="AG3" s="445" t="s">
        <v>579</v>
      </c>
      <c r="AH3" s="401">
        <v>125</v>
      </c>
      <c r="AI3" s="401" t="s">
        <v>491</v>
      </c>
      <c r="AJ3" s="401">
        <v>80</v>
      </c>
      <c r="AK3" s="401" t="s">
        <v>492</v>
      </c>
      <c r="AL3" s="401" t="s">
        <v>493</v>
      </c>
      <c r="AM3" s="401" t="s">
        <v>580</v>
      </c>
      <c r="AN3" s="401" t="s">
        <v>357</v>
      </c>
      <c r="AO3" s="401" t="s">
        <v>581</v>
      </c>
      <c r="AP3" s="401" t="s">
        <v>582</v>
      </c>
      <c r="AQ3" s="444" t="s">
        <v>583</v>
      </c>
      <c r="AR3" s="401" t="s">
        <v>584</v>
      </c>
      <c r="AS3" s="401" t="s">
        <v>482</v>
      </c>
      <c r="AT3" s="401" t="s">
        <v>497</v>
      </c>
      <c r="AU3" s="446">
        <v>31562</v>
      </c>
      <c r="AV3" s="401" t="s">
        <v>498</v>
      </c>
      <c r="AW3" s="401" t="s">
        <v>585</v>
      </c>
      <c r="AX3" s="401" t="s">
        <v>357</v>
      </c>
      <c r="AY3" s="344">
        <v>50</v>
      </c>
      <c r="AZ3" s="401" t="s">
        <v>369</v>
      </c>
      <c r="BA3" s="401" t="s">
        <v>359</v>
      </c>
      <c r="BB3" s="344">
        <v>67840</v>
      </c>
      <c r="BC3" s="344">
        <v>320</v>
      </c>
      <c r="BD3" s="344" t="s">
        <v>586</v>
      </c>
      <c r="BE3" s="344" t="s">
        <v>587</v>
      </c>
      <c r="BF3" s="344" t="s">
        <v>588</v>
      </c>
      <c r="BG3" s="401" t="s">
        <v>589</v>
      </c>
      <c r="BH3" s="401" t="s">
        <v>590</v>
      </c>
      <c r="BI3" s="401" t="s">
        <v>374</v>
      </c>
      <c r="BJ3" s="401" t="str">
        <f t="shared" ref="BJ3:BJ4" si="0">B3</f>
        <v>Hlavné s refakturáciou</v>
      </c>
      <c r="BK3" s="401" t="s">
        <v>504</v>
      </c>
      <c r="BL3" s="344" t="s">
        <v>591</v>
      </c>
      <c r="BM3" s="401">
        <v>3</v>
      </c>
      <c r="BN3" s="401"/>
      <c r="BO3" s="401" t="str">
        <f>AZ3</f>
        <v>Vo vnútri budovy</v>
      </c>
      <c r="BP3" s="401" t="s">
        <v>581</v>
      </c>
      <c r="BQ3" s="401" t="s">
        <v>582</v>
      </c>
      <c r="BR3" s="444" t="s">
        <v>583</v>
      </c>
      <c r="BS3" s="401" t="s">
        <v>592</v>
      </c>
      <c r="BT3" s="401" t="s">
        <v>197</v>
      </c>
      <c r="BU3" s="401" t="s">
        <v>593</v>
      </c>
      <c r="BV3" s="401" t="s">
        <v>594</v>
      </c>
      <c r="BW3" s="401" t="s">
        <v>595</v>
      </c>
      <c r="BX3" s="401" t="s">
        <v>504</v>
      </c>
      <c r="BY3" s="446">
        <v>43666</v>
      </c>
      <c r="BZ3" s="344">
        <v>60</v>
      </c>
      <c r="CA3" s="344" t="str">
        <f>BI3</f>
        <v>Meraný odber</v>
      </c>
      <c r="CB3" s="401" t="s">
        <v>198</v>
      </c>
      <c r="CC3" s="401" t="s">
        <v>390</v>
      </c>
      <c r="CD3" s="344">
        <v>123840</v>
      </c>
      <c r="CE3" s="344">
        <v>320</v>
      </c>
      <c r="CF3" s="344" t="s">
        <v>398</v>
      </c>
      <c r="CG3" s="344" t="s">
        <v>596</v>
      </c>
      <c r="CH3" s="344" t="s">
        <v>197</v>
      </c>
      <c r="CI3" s="344" t="s">
        <v>197</v>
      </c>
      <c r="CJ3" s="445" t="s">
        <v>597</v>
      </c>
      <c r="CK3" s="344"/>
      <c r="CL3" s="344">
        <v>5</v>
      </c>
      <c r="CM3" s="344">
        <v>3</v>
      </c>
      <c r="CN3" s="344"/>
      <c r="CO3" s="344"/>
    </row>
    <row r="4" spans="1:93" ht="13.2">
      <c r="B4" s="12"/>
      <c r="P4" s="12"/>
      <c r="Q4" s="12"/>
      <c r="R4" s="12"/>
      <c r="S4" s="12"/>
      <c r="T4" s="12"/>
      <c r="U4" s="12"/>
      <c r="W4" s="12"/>
      <c r="X4" s="12"/>
      <c r="Y4" s="12"/>
      <c r="Z4" s="12"/>
      <c r="AD4" s="12"/>
      <c r="AE4" s="12"/>
      <c r="AF4" s="12"/>
      <c r="AH4" s="12"/>
      <c r="AI4" s="12"/>
      <c r="AJ4" s="12"/>
      <c r="AK4" s="12"/>
      <c r="AL4" s="12"/>
      <c r="AN4" s="12"/>
      <c r="AT4" s="12"/>
      <c r="AV4" s="12"/>
      <c r="AW4" s="12"/>
      <c r="AX4" s="12"/>
      <c r="AZ4" s="12"/>
      <c r="BA4" s="12"/>
      <c r="BH4" s="12"/>
      <c r="BI4" s="12"/>
      <c r="BJ4" s="12">
        <f t="shared" si="0"/>
        <v>0</v>
      </c>
      <c r="BL4" s="12"/>
      <c r="BS4" s="12"/>
      <c r="BT4" s="12"/>
      <c r="BU4" s="12"/>
      <c r="BV4" s="12"/>
      <c r="BW4" s="12"/>
      <c r="BZ4" s="5"/>
      <c r="CA4" s="5"/>
      <c r="CB4" s="12"/>
      <c r="CC4" s="12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</row>
    <row r="5" spans="1:93" ht="13.2">
      <c r="B5" s="12"/>
      <c r="P5" s="12"/>
      <c r="Q5" s="12"/>
      <c r="R5" s="12"/>
      <c r="S5" s="12"/>
      <c r="T5" s="12"/>
      <c r="U5" s="12"/>
      <c r="W5" s="12"/>
      <c r="X5" s="12"/>
      <c r="Y5" s="12"/>
      <c r="Z5" s="12"/>
      <c r="AD5" s="12"/>
      <c r="AE5" s="12"/>
      <c r="AL5" s="12"/>
      <c r="AZ5" s="12"/>
      <c r="BA5" s="12"/>
      <c r="BL5" s="12"/>
    </row>
    <row r="6" spans="1:93" ht="13.2">
      <c r="B6" s="12"/>
      <c r="P6" s="12"/>
      <c r="Q6" s="12"/>
      <c r="R6" s="12"/>
      <c r="S6" s="12"/>
      <c r="T6" s="12"/>
      <c r="U6" s="12"/>
      <c r="W6" s="12"/>
      <c r="X6" s="12"/>
      <c r="Y6" s="12"/>
      <c r="Z6" s="12"/>
      <c r="AD6" s="12"/>
      <c r="AE6" s="12"/>
      <c r="AL6" s="12"/>
      <c r="AZ6" s="12"/>
      <c r="BA6" s="12"/>
      <c r="BL6" s="12"/>
    </row>
    <row r="7" spans="1:93" ht="13.2">
      <c r="B7" s="12"/>
      <c r="P7" s="12"/>
      <c r="Q7" s="12"/>
      <c r="R7" s="12"/>
      <c r="S7" s="12"/>
      <c r="T7" s="12"/>
      <c r="U7" s="12"/>
      <c r="W7" s="12"/>
      <c r="X7" s="12"/>
      <c r="Y7" s="12"/>
      <c r="Z7" s="12"/>
      <c r="AD7" s="12"/>
      <c r="AE7" s="12"/>
      <c r="AL7" s="12"/>
      <c r="AZ7" s="12"/>
      <c r="BA7" s="12"/>
      <c r="BL7" s="12"/>
    </row>
    <row r="8" spans="1:93" ht="13.2">
      <c r="B8" s="12"/>
      <c r="P8" s="12"/>
      <c r="Q8" s="12"/>
      <c r="R8" s="12"/>
      <c r="S8" s="12"/>
      <c r="T8" s="12"/>
      <c r="U8" s="12"/>
      <c r="W8" s="12"/>
      <c r="X8" s="12"/>
      <c r="Y8" s="12"/>
      <c r="Z8" s="12"/>
      <c r="AD8" s="12"/>
      <c r="AE8" s="12"/>
      <c r="AL8" s="12"/>
      <c r="AZ8" s="12"/>
      <c r="BA8" s="12"/>
      <c r="BL8" s="12"/>
    </row>
    <row r="9" spans="1:93" ht="13.2">
      <c r="B9" s="12"/>
      <c r="P9" s="12"/>
      <c r="Q9" s="12"/>
      <c r="R9" s="12"/>
      <c r="S9" s="12"/>
      <c r="T9" s="12"/>
      <c r="U9" s="12"/>
      <c r="W9" s="12"/>
      <c r="X9" s="12"/>
      <c r="Y9" s="12"/>
      <c r="Z9" s="12"/>
      <c r="AD9" s="12"/>
      <c r="AE9" s="12"/>
      <c r="AL9" s="12"/>
      <c r="AZ9" s="12"/>
      <c r="BA9" s="12"/>
      <c r="BL9" s="12"/>
    </row>
    <row r="10" spans="1:93" ht="13.2">
      <c r="B10" s="12"/>
      <c r="P10" s="12"/>
      <c r="Q10" s="12"/>
      <c r="R10" s="12"/>
      <c r="S10" s="12"/>
      <c r="T10" s="12"/>
      <c r="U10" s="12"/>
      <c r="W10" s="12"/>
      <c r="X10" s="12"/>
      <c r="Y10" s="12"/>
      <c r="Z10" s="12"/>
      <c r="AD10" s="12"/>
      <c r="AE10" s="12"/>
      <c r="AL10" s="12"/>
      <c r="AZ10" s="12"/>
      <c r="BA10" s="12"/>
      <c r="BL10" s="12"/>
    </row>
    <row r="11" spans="1:93" ht="13.2">
      <c r="B11" s="12"/>
      <c r="P11" s="12"/>
      <c r="Q11" s="12"/>
      <c r="R11" s="12"/>
      <c r="S11" s="12"/>
      <c r="T11" s="12"/>
      <c r="U11" s="12"/>
      <c r="W11" s="12"/>
      <c r="X11" s="12"/>
      <c r="Y11" s="12"/>
      <c r="Z11" s="12"/>
      <c r="AD11" s="12"/>
      <c r="AE11" s="12"/>
      <c r="AL11" s="12"/>
      <c r="AZ11" s="12"/>
      <c r="BA11" s="12"/>
      <c r="BL11" s="12"/>
    </row>
    <row r="12" spans="1:93" ht="13.2">
      <c r="B12" s="12"/>
      <c r="P12" s="12"/>
      <c r="Q12" s="12"/>
      <c r="R12" s="12"/>
      <c r="S12" s="12"/>
      <c r="T12" s="12"/>
      <c r="U12" s="12"/>
      <c r="W12" s="12"/>
      <c r="X12" s="12"/>
      <c r="Y12" s="12"/>
      <c r="Z12" s="12"/>
      <c r="AD12" s="12"/>
      <c r="AE12" s="12"/>
      <c r="AL12" s="12"/>
      <c r="AZ12" s="12"/>
      <c r="BA12" s="12"/>
      <c r="BL12" s="12"/>
    </row>
    <row r="13" spans="1:93" ht="13.2">
      <c r="B13" s="12"/>
      <c r="P13" s="12"/>
      <c r="Q13" s="12"/>
      <c r="R13" s="12"/>
      <c r="S13" s="12"/>
      <c r="T13" s="12"/>
      <c r="U13" s="12"/>
      <c r="W13" s="12"/>
      <c r="X13" s="12"/>
      <c r="Y13" s="12"/>
      <c r="Z13" s="12"/>
      <c r="AD13" s="12"/>
      <c r="AE13" s="12"/>
      <c r="AL13" s="12"/>
      <c r="AZ13" s="12"/>
      <c r="BA13" s="12"/>
      <c r="BL13" s="12"/>
    </row>
    <row r="14" spans="1:93" ht="13.2">
      <c r="B14" s="12"/>
      <c r="P14" s="12"/>
      <c r="Q14" s="12"/>
      <c r="R14" s="12"/>
      <c r="S14" s="12"/>
      <c r="T14" s="12"/>
      <c r="U14" s="12"/>
      <c r="W14" s="12"/>
      <c r="X14" s="12"/>
      <c r="Y14" s="12"/>
      <c r="Z14" s="12"/>
      <c r="AD14" s="12"/>
      <c r="AE14" s="12"/>
      <c r="AL14" s="12"/>
      <c r="AZ14" s="12"/>
      <c r="BA14" s="12"/>
      <c r="BL14" s="12"/>
    </row>
    <row r="15" spans="1:93" ht="13.2">
      <c r="B15" s="12"/>
      <c r="P15" s="12"/>
      <c r="Q15" s="12"/>
      <c r="R15" s="12"/>
      <c r="S15" s="12"/>
      <c r="T15" s="12"/>
      <c r="U15" s="12"/>
      <c r="W15" s="12"/>
      <c r="X15" s="12"/>
      <c r="Y15" s="12"/>
      <c r="Z15" s="12"/>
      <c r="AD15" s="12"/>
      <c r="AE15" s="12"/>
      <c r="AL15" s="12"/>
      <c r="AZ15" s="12"/>
      <c r="BA15" s="12"/>
      <c r="BL15" s="12"/>
    </row>
    <row r="16" spans="1:93" ht="13.2">
      <c r="B16" s="12"/>
      <c r="P16" s="12"/>
      <c r="Q16" s="12"/>
      <c r="R16" s="12"/>
      <c r="S16" s="12"/>
      <c r="T16" s="12"/>
      <c r="U16" s="12"/>
      <c r="W16" s="12"/>
      <c r="X16" s="12"/>
      <c r="Y16" s="12"/>
      <c r="Z16" s="12"/>
      <c r="AD16" s="12"/>
      <c r="AE16" s="12"/>
      <c r="AL16" s="12"/>
      <c r="AZ16" s="12"/>
      <c r="BA16" s="12"/>
      <c r="BL16" s="12"/>
    </row>
    <row r="17" spans="2:64" ht="13.2">
      <c r="B17" s="12"/>
      <c r="P17" s="12"/>
      <c r="Q17" s="12"/>
      <c r="R17" s="12"/>
      <c r="S17" s="12"/>
      <c r="T17" s="12"/>
      <c r="U17" s="12"/>
      <c r="W17" s="12"/>
      <c r="X17" s="12"/>
      <c r="Y17" s="12"/>
      <c r="Z17" s="12"/>
      <c r="AD17" s="12"/>
      <c r="AE17" s="12"/>
      <c r="AL17" s="12"/>
      <c r="AZ17" s="12"/>
      <c r="BA17" s="12"/>
      <c r="BL17" s="12"/>
    </row>
    <row r="18" spans="2:64" ht="13.2">
      <c r="B18" s="12"/>
      <c r="P18" s="12"/>
      <c r="Q18" s="12"/>
      <c r="R18" s="12"/>
      <c r="S18" s="12"/>
      <c r="T18" s="12"/>
      <c r="U18" s="12"/>
      <c r="W18" s="12"/>
      <c r="X18" s="12"/>
      <c r="Y18" s="12"/>
      <c r="Z18" s="12"/>
      <c r="AD18" s="12"/>
      <c r="AE18" s="12"/>
      <c r="AL18" s="12"/>
      <c r="AZ18" s="12"/>
      <c r="BA18" s="12"/>
      <c r="BL18" s="12"/>
    </row>
    <row r="19" spans="2:64" ht="13.2">
      <c r="B19" s="12"/>
      <c r="P19" s="12"/>
      <c r="Q19" s="12"/>
      <c r="R19" s="12"/>
      <c r="S19" s="12"/>
      <c r="T19" s="12"/>
      <c r="U19" s="12"/>
      <c r="W19" s="12"/>
      <c r="X19" s="12"/>
      <c r="Y19" s="12"/>
      <c r="Z19" s="12"/>
      <c r="AD19" s="12"/>
      <c r="AE19" s="12"/>
      <c r="AL19" s="12"/>
      <c r="AZ19" s="12"/>
      <c r="BA19" s="12"/>
      <c r="BL19" s="12"/>
    </row>
    <row r="20" spans="2:64" ht="13.2">
      <c r="B20" s="12"/>
      <c r="P20" s="12"/>
      <c r="Q20" s="12"/>
      <c r="R20" s="12"/>
      <c r="S20" s="12"/>
      <c r="T20" s="12"/>
      <c r="U20" s="12"/>
      <c r="W20" s="12"/>
      <c r="X20" s="12"/>
      <c r="Y20" s="12"/>
      <c r="Z20" s="12"/>
      <c r="AD20" s="12"/>
      <c r="AE20" s="12"/>
      <c r="AL20" s="12"/>
      <c r="AZ20" s="12"/>
      <c r="BA20" s="12"/>
      <c r="BL20" s="12"/>
    </row>
    <row r="21" spans="2:64" ht="13.2">
      <c r="B21" s="12"/>
      <c r="P21" s="12"/>
      <c r="Q21" s="12"/>
      <c r="R21" s="12"/>
      <c r="S21" s="12"/>
      <c r="T21" s="12"/>
      <c r="U21" s="12"/>
      <c r="W21" s="12"/>
      <c r="X21" s="12"/>
      <c r="Y21" s="12"/>
      <c r="Z21" s="12"/>
      <c r="AD21" s="12"/>
      <c r="AE21" s="12"/>
      <c r="AL21" s="12"/>
      <c r="AZ21" s="12"/>
      <c r="BA21" s="12"/>
      <c r="BL21" s="12"/>
    </row>
    <row r="22" spans="2:64" ht="13.2">
      <c r="B22" s="12"/>
      <c r="P22" s="12"/>
      <c r="Q22" s="12"/>
      <c r="R22" s="12"/>
      <c r="S22" s="12"/>
      <c r="T22" s="12"/>
      <c r="U22" s="12"/>
      <c r="W22" s="12"/>
      <c r="X22" s="12"/>
      <c r="Y22" s="12"/>
      <c r="Z22" s="12"/>
      <c r="AD22" s="12"/>
      <c r="AE22" s="12"/>
      <c r="AL22" s="12"/>
      <c r="AZ22" s="12"/>
      <c r="BA22" s="12"/>
      <c r="BL22" s="12"/>
    </row>
    <row r="23" spans="2:64" ht="13.2">
      <c r="B23" s="12"/>
      <c r="P23" s="12"/>
      <c r="Q23" s="12"/>
      <c r="R23" s="12"/>
      <c r="S23" s="12"/>
      <c r="T23" s="12"/>
      <c r="U23" s="12"/>
      <c r="W23" s="12"/>
      <c r="X23" s="12"/>
      <c r="Y23" s="12"/>
      <c r="Z23" s="12"/>
      <c r="AD23" s="12"/>
      <c r="AE23" s="12"/>
      <c r="AL23" s="12"/>
      <c r="AZ23" s="12"/>
      <c r="BA23" s="12"/>
      <c r="BL23" s="12"/>
    </row>
    <row r="24" spans="2:64" ht="13.2">
      <c r="B24" s="12"/>
      <c r="P24" s="12"/>
      <c r="Q24" s="12"/>
      <c r="R24" s="12"/>
      <c r="S24" s="12"/>
      <c r="T24" s="12"/>
      <c r="U24" s="12"/>
      <c r="W24" s="12"/>
      <c r="X24" s="12"/>
      <c r="Y24" s="12"/>
      <c r="Z24" s="12"/>
      <c r="AD24" s="12"/>
      <c r="AE24" s="12"/>
      <c r="AL24" s="12"/>
      <c r="AZ24" s="12"/>
      <c r="BA24" s="12"/>
      <c r="BL24" s="12"/>
    </row>
    <row r="25" spans="2:64" ht="13.2">
      <c r="B25" s="12"/>
      <c r="P25" s="12"/>
      <c r="Q25" s="12"/>
      <c r="R25" s="12"/>
      <c r="S25" s="12"/>
      <c r="T25" s="12"/>
      <c r="U25" s="12"/>
      <c r="W25" s="12"/>
      <c r="X25" s="12"/>
      <c r="Y25" s="12"/>
      <c r="Z25" s="12"/>
      <c r="AD25" s="12"/>
      <c r="AE25" s="12"/>
      <c r="AL25" s="12"/>
      <c r="AZ25" s="12"/>
      <c r="BA25" s="12"/>
      <c r="BL25" s="12"/>
    </row>
    <row r="26" spans="2:64" ht="13.2">
      <c r="B26" s="12"/>
      <c r="P26" s="12"/>
      <c r="Q26" s="12"/>
      <c r="R26" s="12"/>
      <c r="S26" s="12"/>
      <c r="T26" s="12"/>
      <c r="U26" s="12"/>
      <c r="W26" s="12"/>
      <c r="X26" s="12"/>
      <c r="Y26" s="12"/>
      <c r="Z26" s="12"/>
      <c r="AD26" s="12"/>
      <c r="AE26" s="12"/>
      <c r="AL26" s="12"/>
      <c r="AZ26" s="12"/>
      <c r="BA26" s="12"/>
      <c r="BL26" s="12"/>
    </row>
    <row r="27" spans="2:64" ht="13.2">
      <c r="B27" s="12"/>
      <c r="P27" s="12"/>
      <c r="Q27" s="12"/>
      <c r="R27" s="12"/>
      <c r="S27" s="12"/>
      <c r="T27" s="12"/>
      <c r="U27" s="12"/>
      <c r="W27" s="12"/>
      <c r="X27" s="12"/>
      <c r="Y27" s="12"/>
      <c r="Z27" s="12"/>
      <c r="AD27" s="12"/>
      <c r="AE27" s="12"/>
      <c r="AL27" s="12"/>
      <c r="AZ27" s="12"/>
      <c r="BA27" s="12"/>
      <c r="BL27" s="12"/>
    </row>
    <row r="28" spans="2:64" ht="13.2">
      <c r="B28" s="12"/>
      <c r="P28" s="12"/>
      <c r="Q28" s="12"/>
      <c r="R28" s="12"/>
      <c r="S28" s="12"/>
      <c r="T28" s="12"/>
      <c r="U28" s="12"/>
      <c r="W28" s="12"/>
      <c r="X28" s="12"/>
      <c r="Y28" s="12"/>
      <c r="Z28" s="12"/>
      <c r="AD28" s="12"/>
      <c r="AE28" s="12"/>
      <c r="AL28" s="12"/>
      <c r="AZ28" s="12"/>
      <c r="BA28" s="12"/>
      <c r="BL28" s="12"/>
    </row>
    <row r="29" spans="2:64" ht="13.2">
      <c r="B29" s="12"/>
      <c r="P29" s="12"/>
      <c r="Q29" s="12"/>
      <c r="R29" s="12"/>
      <c r="S29" s="12"/>
      <c r="T29" s="12"/>
      <c r="U29" s="12"/>
      <c r="W29" s="12"/>
      <c r="X29" s="12"/>
      <c r="Y29" s="12"/>
      <c r="Z29" s="12"/>
      <c r="AD29" s="12"/>
      <c r="AE29" s="12"/>
      <c r="AL29" s="12"/>
      <c r="AZ29" s="12"/>
      <c r="BA29" s="12"/>
      <c r="BL29" s="12"/>
    </row>
    <row r="30" spans="2:64" ht="13.2">
      <c r="B30" s="12"/>
      <c r="P30" s="12"/>
      <c r="Q30" s="12"/>
      <c r="R30" s="12"/>
      <c r="S30" s="12"/>
      <c r="T30" s="12"/>
      <c r="U30" s="12"/>
      <c r="W30" s="12"/>
      <c r="X30" s="12"/>
      <c r="Y30" s="12"/>
      <c r="Z30" s="12"/>
      <c r="AD30" s="12"/>
      <c r="AE30" s="12"/>
      <c r="AL30" s="12"/>
      <c r="AZ30" s="12"/>
      <c r="BA30" s="12"/>
      <c r="BL30" s="12"/>
    </row>
    <row r="31" spans="2:64" ht="13.2">
      <c r="B31" s="12"/>
      <c r="P31" s="12"/>
      <c r="Q31" s="12"/>
      <c r="R31" s="12"/>
      <c r="S31" s="12"/>
      <c r="T31" s="12"/>
      <c r="U31" s="12"/>
      <c r="W31" s="12"/>
      <c r="X31" s="12"/>
      <c r="Y31" s="12"/>
      <c r="Z31" s="12"/>
      <c r="AD31" s="12"/>
      <c r="AE31" s="12"/>
      <c r="AL31" s="12"/>
      <c r="AZ31" s="12"/>
      <c r="BA31" s="12"/>
      <c r="BL31" s="12"/>
    </row>
    <row r="32" spans="2:64" ht="13.2">
      <c r="B32" s="12"/>
      <c r="P32" s="12"/>
      <c r="Q32" s="12"/>
      <c r="R32" s="12"/>
      <c r="S32" s="12"/>
      <c r="T32" s="12"/>
      <c r="U32" s="12"/>
      <c r="W32" s="12"/>
      <c r="X32" s="12"/>
      <c r="Y32" s="12"/>
      <c r="Z32" s="12"/>
      <c r="AD32" s="12"/>
      <c r="AE32" s="12"/>
      <c r="AL32" s="12"/>
      <c r="AZ32" s="12"/>
      <c r="BA32" s="12"/>
      <c r="BL32" s="12"/>
    </row>
    <row r="33" spans="2:64" ht="13.2">
      <c r="B33" s="12"/>
      <c r="P33" s="12"/>
      <c r="Q33" s="12"/>
      <c r="R33" s="12"/>
      <c r="S33" s="12"/>
      <c r="T33" s="12"/>
      <c r="U33" s="12"/>
      <c r="W33" s="12"/>
      <c r="X33" s="12"/>
      <c r="Y33" s="12"/>
      <c r="Z33" s="12"/>
      <c r="AD33" s="12"/>
      <c r="AE33" s="12"/>
      <c r="AL33" s="12"/>
      <c r="AZ33" s="12"/>
      <c r="BA33" s="12"/>
      <c r="BL33" s="12"/>
    </row>
    <row r="34" spans="2:64" ht="13.2">
      <c r="B34" s="12"/>
      <c r="P34" s="12"/>
      <c r="Q34" s="12"/>
      <c r="R34" s="12"/>
      <c r="S34" s="12"/>
      <c r="T34" s="12"/>
      <c r="U34" s="12"/>
      <c r="W34" s="12"/>
      <c r="X34" s="12"/>
      <c r="Y34" s="12"/>
      <c r="Z34" s="12"/>
      <c r="AD34" s="12"/>
      <c r="AE34" s="12"/>
      <c r="AL34" s="12"/>
      <c r="AZ34" s="12"/>
      <c r="BA34" s="12"/>
      <c r="BL34" s="12"/>
    </row>
    <row r="35" spans="2:64" ht="13.2">
      <c r="B35" s="12"/>
      <c r="P35" s="12"/>
      <c r="Q35" s="12"/>
      <c r="R35" s="12"/>
      <c r="S35" s="12"/>
      <c r="T35" s="12"/>
      <c r="U35" s="12"/>
      <c r="W35" s="12"/>
      <c r="X35" s="12"/>
      <c r="Y35" s="12"/>
      <c r="Z35" s="12"/>
      <c r="AD35" s="12"/>
      <c r="AE35" s="12"/>
      <c r="AL35" s="12"/>
      <c r="AZ35" s="12"/>
      <c r="BA35" s="12"/>
      <c r="BL35" s="12"/>
    </row>
    <row r="36" spans="2:64" ht="13.2">
      <c r="B36" s="12"/>
      <c r="P36" s="12"/>
      <c r="Q36" s="12"/>
      <c r="R36" s="12"/>
      <c r="S36" s="12"/>
      <c r="T36" s="12"/>
      <c r="U36" s="12"/>
      <c r="W36" s="12"/>
      <c r="X36" s="12"/>
      <c r="Y36" s="12"/>
      <c r="Z36" s="12"/>
      <c r="AD36" s="12"/>
      <c r="AE36" s="12"/>
      <c r="AL36" s="12"/>
      <c r="AZ36" s="12"/>
      <c r="BA36" s="12"/>
      <c r="BL36" s="12"/>
    </row>
    <row r="37" spans="2:64" ht="13.2">
      <c r="B37" s="12"/>
      <c r="P37" s="12"/>
      <c r="Q37" s="12"/>
      <c r="R37" s="12"/>
      <c r="S37" s="12"/>
      <c r="T37" s="12"/>
      <c r="U37" s="12"/>
      <c r="W37" s="12"/>
      <c r="X37" s="12"/>
      <c r="Y37" s="12"/>
      <c r="Z37" s="12"/>
      <c r="AD37" s="12"/>
      <c r="AE37" s="12"/>
      <c r="AL37" s="12"/>
      <c r="AZ37" s="12"/>
      <c r="BA37" s="12"/>
      <c r="BL37" s="12"/>
    </row>
    <row r="38" spans="2:64" ht="13.2">
      <c r="B38" s="12"/>
      <c r="P38" s="12"/>
      <c r="Q38" s="12"/>
      <c r="R38" s="12"/>
      <c r="S38" s="12"/>
      <c r="T38" s="12"/>
      <c r="U38" s="12"/>
      <c r="W38" s="12"/>
      <c r="X38" s="12"/>
      <c r="Y38" s="12"/>
      <c r="Z38" s="12"/>
      <c r="AD38" s="12"/>
      <c r="AE38" s="12"/>
      <c r="AL38" s="12"/>
      <c r="AZ38" s="12"/>
      <c r="BA38" s="12"/>
      <c r="BL38" s="12"/>
    </row>
    <row r="39" spans="2:64" ht="13.2">
      <c r="B39" s="12"/>
      <c r="P39" s="12"/>
      <c r="Q39" s="12"/>
      <c r="R39" s="12"/>
      <c r="S39" s="12"/>
      <c r="T39" s="12"/>
      <c r="U39" s="12"/>
      <c r="W39" s="12"/>
      <c r="X39" s="12"/>
      <c r="Y39" s="12"/>
      <c r="Z39" s="12"/>
      <c r="AD39" s="12"/>
      <c r="AE39" s="12"/>
      <c r="AL39" s="12"/>
      <c r="AZ39" s="12"/>
      <c r="BA39" s="12"/>
      <c r="BL39" s="12"/>
    </row>
    <row r="40" spans="2:64" ht="13.2">
      <c r="B40" s="12"/>
      <c r="P40" s="12"/>
      <c r="Q40" s="12"/>
      <c r="R40" s="12"/>
      <c r="S40" s="12"/>
      <c r="T40" s="12"/>
      <c r="U40" s="12"/>
      <c r="W40" s="12"/>
      <c r="X40" s="12"/>
      <c r="Y40" s="12"/>
      <c r="Z40" s="12"/>
      <c r="AD40" s="12"/>
      <c r="AE40" s="12"/>
      <c r="AL40" s="12"/>
      <c r="AZ40" s="12"/>
      <c r="BA40" s="12"/>
      <c r="BL40" s="12"/>
    </row>
    <row r="41" spans="2:64" ht="13.2">
      <c r="B41" s="12"/>
      <c r="P41" s="12"/>
      <c r="Q41" s="12"/>
      <c r="R41" s="12"/>
      <c r="S41" s="12"/>
      <c r="T41" s="12"/>
      <c r="U41" s="12"/>
      <c r="W41" s="12"/>
      <c r="X41" s="12"/>
      <c r="Y41" s="12"/>
      <c r="Z41" s="12"/>
      <c r="AD41" s="12"/>
      <c r="AE41" s="12"/>
      <c r="AL41" s="12"/>
      <c r="AZ41" s="12"/>
      <c r="BA41" s="12"/>
      <c r="BL41" s="12"/>
    </row>
    <row r="42" spans="2:64" ht="13.2">
      <c r="B42" s="12"/>
      <c r="P42" s="12"/>
      <c r="Q42" s="12"/>
      <c r="R42" s="12"/>
      <c r="S42" s="12"/>
      <c r="T42" s="12"/>
      <c r="U42" s="12"/>
      <c r="W42" s="12"/>
      <c r="X42" s="12"/>
      <c r="Y42" s="12"/>
      <c r="Z42" s="12"/>
      <c r="AD42" s="12"/>
      <c r="AE42" s="12"/>
      <c r="AL42" s="12"/>
      <c r="AZ42" s="12"/>
      <c r="BA42" s="12"/>
      <c r="BL42" s="12"/>
    </row>
    <row r="43" spans="2:64" ht="13.2">
      <c r="B43" s="12"/>
      <c r="P43" s="12"/>
      <c r="Q43" s="12"/>
      <c r="R43" s="12"/>
      <c r="S43" s="12"/>
      <c r="T43" s="12"/>
      <c r="U43" s="12"/>
      <c r="W43" s="12"/>
      <c r="X43" s="12"/>
      <c r="Y43" s="12"/>
      <c r="Z43" s="12"/>
      <c r="AD43" s="12"/>
      <c r="AE43" s="12"/>
      <c r="AL43" s="12"/>
      <c r="AZ43" s="12"/>
      <c r="BA43" s="12"/>
      <c r="BL43" s="12"/>
    </row>
    <row r="44" spans="2:64" ht="13.2">
      <c r="B44" s="12"/>
      <c r="P44" s="12"/>
      <c r="Q44" s="12"/>
      <c r="R44" s="12"/>
      <c r="S44" s="12"/>
      <c r="T44" s="12"/>
      <c r="U44" s="12"/>
      <c r="W44" s="12"/>
      <c r="X44" s="12"/>
      <c r="Y44" s="12"/>
      <c r="Z44" s="12"/>
      <c r="AD44" s="12"/>
      <c r="AE44" s="12"/>
      <c r="AL44" s="12"/>
      <c r="AZ44" s="12"/>
      <c r="BA44" s="12"/>
      <c r="BL44" s="12"/>
    </row>
    <row r="45" spans="2:64" ht="13.2">
      <c r="B45" s="12"/>
      <c r="P45" s="12"/>
      <c r="Q45" s="12"/>
      <c r="R45" s="12"/>
      <c r="S45" s="12"/>
      <c r="T45" s="12"/>
      <c r="U45" s="12"/>
      <c r="W45" s="12"/>
      <c r="X45" s="12"/>
      <c r="Y45" s="12"/>
      <c r="Z45" s="12"/>
      <c r="AD45" s="12"/>
      <c r="AE45" s="12"/>
      <c r="AL45" s="12"/>
      <c r="AZ45" s="12"/>
      <c r="BA45" s="12"/>
      <c r="BL45" s="12"/>
    </row>
    <row r="46" spans="2:64" ht="13.2">
      <c r="B46" s="12"/>
      <c r="P46" s="12"/>
      <c r="Q46" s="12"/>
      <c r="R46" s="12"/>
      <c r="S46" s="12"/>
      <c r="T46" s="12"/>
      <c r="U46" s="12"/>
      <c r="W46" s="12"/>
      <c r="X46" s="12"/>
      <c r="Y46" s="12"/>
      <c r="Z46" s="12"/>
      <c r="AD46" s="12"/>
      <c r="AE46" s="12"/>
      <c r="AL46" s="12"/>
      <c r="AZ46" s="12"/>
      <c r="BA46" s="12"/>
      <c r="BL46" s="12"/>
    </row>
    <row r="47" spans="2:64" ht="13.2">
      <c r="B47" s="12"/>
      <c r="P47" s="12"/>
      <c r="Q47" s="12"/>
      <c r="R47" s="12"/>
      <c r="S47" s="12"/>
      <c r="T47" s="12"/>
      <c r="U47" s="12"/>
      <c r="W47" s="12"/>
      <c r="X47" s="12"/>
      <c r="Y47" s="12"/>
      <c r="Z47" s="12"/>
      <c r="AD47" s="12"/>
      <c r="AE47" s="12"/>
      <c r="AL47" s="12"/>
      <c r="AZ47" s="12"/>
      <c r="BA47" s="12"/>
      <c r="BL47" s="12"/>
    </row>
    <row r="48" spans="2:64" ht="13.2">
      <c r="B48" s="12"/>
      <c r="P48" s="12"/>
      <c r="Q48" s="12"/>
      <c r="R48" s="12"/>
      <c r="S48" s="12"/>
      <c r="T48" s="12"/>
      <c r="U48" s="12"/>
      <c r="W48" s="12"/>
      <c r="X48" s="12"/>
      <c r="Y48" s="12"/>
      <c r="Z48" s="12"/>
      <c r="AD48" s="12"/>
      <c r="AE48" s="12"/>
      <c r="AL48" s="12"/>
      <c r="AZ48" s="12"/>
      <c r="BA48" s="12"/>
      <c r="BL48" s="12"/>
    </row>
    <row r="49" spans="2:64" ht="13.2">
      <c r="B49" s="12"/>
      <c r="P49" s="12"/>
      <c r="Q49" s="12"/>
      <c r="R49" s="12"/>
      <c r="S49" s="12"/>
      <c r="T49" s="12"/>
      <c r="U49" s="12"/>
      <c r="W49" s="12"/>
      <c r="X49" s="12"/>
      <c r="Y49" s="12"/>
      <c r="Z49" s="12"/>
      <c r="AD49" s="12"/>
      <c r="AE49" s="12"/>
      <c r="AL49" s="12"/>
      <c r="AZ49" s="12"/>
      <c r="BA49" s="12"/>
      <c r="BL49" s="12"/>
    </row>
    <row r="50" spans="2:64" ht="13.2">
      <c r="B50" s="12"/>
      <c r="P50" s="12"/>
      <c r="Q50" s="12"/>
      <c r="R50" s="12"/>
      <c r="S50" s="12"/>
      <c r="T50" s="12"/>
      <c r="U50" s="12"/>
      <c r="W50" s="12"/>
      <c r="X50" s="12"/>
      <c r="Y50" s="12"/>
      <c r="Z50" s="12"/>
      <c r="AD50" s="12"/>
      <c r="AE50" s="12"/>
      <c r="AL50" s="12"/>
      <c r="AZ50" s="12"/>
      <c r="BA50" s="12"/>
      <c r="BL50" s="12"/>
    </row>
    <row r="51" spans="2:64" ht="13.2">
      <c r="B51" s="12"/>
      <c r="P51" s="12"/>
      <c r="Q51" s="12"/>
      <c r="R51" s="12"/>
      <c r="S51" s="12"/>
      <c r="T51" s="12"/>
      <c r="U51" s="12"/>
      <c r="W51" s="12"/>
      <c r="X51" s="12"/>
      <c r="Y51" s="12"/>
      <c r="Z51" s="12"/>
      <c r="AD51" s="12"/>
      <c r="AE51" s="12"/>
      <c r="AL51" s="12"/>
      <c r="AZ51" s="12"/>
      <c r="BA51" s="12"/>
    </row>
    <row r="52" spans="2:64" ht="13.2">
      <c r="B52" s="12"/>
      <c r="P52" s="12"/>
      <c r="Q52" s="12"/>
      <c r="R52" s="12"/>
      <c r="S52" s="12"/>
      <c r="T52" s="12"/>
      <c r="U52" s="12"/>
      <c r="W52" s="12"/>
      <c r="X52" s="12"/>
      <c r="Y52" s="12"/>
      <c r="Z52" s="12"/>
      <c r="AD52" s="12"/>
      <c r="AE52" s="12"/>
      <c r="AL52" s="12"/>
      <c r="AZ52" s="12"/>
      <c r="BA52" s="12"/>
    </row>
    <row r="53" spans="2:64" ht="13.2">
      <c r="B53" s="12"/>
      <c r="P53" s="12"/>
      <c r="Q53" s="12"/>
      <c r="R53" s="12"/>
      <c r="S53" s="12"/>
      <c r="T53" s="12"/>
      <c r="U53" s="12"/>
      <c r="W53" s="12"/>
      <c r="X53" s="12"/>
      <c r="Y53" s="12"/>
      <c r="Z53" s="12"/>
      <c r="AD53" s="12"/>
      <c r="AE53" s="12"/>
      <c r="AL53" s="12"/>
      <c r="AZ53" s="12"/>
      <c r="BA53" s="12"/>
    </row>
    <row r="54" spans="2:64" ht="13.2">
      <c r="B54" s="12"/>
      <c r="P54" s="12"/>
      <c r="Q54" s="12"/>
      <c r="R54" s="12"/>
      <c r="S54" s="12"/>
      <c r="T54" s="12"/>
      <c r="U54" s="12"/>
      <c r="W54" s="12"/>
      <c r="X54" s="12"/>
      <c r="Y54" s="12"/>
      <c r="Z54" s="12"/>
      <c r="AD54" s="12"/>
      <c r="AE54" s="12"/>
      <c r="AL54" s="12"/>
      <c r="AZ54" s="12"/>
      <c r="BA54" s="12"/>
    </row>
    <row r="55" spans="2:64" ht="13.2">
      <c r="B55" s="12"/>
      <c r="P55" s="12"/>
      <c r="Q55" s="12"/>
      <c r="R55" s="12"/>
      <c r="S55" s="12"/>
      <c r="T55" s="12"/>
      <c r="U55" s="12"/>
      <c r="W55" s="12"/>
      <c r="X55" s="12"/>
      <c r="Y55" s="12"/>
      <c r="Z55" s="12"/>
      <c r="AD55" s="12"/>
      <c r="AE55" s="12"/>
      <c r="AL55" s="12"/>
      <c r="AZ55" s="12"/>
      <c r="BA55" s="12"/>
    </row>
    <row r="56" spans="2:64" ht="13.2">
      <c r="B56" s="12"/>
      <c r="P56" s="12"/>
      <c r="Q56" s="12"/>
      <c r="R56" s="12"/>
      <c r="S56" s="12"/>
      <c r="T56" s="12"/>
      <c r="U56" s="12"/>
      <c r="W56" s="12"/>
      <c r="X56" s="12"/>
      <c r="Y56" s="12"/>
      <c r="Z56" s="12"/>
      <c r="AD56" s="12"/>
      <c r="AE56" s="12"/>
      <c r="AL56" s="12"/>
      <c r="AZ56" s="12"/>
      <c r="BA56" s="12"/>
    </row>
    <row r="57" spans="2:64" ht="13.2">
      <c r="B57" s="12"/>
      <c r="P57" s="12"/>
      <c r="Q57" s="12"/>
      <c r="R57" s="12"/>
      <c r="S57" s="12"/>
      <c r="T57" s="12"/>
      <c r="U57" s="12"/>
      <c r="W57" s="12"/>
      <c r="X57" s="12"/>
      <c r="Y57" s="12"/>
      <c r="Z57" s="12"/>
      <c r="AD57" s="12"/>
      <c r="AE57" s="12"/>
      <c r="AL57" s="12"/>
      <c r="AZ57" s="12"/>
      <c r="BA57" s="12"/>
    </row>
    <row r="58" spans="2:64" ht="13.2">
      <c r="B58" s="12"/>
      <c r="P58" s="12"/>
      <c r="Q58" s="12"/>
      <c r="R58" s="12"/>
      <c r="S58" s="12"/>
      <c r="T58" s="12"/>
      <c r="U58" s="12"/>
      <c r="W58" s="12"/>
      <c r="X58" s="12"/>
      <c r="Y58" s="12"/>
      <c r="Z58" s="12"/>
      <c r="AD58" s="12"/>
      <c r="AE58" s="12"/>
      <c r="AL58" s="12"/>
      <c r="AZ58" s="12"/>
      <c r="BA58" s="12"/>
    </row>
    <row r="59" spans="2:64" ht="13.2">
      <c r="B59" s="12"/>
      <c r="P59" s="12"/>
      <c r="Q59" s="12"/>
      <c r="R59" s="12"/>
      <c r="S59" s="12"/>
      <c r="T59" s="12"/>
      <c r="U59" s="12"/>
      <c r="W59" s="12"/>
      <c r="X59" s="12"/>
      <c r="Y59" s="12"/>
      <c r="Z59" s="12"/>
      <c r="AD59" s="12"/>
      <c r="AE59" s="12"/>
      <c r="AL59" s="12"/>
      <c r="AZ59" s="12"/>
      <c r="BA59" s="12"/>
    </row>
    <row r="60" spans="2:64" ht="13.2">
      <c r="B60" s="12"/>
      <c r="P60" s="12"/>
      <c r="Q60" s="12"/>
      <c r="R60" s="12"/>
      <c r="S60" s="12"/>
      <c r="T60" s="12"/>
      <c r="U60" s="12"/>
      <c r="W60" s="12"/>
      <c r="X60" s="12"/>
      <c r="Y60" s="12"/>
      <c r="Z60" s="12"/>
      <c r="AD60" s="12"/>
      <c r="AE60" s="12"/>
      <c r="AL60" s="12"/>
      <c r="AZ60" s="12"/>
      <c r="BA60" s="12"/>
    </row>
    <row r="61" spans="2:64" ht="13.2">
      <c r="B61" s="12"/>
      <c r="P61" s="12"/>
      <c r="Q61" s="12"/>
      <c r="R61" s="12"/>
      <c r="S61" s="12"/>
      <c r="T61" s="12"/>
      <c r="U61" s="12"/>
      <c r="W61" s="12"/>
      <c r="X61" s="12"/>
      <c r="Y61" s="12"/>
      <c r="Z61" s="12"/>
      <c r="AD61" s="12"/>
      <c r="AE61" s="12"/>
      <c r="AL61" s="12"/>
      <c r="AZ61" s="12"/>
      <c r="BA61" s="12"/>
    </row>
    <row r="62" spans="2:64" ht="13.2">
      <c r="B62" s="12"/>
      <c r="P62" s="12"/>
      <c r="Q62" s="12"/>
      <c r="R62" s="12"/>
      <c r="S62" s="12"/>
      <c r="T62" s="12"/>
      <c r="U62" s="12"/>
      <c r="W62" s="12"/>
      <c r="X62" s="12"/>
      <c r="Y62" s="12"/>
      <c r="Z62" s="12"/>
      <c r="AD62" s="12"/>
      <c r="AE62" s="12"/>
      <c r="AL62" s="12"/>
      <c r="AZ62" s="12"/>
      <c r="BA62" s="12"/>
    </row>
    <row r="63" spans="2:64" ht="13.2">
      <c r="B63" s="12"/>
      <c r="P63" s="12"/>
      <c r="Q63" s="12"/>
      <c r="R63" s="12"/>
      <c r="S63" s="12"/>
      <c r="T63" s="12"/>
      <c r="U63" s="12"/>
      <c r="W63" s="12"/>
      <c r="X63" s="12"/>
      <c r="Y63" s="12"/>
      <c r="Z63" s="12"/>
      <c r="AD63" s="12"/>
      <c r="AE63" s="12"/>
      <c r="AL63" s="12"/>
      <c r="AZ63" s="12"/>
      <c r="BA63" s="12"/>
    </row>
    <row r="64" spans="2:64" ht="13.2">
      <c r="B64" s="12"/>
      <c r="P64" s="12"/>
      <c r="Q64" s="12"/>
      <c r="R64" s="12"/>
      <c r="S64" s="12"/>
      <c r="T64" s="12"/>
      <c r="U64" s="12"/>
      <c r="W64" s="12"/>
      <c r="X64" s="12"/>
      <c r="Y64" s="12"/>
      <c r="Z64" s="12"/>
      <c r="AD64" s="12"/>
      <c r="AE64" s="12"/>
      <c r="AL64" s="12"/>
      <c r="AZ64" s="12"/>
      <c r="BA64" s="12"/>
    </row>
    <row r="65" spans="2:53" ht="13.2">
      <c r="B65" s="12"/>
      <c r="P65" s="12"/>
      <c r="Q65" s="12"/>
      <c r="R65" s="12"/>
      <c r="S65" s="12"/>
      <c r="T65" s="12"/>
      <c r="U65" s="12"/>
      <c r="W65" s="12"/>
      <c r="X65" s="12"/>
      <c r="Y65" s="12"/>
      <c r="Z65" s="12"/>
      <c r="AD65" s="12"/>
      <c r="AE65" s="12"/>
      <c r="AL65" s="12"/>
      <c r="AZ65" s="12"/>
      <c r="BA65" s="12"/>
    </row>
    <row r="66" spans="2:53" ht="13.2">
      <c r="B66" s="12"/>
      <c r="P66" s="12"/>
      <c r="Q66" s="12"/>
      <c r="R66" s="12"/>
      <c r="S66" s="12"/>
      <c r="T66" s="12"/>
      <c r="U66" s="12"/>
      <c r="W66" s="12"/>
      <c r="X66" s="12"/>
      <c r="Y66" s="12"/>
      <c r="Z66" s="12"/>
      <c r="AD66" s="12"/>
      <c r="AE66" s="12"/>
      <c r="AL66" s="12"/>
      <c r="AZ66" s="12"/>
      <c r="BA66" s="12"/>
    </row>
    <row r="67" spans="2:53" ht="13.2">
      <c r="B67" s="12"/>
      <c r="P67" s="12"/>
      <c r="Q67" s="12"/>
      <c r="R67" s="12"/>
      <c r="S67" s="12"/>
      <c r="T67" s="12"/>
      <c r="U67" s="12"/>
      <c r="W67" s="12"/>
      <c r="X67" s="12"/>
      <c r="Y67" s="12"/>
      <c r="Z67" s="12"/>
      <c r="AD67" s="12"/>
      <c r="AE67" s="12"/>
      <c r="AL67" s="12"/>
      <c r="AZ67" s="12"/>
      <c r="BA67" s="12"/>
    </row>
    <row r="68" spans="2:53" ht="13.2">
      <c r="B68" s="12"/>
      <c r="P68" s="12"/>
      <c r="Q68" s="12"/>
      <c r="R68" s="12"/>
      <c r="S68" s="12"/>
      <c r="T68" s="12"/>
      <c r="U68" s="12"/>
      <c r="W68" s="12"/>
      <c r="X68" s="12"/>
      <c r="Y68" s="12"/>
      <c r="Z68" s="12"/>
      <c r="AD68" s="12"/>
      <c r="AE68" s="12"/>
      <c r="AL68" s="12"/>
      <c r="AZ68" s="12"/>
      <c r="BA68" s="12"/>
    </row>
    <row r="69" spans="2:53" ht="13.2">
      <c r="B69" s="12"/>
      <c r="P69" s="12"/>
      <c r="Q69" s="12"/>
      <c r="R69" s="12"/>
      <c r="S69" s="12"/>
      <c r="T69" s="12"/>
      <c r="U69" s="12"/>
      <c r="W69" s="12"/>
      <c r="X69" s="12"/>
      <c r="Y69" s="12"/>
      <c r="Z69" s="12"/>
      <c r="AD69" s="12"/>
      <c r="AE69" s="12"/>
      <c r="AL69" s="12"/>
      <c r="AZ69" s="12"/>
      <c r="BA69" s="12"/>
    </row>
    <row r="70" spans="2:53" ht="13.2">
      <c r="B70" s="12"/>
      <c r="P70" s="12"/>
      <c r="Q70" s="12"/>
      <c r="R70" s="12"/>
      <c r="S70" s="12"/>
      <c r="T70" s="12"/>
      <c r="U70" s="12"/>
      <c r="W70" s="12"/>
      <c r="X70" s="12"/>
      <c r="Y70" s="12"/>
      <c r="Z70" s="12"/>
      <c r="AD70" s="12"/>
      <c r="AE70" s="12"/>
      <c r="AL70" s="12"/>
      <c r="AZ70" s="12"/>
      <c r="BA70" s="12"/>
    </row>
    <row r="71" spans="2:53" ht="13.2">
      <c r="B71" s="12"/>
      <c r="P71" s="12"/>
      <c r="Q71" s="12"/>
      <c r="R71" s="12"/>
      <c r="S71" s="12"/>
      <c r="T71" s="12"/>
      <c r="U71" s="12"/>
      <c r="W71" s="12"/>
      <c r="X71" s="12"/>
      <c r="Y71" s="12"/>
      <c r="Z71" s="12"/>
      <c r="AD71" s="12"/>
      <c r="AE71" s="12"/>
      <c r="AL71" s="12"/>
      <c r="AZ71" s="12"/>
      <c r="BA71" s="12"/>
    </row>
    <row r="72" spans="2:53" ht="13.2">
      <c r="B72" s="12"/>
      <c r="P72" s="12"/>
      <c r="Q72" s="12"/>
      <c r="R72" s="12"/>
      <c r="S72" s="12"/>
      <c r="T72" s="12"/>
      <c r="U72" s="12"/>
      <c r="W72" s="12"/>
      <c r="X72" s="12"/>
      <c r="Y72" s="12"/>
      <c r="Z72" s="12"/>
      <c r="AD72" s="12"/>
      <c r="AE72" s="12"/>
      <c r="AL72" s="12"/>
      <c r="AZ72" s="12"/>
      <c r="BA72" s="12"/>
    </row>
    <row r="73" spans="2:53" ht="13.2">
      <c r="B73" s="12"/>
      <c r="P73" s="12"/>
      <c r="Q73" s="12"/>
      <c r="R73" s="12"/>
      <c r="S73" s="12"/>
      <c r="T73" s="12"/>
      <c r="U73" s="12"/>
      <c r="W73" s="12"/>
      <c r="X73" s="12"/>
      <c r="Y73" s="12"/>
      <c r="Z73" s="12"/>
      <c r="AD73" s="12"/>
      <c r="AE73" s="12"/>
      <c r="AL73" s="12"/>
      <c r="AZ73" s="12"/>
      <c r="BA73" s="12"/>
    </row>
    <row r="74" spans="2:53" ht="13.2">
      <c r="B74" s="12"/>
      <c r="P74" s="12"/>
      <c r="Q74" s="12"/>
      <c r="R74" s="12"/>
      <c r="S74" s="12"/>
      <c r="T74" s="12"/>
      <c r="U74" s="12"/>
      <c r="W74" s="12"/>
      <c r="X74" s="12"/>
      <c r="Y74" s="12"/>
      <c r="Z74" s="12"/>
      <c r="AD74" s="12"/>
      <c r="AE74" s="12"/>
      <c r="AL74" s="12"/>
      <c r="AZ74" s="12"/>
      <c r="BA74" s="12"/>
    </row>
    <row r="75" spans="2:53" ht="13.2">
      <c r="B75" s="12"/>
      <c r="P75" s="12"/>
      <c r="Q75" s="12"/>
      <c r="R75" s="12"/>
      <c r="S75" s="12"/>
      <c r="T75" s="12"/>
      <c r="U75" s="12"/>
      <c r="W75" s="12"/>
      <c r="X75" s="12"/>
      <c r="Y75" s="12"/>
      <c r="Z75" s="12"/>
      <c r="AD75" s="12"/>
      <c r="AE75" s="12"/>
      <c r="AL75" s="12"/>
      <c r="AZ75" s="12"/>
      <c r="BA75" s="12"/>
    </row>
    <row r="76" spans="2:53" ht="13.2">
      <c r="B76" s="12"/>
      <c r="P76" s="12"/>
      <c r="Q76" s="12"/>
      <c r="R76" s="12"/>
      <c r="S76" s="12"/>
      <c r="T76" s="12"/>
      <c r="U76" s="12"/>
      <c r="W76" s="12"/>
      <c r="X76" s="12"/>
      <c r="Y76" s="12"/>
      <c r="Z76" s="12"/>
      <c r="AD76" s="12"/>
      <c r="AE76" s="12"/>
      <c r="AL76" s="12"/>
      <c r="AZ76" s="12"/>
      <c r="BA76" s="12"/>
    </row>
    <row r="77" spans="2:53" ht="13.2">
      <c r="B77" s="12"/>
      <c r="P77" s="12"/>
      <c r="Q77" s="12"/>
      <c r="R77" s="12"/>
      <c r="S77" s="12"/>
      <c r="T77" s="12"/>
      <c r="U77" s="12"/>
      <c r="W77" s="12"/>
      <c r="X77" s="12"/>
      <c r="Y77" s="12"/>
      <c r="Z77" s="12"/>
      <c r="AD77" s="12"/>
      <c r="AE77" s="12"/>
      <c r="AL77" s="12"/>
      <c r="AZ77" s="12"/>
      <c r="BA77" s="12"/>
    </row>
    <row r="78" spans="2:53" ht="13.2">
      <c r="B78" s="12"/>
      <c r="P78" s="12"/>
      <c r="Q78" s="12"/>
      <c r="R78" s="12"/>
      <c r="S78" s="12"/>
      <c r="T78" s="12"/>
      <c r="U78" s="12"/>
      <c r="W78" s="12"/>
      <c r="X78" s="12"/>
      <c r="Y78" s="12"/>
      <c r="Z78" s="12"/>
      <c r="AD78" s="12"/>
      <c r="AE78" s="12"/>
      <c r="AL78" s="12"/>
      <c r="AZ78" s="12"/>
      <c r="BA78" s="12"/>
    </row>
    <row r="79" spans="2:53" ht="13.2">
      <c r="B79" s="12"/>
      <c r="P79" s="12"/>
      <c r="Q79" s="12"/>
      <c r="R79" s="12"/>
      <c r="S79" s="12"/>
      <c r="T79" s="12"/>
      <c r="U79" s="12"/>
      <c r="W79" s="12"/>
      <c r="X79" s="12"/>
      <c r="Y79" s="12"/>
      <c r="Z79" s="12"/>
      <c r="AD79" s="12"/>
      <c r="AE79" s="12"/>
      <c r="AL79" s="12"/>
      <c r="AZ79" s="12"/>
      <c r="BA79" s="12"/>
    </row>
    <row r="80" spans="2:53" ht="13.2">
      <c r="B80" s="12"/>
      <c r="P80" s="12"/>
      <c r="Q80" s="12"/>
      <c r="R80" s="12"/>
      <c r="S80" s="12"/>
      <c r="T80" s="12"/>
      <c r="U80" s="12"/>
      <c r="W80" s="12"/>
      <c r="X80" s="12"/>
      <c r="Y80" s="12"/>
      <c r="Z80" s="12"/>
      <c r="AD80" s="12"/>
      <c r="AE80" s="12"/>
      <c r="AL80" s="12"/>
      <c r="AZ80" s="12"/>
      <c r="BA80" s="12"/>
    </row>
    <row r="81" spans="2:53" ht="13.2">
      <c r="B81" s="12"/>
      <c r="P81" s="12"/>
      <c r="Q81" s="12"/>
      <c r="R81" s="12"/>
      <c r="S81" s="12"/>
      <c r="T81" s="12"/>
      <c r="U81" s="12"/>
      <c r="W81" s="12"/>
      <c r="X81" s="12"/>
      <c r="Y81" s="12"/>
      <c r="Z81" s="12"/>
      <c r="AD81" s="12"/>
      <c r="AE81" s="12"/>
      <c r="AL81" s="12"/>
      <c r="AZ81" s="12"/>
      <c r="BA81" s="12"/>
    </row>
    <row r="82" spans="2:53" ht="13.2">
      <c r="B82" s="12"/>
      <c r="P82" s="12"/>
      <c r="Q82" s="12"/>
      <c r="R82" s="12"/>
      <c r="S82" s="12"/>
      <c r="T82" s="12"/>
      <c r="U82" s="12"/>
      <c r="W82" s="12"/>
      <c r="X82" s="12"/>
      <c r="Y82" s="12"/>
      <c r="Z82" s="12"/>
      <c r="AD82" s="12"/>
      <c r="AE82" s="12"/>
      <c r="AL82" s="12"/>
      <c r="AZ82" s="12"/>
      <c r="BA82" s="12"/>
    </row>
    <row r="83" spans="2:53" ht="13.2">
      <c r="B83" s="12"/>
      <c r="P83" s="12"/>
      <c r="Q83" s="12"/>
      <c r="R83" s="12"/>
      <c r="S83" s="12"/>
      <c r="T83" s="12"/>
      <c r="U83" s="12"/>
      <c r="W83" s="12"/>
      <c r="X83" s="12"/>
      <c r="Y83" s="12"/>
      <c r="Z83" s="12"/>
      <c r="AD83" s="12"/>
      <c r="AE83" s="12"/>
      <c r="AL83" s="12"/>
      <c r="AZ83" s="12"/>
      <c r="BA83" s="12"/>
    </row>
    <row r="84" spans="2:53" ht="13.2">
      <c r="B84" s="12"/>
      <c r="P84" s="12"/>
      <c r="Q84" s="12"/>
      <c r="R84" s="12"/>
      <c r="S84" s="12"/>
      <c r="T84" s="12"/>
      <c r="U84" s="12"/>
      <c r="W84" s="12"/>
      <c r="X84" s="12"/>
      <c r="Y84" s="12"/>
      <c r="Z84" s="12"/>
      <c r="AD84" s="12"/>
      <c r="AE84" s="12"/>
      <c r="AL84" s="12"/>
      <c r="AZ84" s="12"/>
      <c r="BA84" s="12"/>
    </row>
    <row r="85" spans="2:53" ht="13.2">
      <c r="B85" s="12"/>
      <c r="P85" s="12"/>
      <c r="Q85" s="12"/>
      <c r="R85" s="12"/>
      <c r="S85" s="12"/>
      <c r="T85" s="12"/>
      <c r="U85" s="12"/>
      <c r="W85" s="12"/>
      <c r="X85" s="12"/>
      <c r="Y85" s="12"/>
      <c r="Z85" s="12"/>
      <c r="AD85" s="12"/>
      <c r="AE85" s="12"/>
      <c r="AL85" s="12"/>
      <c r="AZ85" s="12"/>
      <c r="BA85" s="12"/>
    </row>
    <row r="86" spans="2:53" ht="13.2">
      <c r="B86" s="12"/>
      <c r="P86" s="12"/>
      <c r="Q86" s="12"/>
      <c r="R86" s="12"/>
      <c r="S86" s="12"/>
      <c r="T86" s="12"/>
      <c r="U86" s="12"/>
      <c r="W86" s="12"/>
      <c r="X86" s="12"/>
      <c r="Y86" s="12"/>
      <c r="Z86" s="12"/>
      <c r="AD86" s="12"/>
      <c r="AE86" s="12"/>
      <c r="AL86" s="12"/>
      <c r="AZ86" s="12"/>
      <c r="BA86" s="12"/>
    </row>
    <row r="87" spans="2:53" ht="13.2">
      <c r="B87" s="12"/>
      <c r="P87" s="12"/>
      <c r="Q87" s="12"/>
      <c r="R87" s="12"/>
      <c r="S87" s="12"/>
      <c r="T87" s="12"/>
      <c r="U87" s="12"/>
      <c r="W87" s="12"/>
      <c r="X87" s="12"/>
      <c r="Y87" s="12"/>
      <c r="Z87" s="12"/>
      <c r="AD87" s="12"/>
      <c r="AE87" s="12"/>
      <c r="AL87" s="12"/>
      <c r="AZ87" s="12"/>
      <c r="BA87" s="12"/>
    </row>
    <row r="88" spans="2:53" ht="13.2">
      <c r="B88" s="12"/>
      <c r="P88" s="12"/>
      <c r="Q88" s="12"/>
      <c r="R88" s="12"/>
      <c r="S88" s="12"/>
      <c r="T88" s="12"/>
      <c r="U88" s="12"/>
      <c r="W88" s="12"/>
      <c r="X88" s="12"/>
      <c r="Y88" s="12"/>
      <c r="Z88" s="12"/>
      <c r="AD88" s="12"/>
      <c r="AE88" s="12"/>
      <c r="AL88" s="12"/>
      <c r="AZ88" s="12"/>
      <c r="BA88" s="12"/>
    </row>
    <row r="89" spans="2:53" ht="13.2">
      <c r="B89" s="12"/>
      <c r="P89" s="12"/>
      <c r="Q89" s="12"/>
      <c r="R89" s="12"/>
      <c r="S89" s="12"/>
      <c r="T89" s="12"/>
      <c r="U89" s="12"/>
      <c r="W89" s="12"/>
      <c r="X89" s="12"/>
      <c r="Y89" s="12"/>
      <c r="Z89" s="12"/>
      <c r="AD89" s="12"/>
      <c r="AE89" s="12"/>
      <c r="AL89" s="12"/>
      <c r="AZ89" s="12"/>
      <c r="BA89" s="12"/>
    </row>
    <row r="90" spans="2:53" ht="13.2">
      <c r="B90" s="12"/>
      <c r="P90" s="12"/>
      <c r="Q90" s="12"/>
      <c r="R90" s="12"/>
      <c r="S90" s="12"/>
      <c r="T90" s="12"/>
      <c r="U90" s="12"/>
      <c r="W90" s="12"/>
      <c r="X90" s="12"/>
      <c r="Y90" s="12"/>
      <c r="Z90" s="12"/>
      <c r="AD90" s="12"/>
      <c r="AE90" s="12"/>
      <c r="AL90" s="12"/>
      <c r="AZ90" s="12"/>
      <c r="BA90" s="12"/>
    </row>
    <row r="91" spans="2:53" ht="13.2">
      <c r="B91" s="12"/>
      <c r="P91" s="12"/>
      <c r="Q91" s="12"/>
      <c r="R91" s="12"/>
      <c r="S91" s="12"/>
      <c r="T91" s="12"/>
      <c r="U91" s="12"/>
      <c r="W91" s="12"/>
      <c r="X91" s="12"/>
      <c r="Y91" s="12"/>
      <c r="Z91" s="12"/>
      <c r="AD91" s="12"/>
      <c r="AE91" s="12"/>
      <c r="AL91" s="12"/>
      <c r="AZ91" s="12"/>
      <c r="BA91" s="12"/>
    </row>
    <row r="92" spans="2:53" ht="13.2">
      <c r="B92" s="12"/>
      <c r="P92" s="12"/>
      <c r="Q92" s="12"/>
      <c r="R92" s="12"/>
      <c r="S92" s="12"/>
      <c r="T92" s="12"/>
      <c r="U92" s="12"/>
      <c r="W92" s="12"/>
      <c r="X92" s="12"/>
      <c r="Y92" s="12"/>
      <c r="Z92" s="12"/>
      <c r="AD92" s="12"/>
      <c r="AE92" s="12"/>
      <c r="AL92" s="12"/>
      <c r="AZ92" s="12"/>
      <c r="BA92" s="12"/>
    </row>
    <row r="93" spans="2:53" ht="13.2">
      <c r="B93" s="12"/>
      <c r="P93" s="12"/>
      <c r="Q93" s="12"/>
      <c r="R93" s="12"/>
      <c r="S93" s="12"/>
      <c r="T93" s="12"/>
      <c r="U93" s="12"/>
      <c r="W93" s="12"/>
      <c r="X93" s="12"/>
      <c r="Y93" s="12"/>
      <c r="Z93" s="12"/>
      <c r="AD93" s="12"/>
      <c r="AE93" s="12"/>
      <c r="AL93" s="12"/>
      <c r="AZ93" s="12"/>
      <c r="BA93" s="12"/>
    </row>
    <row r="94" spans="2:53" ht="13.2">
      <c r="B94" s="12"/>
      <c r="P94" s="12"/>
      <c r="Q94" s="12"/>
      <c r="R94" s="12"/>
      <c r="S94" s="12"/>
      <c r="T94" s="12"/>
      <c r="U94" s="12"/>
      <c r="W94" s="12"/>
      <c r="X94" s="12"/>
      <c r="Y94" s="12"/>
      <c r="Z94" s="12"/>
      <c r="AD94" s="12"/>
      <c r="AE94" s="12"/>
      <c r="AL94" s="12"/>
      <c r="AZ94" s="12"/>
      <c r="BA94" s="12"/>
    </row>
    <row r="95" spans="2:53" ht="13.2">
      <c r="B95" s="12"/>
      <c r="P95" s="12"/>
      <c r="Q95" s="12"/>
      <c r="R95" s="12"/>
      <c r="S95" s="12"/>
      <c r="T95" s="12"/>
      <c r="U95" s="12"/>
      <c r="W95" s="12"/>
      <c r="X95" s="12"/>
      <c r="Y95" s="12"/>
      <c r="Z95" s="12"/>
      <c r="AD95" s="12"/>
      <c r="AE95" s="12"/>
      <c r="AL95" s="12"/>
      <c r="AZ95" s="12"/>
      <c r="BA95" s="12"/>
    </row>
    <row r="96" spans="2:53" ht="13.2">
      <c r="B96" s="12"/>
      <c r="P96" s="12"/>
      <c r="Q96" s="12"/>
      <c r="R96" s="12"/>
      <c r="S96" s="12"/>
      <c r="T96" s="12"/>
      <c r="U96" s="12"/>
      <c r="W96" s="12"/>
      <c r="X96" s="12"/>
      <c r="Y96" s="12"/>
      <c r="Z96" s="12"/>
      <c r="AD96" s="12"/>
      <c r="AE96" s="12"/>
      <c r="AL96" s="12"/>
      <c r="AZ96" s="12"/>
      <c r="BA96" s="12"/>
    </row>
    <row r="97" spans="2:53" ht="13.2">
      <c r="B97" s="12"/>
      <c r="P97" s="12"/>
      <c r="Q97" s="12"/>
      <c r="R97" s="12"/>
      <c r="S97" s="12"/>
      <c r="T97" s="12"/>
      <c r="U97" s="12"/>
      <c r="W97" s="12"/>
      <c r="X97" s="12"/>
      <c r="Y97" s="12"/>
      <c r="Z97" s="12"/>
      <c r="AD97" s="12"/>
      <c r="AE97" s="12"/>
      <c r="AL97" s="12"/>
      <c r="AZ97" s="12"/>
      <c r="BA97" s="12"/>
    </row>
    <row r="98" spans="2:53" ht="13.2">
      <c r="B98" s="12"/>
      <c r="P98" s="12"/>
      <c r="Q98" s="12"/>
      <c r="R98" s="12"/>
      <c r="S98" s="12"/>
      <c r="T98" s="12"/>
      <c r="U98" s="12"/>
      <c r="W98" s="12"/>
      <c r="X98" s="12"/>
      <c r="Y98" s="12"/>
      <c r="Z98" s="12"/>
      <c r="AD98" s="12"/>
      <c r="AE98" s="12"/>
      <c r="AL98" s="12"/>
      <c r="AZ98" s="12"/>
      <c r="BA98" s="12"/>
    </row>
    <row r="99" spans="2:53" ht="13.2">
      <c r="B99" s="12"/>
      <c r="P99" s="12"/>
      <c r="Q99" s="12"/>
      <c r="R99" s="12"/>
      <c r="S99" s="12"/>
      <c r="T99" s="12"/>
      <c r="U99" s="12"/>
      <c r="W99" s="12"/>
      <c r="X99" s="12"/>
      <c r="Y99" s="12"/>
      <c r="Z99" s="12"/>
      <c r="AD99" s="12"/>
      <c r="AE99" s="12"/>
      <c r="AL99" s="12"/>
      <c r="AZ99" s="12"/>
      <c r="BA99" s="12"/>
    </row>
    <row r="100" spans="2:53" ht="13.2">
      <c r="B100" s="12"/>
      <c r="P100" s="12"/>
      <c r="Q100" s="12"/>
      <c r="R100" s="12"/>
      <c r="S100" s="12"/>
      <c r="T100" s="12"/>
      <c r="U100" s="12"/>
      <c r="W100" s="12"/>
      <c r="X100" s="12"/>
      <c r="Y100" s="12"/>
      <c r="Z100" s="12"/>
      <c r="AD100" s="12"/>
      <c r="AE100" s="12"/>
      <c r="AL100" s="12"/>
      <c r="AZ100" s="12"/>
      <c r="BA100" s="12"/>
    </row>
  </sheetData>
  <dataValidations count="1">
    <dataValidation type="custom" allowBlank="1" showDropDown="1" sqref="BO3" xr:uid="{00000000-0002-0000-0400-000004000000}">
      <formula1>AZ3</formula1>
    </dataValidation>
  </dataValidations>
  <hyperlinks>
    <hyperlink ref="A1" location="HLAVNY!A1" display="&lt;-------------- späť na HLAVNY" xr:uid="{00000000-0004-0000-0400-000000000000}"/>
    <hyperlink ref="AC3" r:id="rId1" xr:uid="{00000000-0004-0000-0400-000001000000}"/>
    <hyperlink ref="AG3" r:id="rId2" xr:uid="{00000000-0004-0000-0400-000002000000}"/>
    <hyperlink ref="AQ3" r:id="rId3" xr:uid="{00000000-0004-0000-0400-000003000000}"/>
    <hyperlink ref="BR3" r:id="rId4" xr:uid="{00000000-0004-0000-0400-000004000000}"/>
    <hyperlink ref="CJ3" location="TEVIS!A1" display="TEVIS-001" xr:uid="{00000000-0004-0000-0400-000005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2">
        <x14:dataValidation type="list" allowBlank="1" showErrorMessage="1" xr:uid="{00000000-0002-0000-0400-000000000000}">
          <x14:formula1>
            <xm:f>POMOC!$C$331:$C$337</xm:f>
          </x14:formula1>
          <xm:sqref>BZ3:BZ4</xm:sqref>
        </x14:dataValidation>
        <x14:dataValidation type="list" allowBlank="1" showErrorMessage="1" xr:uid="{00000000-0002-0000-0400-000001000000}">
          <x14:formula1>
            <xm:f>POMOC!$C$294:$C$298</xm:f>
          </x14:formula1>
          <xm:sqref>AZ3:BA100</xm:sqref>
        </x14:dataValidation>
        <x14:dataValidation type="list" allowBlank="1" showErrorMessage="1" xr:uid="{00000000-0002-0000-0400-000002000000}">
          <x14:formula1>
            <xm:f>POMOC!$C$307:$C$308</xm:f>
          </x14:formula1>
          <xm:sqref>BS3:BS4</xm:sqref>
        </x14:dataValidation>
        <x14:dataValidation type="list" allowBlank="1" showErrorMessage="1" xr:uid="{00000000-0002-0000-0400-000003000000}">
          <x14:formula1>
            <xm:f>POMOC!$C$287:$C$293</xm:f>
          </x14:formula1>
          <xm:sqref>AX3 AV4:AX4</xm:sqref>
        </x14:dataValidation>
        <x14:dataValidation type="list" allowBlank="1" showErrorMessage="1" xr:uid="{00000000-0002-0000-0400-000005000000}">
          <x14:formula1>
            <xm:f>POMOC!$C$309:$C$315</xm:f>
          </x14:formula1>
          <xm:sqref>BU3:BU4</xm:sqref>
        </x14:dataValidation>
        <x14:dataValidation type="list" allowBlank="1" showErrorMessage="1" xr:uid="{00000000-0002-0000-0400-000006000000}">
          <x14:formula1>
            <xm:f>POMOC!$C$19:$C$21</xm:f>
          </x14:formula1>
          <xm:sqref>AD3:AE100</xm:sqref>
        </x14:dataValidation>
        <x14:dataValidation type="list" allowBlank="1" showErrorMessage="1" xr:uid="{00000000-0002-0000-0400-000007000000}">
          <x14:formula1>
            <xm:f>POMOC!$C$386:$C$387</xm:f>
          </x14:formula1>
          <xm:sqref>BT3:BT4 CH3:CI4 P3:P100</xm:sqref>
        </x14:dataValidation>
        <x14:dataValidation type="list" allowBlank="1" showErrorMessage="1" xr:uid="{00000000-0002-0000-0400-000008000000}">
          <x14:formula1>
            <xm:f>POMOC!$C$342:$C$345</xm:f>
          </x14:formula1>
          <xm:sqref>BV3:BV4</xm:sqref>
        </x14:dataValidation>
        <x14:dataValidation type="list" allowBlank="1" showErrorMessage="1" xr:uid="{00000000-0002-0000-0400-000009000000}">
          <x14:formula1>
            <xm:f>POMOC!$C$316:$C$329</xm:f>
          </x14:formula1>
          <xm:sqref>BW3:BW4</xm:sqref>
        </x14:dataValidation>
        <x14:dataValidation type="list" allowBlank="1" showErrorMessage="1" xr:uid="{00000000-0002-0000-0400-00000A000000}">
          <x14:formula1>
            <xm:f>POMOC!$C$93:$C$98</xm:f>
          </x14:formula1>
          <xm:sqref>AT3:AT4</xm:sqref>
        </x14:dataValidation>
        <x14:dataValidation type="list" allowBlank="1" showErrorMessage="1" xr:uid="{00000000-0002-0000-0400-00000B000000}">
          <x14:formula1>
            <xm:f>POMOC!$C$357:$C$371</xm:f>
          </x14:formula1>
          <xm:sqref>U3:U100</xm:sqref>
        </x14:dataValidation>
        <x14:dataValidation type="list" allowBlank="1" showErrorMessage="1" xr:uid="{00000000-0002-0000-0400-00000C000000}">
          <x14:formula1>
            <xm:f>POMOC!$C$4:$C$6</xm:f>
          </x14:formula1>
          <xm:sqref>Z3:Z100</xm:sqref>
        </x14:dataValidation>
        <x14:dataValidation type="list" allowBlank="1" showErrorMessage="1" xr:uid="{00000000-0002-0000-0400-00000D000000}">
          <x14:formula1>
            <xm:f>POMOC!$C$388:$C$391</xm:f>
          </x14:formula1>
          <xm:sqref>Y3:Y100</xm:sqref>
        </x14:dataValidation>
        <x14:dataValidation type="list" allowBlank="1" showErrorMessage="1" xr:uid="{00000000-0002-0000-0400-00000E000000}">
          <x14:formula1>
            <xm:f>POMOC!$C$270:$C$277</xm:f>
          </x14:formula1>
          <xm:sqref>AK3:AK4</xm:sqref>
        </x14:dataValidation>
        <x14:dataValidation type="list" allowBlank="1" showErrorMessage="1" xr:uid="{00000000-0002-0000-0400-00000F000000}">
          <x14:formula1>
            <xm:f>POMOC!$C$301:$C$302</xm:f>
          </x14:formula1>
          <xm:sqref>BI4</xm:sqref>
        </x14:dataValidation>
        <x14:dataValidation type="list" allowBlank="1" showErrorMessage="1" xr:uid="{00000000-0002-0000-0400-000010000000}">
          <x14:formula1>
            <xm:f>POMOC!$C$267:$C$269</xm:f>
          </x14:formula1>
          <xm:sqref>AM3 AI3:AI4</xm:sqref>
        </x14:dataValidation>
        <x14:dataValidation type="list" allowBlank="1" showErrorMessage="1" xr:uid="{00000000-0002-0000-0400-000011000000}">
          <x14:formula1>
            <xm:f>POMOC!$C$15:$C$19</xm:f>
          </x14:formula1>
          <xm:sqref>AF3:AF4</xm:sqref>
        </x14:dataValidation>
        <x14:dataValidation type="list" allowBlank="1" showErrorMessage="1" xr:uid="{00000000-0002-0000-0400-000012000000}">
          <x14:formula1>
            <xm:f>POMOC!$C$346:$C$348</xm:f>
          </x14:formula1>
          <xm:sqref>CC3:CC4</xm:sqref>
        </x14:dataValidation>
        <x14:dataValidation type="list" allowBlank="1" showErrorMessage="1" xr:uid="{00000000-0002-0000-0400-000013000000}">
          <x14:formula1>
            <xm:f>DOPRE!$B$18:$B$46</xm:f>
          </x14:formula1>
          <xm:sqref>W3:X100</xm:sqref>
        </x14:dataValidation>
        <x14:dataValidation type="list" allowBlank="1" showErrorMessage="1" xr:uid="{00000000-0002-0000-0400-000014000000}">
          <x14:formula1>
            <xm:f>POMOC!$C$249:$C$266</xm:f>
          </x14:formula1>
          <xm:sqref>AH3:AH4 AJ3:AJ4</xm:sqref>
        </x14:dataValidation>
        <x14:dataValidation type="list" allowBlank="1" showErrorMessage="1" xr:uid="{00000000-0002-0000-0400-000015000000}">
          <x14:formula1>
            <xm:f>POMOC!$C$195:$C$197</xm:f>
          </x14:formula1>
          <xm:sqref>CG3:CG4</xm:sqref>
        </x14:dataValidation>
        <x14:dataValidation type="list" allowBlank="1" showErrorMessage="1" xr:uid="{00000000-0002-0000-0400-000016000000}">
          <x14:formula1>
            <xm:f>POMOC!$C$165:$C$171</xm:f>
          </x14:formula1>
          <xm:sqref>CB3:CB4</xm:sqref>
        </x14:dataValidation>
        <x14:dataValidation type="list" allowBlank="1" showErrorMessage="1" xr:uid="{00000000-0002-0000-0400-000017000000}">
          <x14:formula1>
            <xm:f>POMOC!$C$55:$C$58</xm:f>
          </x14:formula1>
          <xm:sqref>AW3</xm:sqref>
        </x14:dataValidation>
        <x14:dataValidation type="list" allowBlank="1" showErrorMessage="1" xr:uid="{00000000-0002-0000-0400-000018000000}">
          <x14:formula1>
            <xm:f>POMOC!$C$282:$C$286</xm:f>
          </x14:formula1>
          <xm:sqref>AN3:AN4</xm:sqref>
        </x14:dataValidation>
        <x14:dataValidation type="list" allowBlank="1" showErrorMessage="1" xr:uid="{00000000-0002-0000-0400-000019000000}">
          <x14:formula1>
            <xm:f>POMOC!$C$192:$C$194</xm:f>
          </x14:formula1>
          <xm:sqref>CF3:CF4</xm:sqref>
        </x14:dataValidation>
        <x14:dataValidation type="list" allowBlank="1" showErrorMessage="1" xr:uid="{00000000-0002-0000-0400-00001A000000}">
          <x14:formula1>
            <xm:f>POMOC!$C$20:$C$21</xm:f>
          </x14:formula1>
          <xm:sqref>Q3:T100</xm:sqref>
        </x14:dataValidation>
        <x14:dataValidation type="list" allowBlank="1" showErrorMessage="1" xr:uid="{00000000-0002-0000-0400-00001B000000}">
          <x14:formula1>
            <xm:f>POMOC!$C$278:$C$281</xm:f>
          </x14:formula1>
          <xm:sqref>AL3:AL100</xm:sqref>
        </x14:dataValidation>
        <x14:dataValidation type="list" allowBlank="1" showErrorMessage="1" xr:uid="{00000000-0002-0000-0400-00001C000000}">
          <x14:formula1>
            <xm:f>POMOC!$C$99:$C$106</xm:f>
          </x14:formula1>
          <xm:sqref>BJ3:BJ4 B3:B100</xm:sqref>
        </x14:dataValidation>
        <x14:dataValidation type="list" allowBlank="1" showErrorMessage="1" xr:uid="{00000000-0002-0000-0400-00001D000000}">
          <x14:formula1>
            <xm:f>POMOC!$C$74:$C$80</xm:f>
          </x14:formula1>
          <xm:sqref>BH3:BH4</xm:sqref>
        </x14:dataValidation>
        <x14:dataValidation type="list" allowBlank="1" showErrorMessage="1" xr:uid="{00000000-0002-0000-0400-00001E000000}">
          <x14:formula1>
            <xm:f>POMOC!$C$338:$C$341</xm:f>
          </x14:formula1>
          <xm:sqref>AV3</xm:sqref>
        </x14:dataValidation>
        <x14:dataValidation type="list" allowBlank="1" showErrorMessage="1" xr:uid="{00000000-0002-0000-0400-00001F000000}">
          <x14:formula1>
            <xm:f>POMOC!$C$111:$C$114</xm:f>
          </x14:formula1>
          <xm:sqref>BL3:BL50</xm:sqref>
        </x14:dataValidation>
        <x14:dataValidation type="list" allowBlank="1" showErrorMessage="1" xr:uid="{00000000-0002-0000-0400-000020000000}">
          <x14:formula1>
            <xm:f>POMOC!$C$301:$C$304</xm:f>
          </x14:formula1>
          <xm:sqref>BI3</xm:sqref>
        </x14:dataValidation>
      </x14:dataValidation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tabColor rgb="FFFFD966"/>
    <outlinePr summaryBelow="0" summaryRight="0"/>
  </sheetPr>
  <dimension ref="A1:F38"/>
  <sheetViews>
    <sheetView workbookViewId="0">
      <pane ySplit="8" topLeftCell="A22" activePane="bottomLeft" state="frozen"/>
      <selection pane="bottomLeft"/>
    </sheetView>
  </sheetViews>
  <sheetFormatPr defaultColWidth="12.6640625" defaultRowHeight="15.75" customHeight="1"/>
  <cols>
    <col min="1" max="1" width="27.88671875" customWidth="1"/>
    <col min="2" max="2" width="16.77734375" customWidth="1"/>
    <col min="3" max="3" width="14.33203125" customWidth="1"/>
    <col min="4" max="4" width="19.109375" customWidth="1"/>
    <col min="5" max="5" width="19" customWidth="1"/>
    <col min="6" max="6" width="14.88671875" customWidth="1"/>
  </cols>
  <sheetData>
    <row r="1" spans="1:6" ht="13.2">
      <c r="A1" s="82" t="s">
        <v>111</v>
      </c>
      <c r="B1" s="85"/>
      <c r="C1" s="85"/>
      <c r="D1" s="64"/>
      <c r="E1" s="64"/>
      <c r="F1" s="64"/>
    </row>
    <row r="2" spans="1:6" ht="13.2">
      <c r="A2" s="92" t="s">
        <v>705</v>
      </c>
      <c r="B2" s="85"/>
      <c r="C2" s="85"/>
      <c r="D2" s="64"/>
      <c r="E2" s="64"/>
      <c r="F2" s="64"/>
    </row>
    <row r="3" spans="1:6" ht="13.2">
      <c r="A3" s="94" t="s">
        <v>4801</v>
      </c>
      <c r="B3" s="85"/>
      <c r="C3" s="85"/>
      <c r="D3" s="64"/>
      <c r="E3" s="64"/>
      <c r="F3" s="64"/>
    </row>
    <row r="4" spans="1:6" ht="13.2">
      <c r="A4" s="92" t="s">
        <v>968</v>
      </c>
      <c r="B4" s="85"/>
      <c r="C4" s="85"/>
      <c r="D4" s="64"/>
      <c r="E4" s="64"/>
      <c r="F4" s="64"/>
    </row>
    <row r="5" spans="1:6" ht="13.2">
      <c r="A5" s="94" t="s">
        <v>186</v>
      </c>
      <c r="B5" s="85"/>
      <c r="C5" s="85"/>
      <c r="D5" s="64"/>
      <c r="E5" s="64"/>
      <c r="F5" s="64"/>
    </row>
    <row r="6" spans="1:6" ht="13.8">
      <c r="A6" s="92" t="s">
        <v>4802</v>
      </c>
      <c r="B6" s="87" t="str">
        <f>EVIMSP!$Z$3</f>
        <v>t - Tona</v>
      </c>
      <c r="C6" s="86"/>
      <c r="D6" s="86"/>
      <c r="E6" s="86"/>
      <c r="F6" s="86"/>
    </row>
    <row r="7" spans="1:6" ht="13.8">
      <c r="A7" s="92" t="s">
        <v>4803</v>
      </c>
      <c r="B7" s="87" t="str">
        <f>EVIMSP!$AA$3</f>
        <v>Podľa faktúry</v>
      </c>
      <c r="C7" s="86"/>
      <c r="D7" s="86"/>
      <c r="E7" s="86"/>
      <c r="F7" s="86"/>
    </row>
    <row r="8" spans="1:6" ht="41.4">
      <c r="A8" s="461" t="s">
        <v>4804</v>
      </c>
      <c r="B8" s="461" t="s">
        <v>992</v>
      </c>
      <c r="C8" s="462" t="s">
        <v>4805</v>
      </c>
      <c r="D8" s="462" t="s">
        <v>4806</v>
      </c>
      <c r="E8" s="462" t="str">
        <f>"Zistené množstvo ["&amp;B6&amp;"]"</f>
        <v>Zistené množstvo [t - Tona]</v>
      </c>
      <c r="F8" s="462" t="s">
        <v>4807</v>
      </c>
    </row>
    <row r="9" spans="1:6" ht="14.4">
      <c r="A9" s="97" t="s">
        <v>164</v>
      </c>
      <c r="B9" s="230">
        <v>43909</v>
      </c>
      <c r="C9" s="74" t="s">
        <v>4808</v>
      </c>
      <c r="D9" s="5">
        <v>4177.1499999999996</v>
      </c>
      <c r="E9" s="5">
        <v>18.82</v>
      </c>
      <c r="F9" s="5">
        <v>16.5</v>
      </c>
    </row>
    <row r="10" spans="1:6" ht="14.4">
      <c r="A10" s="97" t="s">
        <v>164</v>
      </c>
      <c r="B10" s="230">
        <v>43948</v>
      </c>
      <c r="C10" s="74" t="s">
        <v>4809</v>
      </c>
      <c r="D10" s="5">
        <v>4214.78</v>
      </c>
      <c r="E10" s="5">
        <v>18.989999999999998</v>
      </c>
      <c r="F10" s="5">
        <v>16.5</v>
      </c>
    </row>
    <row r="11" spans="1:6" ht="14.4">
      <c r="A11" s="97" t="s">
        <v>164</v>
      </c>
      <c r="B11" s="230">
        <v>44019</v>
      </c>
      <c r="C11" s="74" t="s">
        <v>4810</v>
      </c>
      <c r="D11" s="5">
        <v>4130.1099999999997</v>
      </c>
      <c r="E11" s="5">
        <v>18.600000000000001</v>
      </c>
      <c r="F11" s="5">
        <v>16.5</v>
      </c>
    </row>
    <row r="12" spans="1:6" ht="14.4">
      <c r="A12" s="97" t="s">
        <v>164</v>
      </c>
      <c r="B12" s="230">
        <v>44085</v>
      </c>
      <c r="C12" s="74" t="s">
        <v>4811</v>
      </c>
      <c r="D12" s="5">
        <v>2634.24</v>
      </c>
      <c r="E12" s="5">
        <v>11.87</v>
      </c>
      <c r="F12" s="5">
        <v>16.5</v>
      </c>
    </row>
    <row r="13" spans="1:6" ht="14.4">
      <c r="A13" s="97" t="s">
        <v>164</v>
      </c>
      <c r="B13" s="230">
        <v>44126</v>
      </c>
      <c r="C13" s="74" t="s">
        <v>4812</v>
      </c>
      <c r="D13" s="5">
        <v>4177.1499999999996</v>
      </c>
      <c r="E13" s="5">
        <v>18.82</v>
      </c>
      <c r="F13" s="5">
        <v>16.5</v>
      </c>
    </row>
    <row r="14" spans="1:6" ht="14.4">
      <c r="A14" s="97" t="s">
        <v>164</v>
      </c>
      <c r="B14" s="230">
        <v>44162</v>
      </c>
      <c r="C14" s="74" t="s">
        <v>4813</v>
      </c>
      <c r="D14" s="5">
        <v>4012.51</v>
      </c>
      <c r="E14" s="5">
        <v>18.07</v>
      </c>
      <c r="F14" s="5">
        <v>16.5</v>
      </c>
    </row>
    <row r="15" spans="1:6" ht="14.4">
      <c r="A15" s="97" t="s">
        <v>164</v>
      </c>
      <c r="B15" s="230">
        <v>44186</v>
      </c>
      <c r="C15" s="74" t="s">
        <v>4814</v>
      </c>
      <c r="D15" s="5">
        <v>4172.45</v>
      </c>
      <c r="E15" s="5">
        <v>18.79</v>
      </c>
      <c r="F15" s="5">
        <v>16.5</v>
      </c>
    </row>
    <row r="16" spans="1:6" ht="14.4">
      <c r="A16" s="97" t="s">
        <v>164</v>
      </c>
      <c r="B16" s="230">
        <v>44230</v>
      </c>
      <c r="C16" s="74" t="s">
        <v>4815</v>
      </c>
      <c r="D16" s="5">
        <v>4200.67</v>
      </c>
      <c r="E16" s="5">
        <v>18.920000000000002</v>
      </c>
      <c r="F16" s="5">
        <v>16.5</v>
      </c>
    </row>
    <row r="17" spans="1:6" ht="14.4">
      <c r="A17" s="97" t="s">
        <v>164</v>
      </c>
      <c r="B17" s="230">
        <v>44249</v>
      </c>
      <c r="C17" s="74" t="s">
        <v>4816</v>
      </c>
      <c r="D17" s="5">
        <v>2963.52</v>
      </c>
      <c r="E17" s="5">
        <v>13.35</v>
      </c>
      <c r="F17" s="5">
        <v>16.5</v>
      </c>
    </row>
    <row r="18" spans="1:6" ht="14.4">
      <c r="A18" s="97" t="s">
        <v>164</v>
      </c>
      <c r="B18" s="230">
        <v>44287</v>
      </c>
      <c r="C18" s="74" t="s">
        <v>4817</v>
      </c>
      <c r="D18" s="5">
        <v>3924.96</v>
      </c>
      <c r="E18" s="5">
        <v>17.68</v>
      </c>
      <c r="F18" s="5">
        <v>16.5</v>
      </c>
    </row>
    <row r="19" spans="1:6" ht="14.4">
      <c r="A19" s="97" t="s">
        <v>164</v>
      </c>
      <c r="B19" s="230">
        <v>44327</v>
      </c>
      <c r="C19" s="74" t="s">
        <v>4818</v>
      </c>
      <c r="D19" s="5">
        <v>3916.08</v>
      </c>
      <c r="E19" s="5">
        <v>17.64</v>
      </c>
      <c r="F19" s="5">
        <v>16.5</v>
      </c>
    </row>
    <row r="20" spans="1:6" ht="14.4">
      <c r="A20" s="97" t="s">
        <v>164</v>
      </c>
      <c r="B20" s="230">
        <v>44414</v>
      </c>
      <c r="C20" s="74" t="s">
        <v>4819</v>
      </c>
      <c r="D20" s="5">
        <v>2575.1999999999998</v>
      </c>
      <c r="E20" s="5">
        <v>11.6</v>
      </c>
      <c r="F20" s="5">
        <v>16.5</v>
      </c>
    </row>
    <row r="21" spans="1:6" ht="14.4">
      <c r="A21" s="97" t="s">
        <v>164</v>
      </c>
      <c r="B21" s="230">
        <v>44445</v>
      </c>
      <c r="C21" s="74" t="s">
        <v>4820</v>
      </c>
      <c r="D21" s="5">
        <v>2504.16</v>
      </c>
      <c r="E21" s="5">
        <v>11.28</v>
      </c>
      <c r="F21" s="5">
        <v>16.5</v>
      </c>
    </row>
    <row r="22" spans="1:6" ht="14.4">
      <c r="A22" s="97" t="s">
        <v>164</v>
      </c>
      <c r="B22" s="230">
        <v>44495</v>
      </c>
      <c r="C22" s="74" t="s">
        <v>4821</v>
      </c>
      <c r="D22" s="5">
        <v>3902.76</v>
      </c>
      <c r="E22" s="5">
        <v>17.579999999999998</v>
      </c>
      <c r="F22" s="5">
        <v>16.5</v>
      </c>
    </row>
    <row r="23" spans="1:6" ht="14.4">
      <c r="A23" s="97" t="s">
        <v>164</v>
      </c>
      <c r="B23" s="230">
        <v>44509</v>
      </c>
      <c r="C23" s="74" t="s">
        <v>4822</v>
      </c>
      <c r="D23" s="5">
        <v>3893.88</v>
      </c>
      <c r="E23" s="5">
        <v>17.54</v>
      </c>
      <c r="F23" s="5">
        <v>16.5</v>
      </c>
    </row>
    <row r="24" spans="1:6" ht="14.4">
      <c r="A24" s="97" t="s">
        <v>164</v>
      </c>
      <c r="B24" s="230">
        <v>44550</v>
      </c>
      <c r="C24" s="74" t="s">
        <v>4823</v>
      </c>
      <c r="D24" s="5">
        <v>2526.36</v>
      </c>
      <c r="E24" s="5">
        <v>11.38</v>
      </c>
      <c r="F24" s="5">
        <v>16.5</v>
      </c>
    </row>
    <row r="25" spans="1:6" ht="14.4">
      <c r="A25" s="97" t="s">
        <v>164</v>
      </c>
      <c r="B25" s="230">
        <v>44559</v>
      </c>
      <c r="C25" s="74" t="s">
        <v>4824</v>
      </c>
      <c r="D25" s="5">
        <v>2921.52</v>
      </c>
      <c r="E25" s="5">
        <v>13.16</v>
      </c>
      <c r="F25" s="5">
        <v>16.5</v>
      </c>
    </row>
    <row r="26" spans="1:6" ht="14.4">
      <c r="A26" s="97" t="s">
        <v>164</v>
      </c>
      <c r="B26" s="230">
        <v>44599</v>
      </c>
      <c r="C26" s="74" t="s">
        <v>4825</v>
      </c>
      <c r="D26" s="5">
        <v>2606.2800000000002</v>
      </c>
      <c r="E26" s="5">
        <v>11.74</v>
      </c>
      <c r="F26" s="5">
        <v>16.5</v>
      </c>
    </row>
    <row r="27" spans="1:6" ht="14.4">
      <c r="A27" s="97" t="s">
        <v>164</v>
      </c>
      <c r="B27" s="230">
        <v>44621</v>
      </c>
      <c r="C27" s="74" t="s">
        <v>4826</v>
      </c>
      <c r="D27" s="5">
        <v>3916.08</v>
      </c>
      <c r="E27" s="5">
        <v>17.64</v>
      </c>
      <c r="F27" s="5">
        <v>16.5</v>
      </c>
    </row>
    <row r="28" spans="1:6" ht="14.4">
      <c r="A28" s="97" t="s">
        <v>164</v>
      </c>
      <c r="B28" s="230">
        <v>44657</v>
      </c>
      <c r="C28" s="74" t="s">
        <v>4827</v>
      </c>
      <c r="D28" s="5">
        <v>1420.8</v>
      </c>
      <c r="E28" s="5">
        <v>6.4</v>
      </c>
      <c r="F28" s="5">
        <v>16.5</v>
      </c>
    </row>
    <row r="29" spans="1:6" ht="14.4">
      <c r="A29" s="97" t="s">
        <v>164</v>
      </c>
      <c r="B29" s="230">
        <v>44670</v>
      </c>
      <c r="C29" s="74" t="s">
        <v>4828</v>
      </c>
      <c r="D29" s="5">
        <v>3898.32</v>
      </c>
      <c r="E29" s="5">
        <v>17.559999999999999</v>
      </c>
      <c r="F29" s="5">
        <v>16.5</v>
      </c>
    </row>
    <row r="30" spans="1:6" ht="14.4">
      <c r="A30" s="97" t="s">
        <v>164</v>
      </c>
      <c r="B30" s="230">
        <v>44728</v>
      </c>
      <c r="C30" s="74" t="s">
        <v>4829</v>
      </c>
      <c r="D30" s="5">
        <v>2646.24</v>
      </c>
      <c r="E30" s="5">
        <v>11.92</v>
      </c>
      <c r="F30" s="5">
        <v>16.5</v>
      </c>
    </row>
    <row r="31" spans="1:6" ht="14.4">
      <c r="A31" s="97" t="s">
        <v>164</v>
      </c>
      <c r="B31" s="230">
        <v>44778</v>
      </c>
      <c r="C31" s="74" t="s">
        <v>4830</v>
      </c>
      <c r="D31" s="5">
        <v>7274.4</v>
      </c>
      <c r="E31" s="5">
        <v>32.770000000000003</v>
      </c>
      <c r="F31" s="5">
        <v>16.5</v>
      </c>
    </row>
    <row r="32" spans="1:6" ht="14.4">
      <c r="A32" s="97" t="s">
        <v>164</v>
      </c>
      <c r="B32" s="230">
        <v>44803</v>
      </c>
      <c r="C32" s="74" t="s">
        <v>4831</v>
      </c>
      <c r="D32" s="5">
        <v>7408.8</v>
      </c>
      <c r="E32" s="5">
        <v>33.369999999999997</v>
      </c>
      <c r="F32" s="5">
        <v>16.5</v>
      </c>
    </row>
    <row r="33" spans="1:6" ht="14.4">
      <c r="A33" s="97" t="s">
        <v>164</v>
      </c>
      <c r="B33" s="230">
        <v>44895</v>
      </c>
      <c r="C33" s="74" t="s">
        <v>4832</v>
      </c>
      <c r="D33" s="5">
        <v>6671.52</v>
      </c>
      <c r="E33" s="5">
        <v>30.05</v>
      </c>
      <c r="F33" s="5">
        <v>16.5</v>
      </c>
    </row>
    <row r="34" spans="1:6" ht="14.4">
      <c r="A34" s="97" t="s">
        <v>164</v>
      </c>
      <c r="B34" s="230">
        <v>44915</v>
      </c>
      <c r="C34" s="74" t="s">
        <v>4833</v>
      </c>
      <c r="D34" s="5">
        <v>7132.03</v>
      </c>
      <c r="E34" s="5">
        <v>32.130000000000003</v>
      </c>
      <c r="F34" s="5">
        <v>16.5</v>
      </c>
    </row>
    <row r="35" spans="1:6" ht="14.4">
      <c r="A35" s="97" t="s">
        <v>164</v>
      </c>
      <c r="B35" s="230">
        <v>44917</v>
      </c>
      <c r="C35" s="74" t="s">
        <v>4834</v>
      </c>
      <c r="D35" s="5">
        <v>5691.46</v>
      </c>
      <c r="E35" s="5">
        <v>25.64</v>
      </c>
      <c r="F35" s="5">
        <v>16.5</v>
      </c>
    </row>
    <row r="36" spans="1:6" ht="14.4">
      <c r="A36" s="97" t="s">
        <v>164</v>
      </c>
      <c r="B36" s="230">
        <v>44923</v>
      </c>
      <c r="C36" s="74" t="s">
        <v>4835</v>
      </c>
      <c r="D36" s="5">
        <v>10745.28</v>
      </c>
      <c r="E36" s="5">
        <v>48.4</v>
      </c>
      <c r="F36" s="5">
        <v>16.5</v>
      </c>
    </row>
    <row r="37" spans="1:6" ht="14.4">
      <c r="A37" s="97" t="s">
        <v>164</v>
      </c>
      <c r="B37" s="230">
        <v>44957</v>
      </c>
      <c r="C37" s="74" t="s">
        <v>4836</v>
      </c>
      <c r="D37" s="5">
        <v>7202.88</v>
      </c>
      <c r="E37" s="5">
        <v>32.450000000000003</v>
      </c>
      <c r="F37" s="5">
        <v>16.5</v>
      </c>
    </row>
    <row r="38" spans="1:6" ht="14.4">
      <c r="A38" s="97" t="s">
        <v>164</v>
      </c>
      <c r="B38" s="230">
        <v>45027</v>
      </c>
      <c r="C38" s="74" t="s">
        <v>4837</v>
      </c>
      <c r="D38" s="5">
        <v>6364.8</v>
      </c>
      <c r="E38" s="5">
        <v>28.67</v>
      </c>
      <c r="F38" s="5">
        <v>16.5</v>
      </c>
    </row>
  </sheetData>
  <hyperlinks>
    <hyperlink ref="A1" location="HLAVNY!A1" display="&lt;-------------- späť na HLAVNY" xr:uid="{00000000-0004-0000-2900-000000000000}"/>
  </hyperlinks>
  <pageMargins left="0.7" right="0.7" top="0.75" bottom="0.75" header="0.3" footer="0.3"/>
  <pageSetup paperSize="9" orientation="portrait" horizontalDpi="360" verticalDpi="36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tabColor rgb="FFFFD966"/>
    <outlinePr summaryBelow="0" summaryRight="0"/>
  </sheetPr>
  <dimension ref="A1:F2893"/>
  <sheetViews>
    <sheetView workbookViewId="0"/>
  </sheetViews>
  <sheetFormatPr defaultColWidth="12.6640625" defaultRowHeight="15.75" customHeight="1"/>
  <cols>
    <col min="1" max="1" width="8.6640625" customWidth="1"/>
    <col min="2" max="2" width="21" customWidth="1"/>
    <col min="3" max="3" width="6.44140625" customWidth="1"/>
    <col min="4" max="4" width="4.88671875" customWidth="1"/>
  </cols>
  <sheetData>
    <row r="1" spans="1:6">
      <c r="A1" s="82" t="s">
        <v>111</v>
      </c>
      <c r="B1" s="114"/>
      <c r="C1" s="114"/>
      <c r="D1" s="114"/>
      <c r="E1" s="114"/>
      <c r="F1" s="114"/>
    </row>
    <row r="2" spans="1:6">
      <c r="A2" s="231" t="s">
        <v>1222</v>
      </c>
      <c r="B2" s="231" t="s">
        <v>1223</v>
      </c>
      <c r="C2" s="231" t="s">
        <v>4838</v>
      </c>
      <c r="D2" s="231" t="s">
        <v>4839</v>
      </c>
      <c r="E2" s="231" t="s">
        <v>4840</v>
      </c>
      <c r="F2" s="231" t="s">
        <v>4841</v>
      </c>
    </row>
    <row r="3" spans="1:6">
      <c r="A3" s="128">
        <v>511226</v>
      </c>
      <c r="B3" s="129" t="s">
        <v>1242</v>
      </c>
      <c r="C3" s="128">
        <v>606</v>
      </c>
      <c r="D3" s="128">
        <v>6</v>
      </c>
      <c r="E3" s="128">
        <v>445</v>
      </c>
      <c r="F3" s="128">
        <v>0.96899999999999997</v>
      </c>
    </row>
    <row r="4" spans="1:6">
      <c r="A4" s="128">
        <v>557757</v>
      </c>
      <c r="B4" s="129" t="s">
        <v>1244</v>
      </c>
      <c r="C4" s="128">
        <v>609</v>
      </c>
      <c r="D4" s="128">
        <v>6</v>
      </c>
      <c r="E4" s="128">
        <v>159</v>
      </c>
      <c r="F4" s="128">
        <v>1.004</v>
      </c>
    </row>
    <row r="5" spans="1:6">
      <c r="A5" s="128">
        <v>503673</v>
      </c>
      <c r="B5" s="129" t="s">
        <v>1246</v>
      </c>
      <c r="C5" s="128">
        <v>202</v>
      </c>
      <c r="D5" s="128">
        <v>2</v>
      </c>
      <c r="E5" s="128">
        <v>125</v>
      </c>
      <c r="F5" s="128">
        <v>1.008</v>
      </c>
    </row>
    <row r="6" spans="1:6">
      <c r="A6" s="128">
        <v>519014</v>
      </c>
      <c r="B6" s="129" t="s">
        <v>1249</v>
      </c>
      <c r="C6" s="128">
        <v>701</v>
      </c>
      <c r="D6" s="128">
        <v>7</v>
      </c>
      <c r="E6" s="128">
        <v>267</v>
      </c>
      <c r="F6" s="128">
        <v>0.99099999999999999</v>
      </c>
    </row>
    <row r="7" spans="1:6">
      <c r="A7" s="128">
        <v>523399</v>
      </c>
      <c r="B7" s="129" t="s">
        <v>1249</v>
      </c>
      <c r="C7" s="128">
        <v>703</v>
      </c>
      <c r="D7" s="128">
        <v>7</v>
      </c>
      <c r="E7" s="128">
        <v>739</v>
      </c>
      <c r="F7" s="128">
        <v>0.93200000000000005</v>
      </c>
    </row>
    <row r="8" spans="1:6">
      <c r="A8" s="128">
        <v>512044</v>
      </c>
      <c r="B8" s="129" t="s">
        <v>1253</v>
      </c>
      <c r="C8" s="128">
        <v>509</v>
      </c>
      <c r="D8" s="128">
        <v>5</v>
      </c>
      <c r="E8" s="128">
        <v>478</v>
      </c>
      <c r="F8" s="128">
        <v>0.96399999999999997</v>
      </c>
    </row>
    <row r="9" spans="1:6">
      <c r="A9" s="128">
        <v>524158</v>
      </c>
      <c r="B9" s="129" t="s">
        <v>1256</v>
      </c>
      <c r="C9" s="128">
        <v>707</v>
      </c>
      <c r="D9" s="128">
        <v>7</v>
      </c>
      <c r="E9" s="128">
        <v>446</v>
      </c>
      <c r="F9" s="128">
        <v>0.96799999999999997</v>
      </c>
    </row>
    <row r="10" spans="1:6">
      <c r="A10" s="128">
        <v>505838</v>
      </c>
      <c r="B10" s="129" t="s">
        <v>1258</v>
      </c>
      <c r="C10" s="128">
        <v>309</v>
      </c>
      <c r="D10" s="128">
        <v>3</v>
      </c>
      <c r="E10" s="128">
        <v>201</v>
      </c>
      <c r="F10" s="128">
        <v>0.999</v>
      </c>
    </row>
    <row r="11" spans="1:6">
      <c r="A11" s="128">
        <v>520012</v>
      </c>
      <c r="B11" s="129" t="s">
        <v>1261</v>
      </c>
      <c r="C11" s="128">
        <v>702</v>
      </c>
      <c r="D11" s="128">
        <v>7</v>
      </c>
      <c r="E11" s="128">
        <v>203</v>
      </c>
      <c r="F11" s="128">
        <v>0.998</v>
      </c>
    </row>
    <row r="12" spans="1:6">
      <c r="A12" s="128">
        <v>500020</v>
      </c>
      <c r="B12" s="129" t="s">
        <v>1263</v>
      </c>
      <c r="C12" s="128">
        <v>403</v>
      </c>
      <c r="D12" s="128">
        <v>4</v>
      </c>
      <c r="E12" s="128">
        <v>162</v>
      </c>
      <c r="F12" s="128">
        <v>1.0029999999999999</v>
      </c>
    </row>
    <row r="13" spans="1:6">
      <c r="A13" s="128">
        <v>503029</v>
      </c>
      <c r="B13" s="129" t="s">
        <v>1266</v>
      </c>
      <c r="C13" s="128">
        <v>404</v>
      </c>
      <c r="D13" s="128">
        <v>4</v>
      </c>
      <c r="E13" s="128">
        <v>112</v>
      </c>
      <c r="F13" s="128">
        <v>1.01</v>
      </c>
    </row>
    <row r="14" spans="1:6">
      <c r="A14" s="128">
        <v>519022</v>
      </c>
      <c r="B14" s="129" t="s">
        <v>1268</v>
      </c>
      <c r="C14" s="128">
        <v>701</v>
      </c>
      <c r="D14" s="128">
        <v>7</v>
      </c>
      <c r="E14" s="128">
        <v>319</v>
      </c>
      <c r="F14" s="128">
        <v>0.98399999999999999</v>
      </c>
    </row>
    <row r="15" spans="1:6">
      <c r="A15" s="128">
        <v>556220</v>
      </c>
      <c r="B15" s="129" t="s">
        <v>1269</v>
      </c>
      <c r="C15" s="128">
        <v>406</v>
      </c>
      <c r="D15" s="128">
        <v>4</v>
      </c>
      <c r="E15" s="128">
        <v>237</v>
      </c>
      <c r="F15" s="128">
        <v>0.99399999999999999</v>
      </c>
    </row>
    <row r="16" spans="1:6">
      <c r="A16" s="128">
        <v>525537</v>
      </c>
      <c r="B16" s="129" t="s">
        <v>1271</v>
      </c>
      <c r="C16" s="128">
        <v>808</v>
      </c>
      <c r="D16" s="128">
        <v>8</v>
      </c>
      <c r="E16" s="128">
        <v>268</v>
      </c>
      <c r="F16" s="128">
        <v>0.99</v>
      </c>
    </row>
    <row r="17" spans="1:6">
      <c r="A17" s="128">
        <v>526363</v>
      </c>
      <c r="B17" s="129" t="s">
        <v>1273</v>
      </c>
      <c r="C17" s="128">
        <v>810</v>
      </c>
      <c r="D17" s="128">
        <v>8</v>
      </c>
      <c r="E17" s="128">
        <v>520</v>
      </c>
      <c r="F17" s="128">
        <v>0.95899999999999996</v>
      </c>
    </row>
    <row r="18" spans="1:6">
      <c r="A18" s="128">
        <v>500046</v>
      </c>
      <c r="B18" s="129" t="s">
        <v>1275</v>
      </c>
      <c r="C18" s="128">
        <v>403</v>
      </c>
      <c r="D18" s="128">
        <v>4</v>
      </c>
      <c r="E18" s="128">
        <v>163</v>
      </c>
      <c r="F18" s="128">
        <v>1.0029999999999999</v>
      </c>
    </row>
    <row r="19" spans="1:6">
      <c r="A19" s="128">
        <v>544060</v>
      </c>
      <c r="B19" s="129" t="s">
        <v>1276</v>
      </c>
      <c r="C19" s="128">
        <v>713</v>
      </c>
      <c r="D19" s="128">
        <v>7</v>
      </c>
      <c r="E19" s="128">
        <v>217</v>
      </c>
      <c r="F19" s="128">
        <v>0.997</v>
      </c>
    </row>
    <row r="20" spans="1:6">
      <c r="A20" s="128">
        <v>509558</v>
      </c>
      <c r="B20" s="129" t="s">
        <v>1278</v>
      </c>
      <c r="C20" s="128">
        <v>507</v>
      </c>
      <c r="D20" s="128">
        <v>5</v>
      </c>
      <c r="E20" s="128">
        <v>688</v>
      </c>
      <c r="F20" s="128">
        <v>0.93899999999999995</v>
      </c>
    </row>
    <row r="21" spans="1:6">
      <c r="A21" s="128">
        <v>518166</v>
      </c>
      <c r="B21" s="129" t="s">
        <v>1280</v>
      </c>
      <c r="C21" s="128">
        <v>611</v>
      </c>
      <c r="D21" s="128">
        <v>6</v>
      </c>
      <c r="E21" s="128">
        <v>418</v>
      </c>
      <c r="F21" s="128">
        <v>0.97199999999999998</v>
      </c>
    </row>
    <row r="22" spans="1:6">
      <c r="A22" s="128">
        <v>581623</v>
      </c>
      <c r="B22" s="129" t="s">
        <v>1282</v>
      </c>
      <c r="C22" s="128">
        <v>403</v>
      </c>
      <c r="D22" s="128">
        <v>4</v>
      </c>
      <c r="E22" s="128">
        <v>195</v>
      </c>
      <c r="F22" s="128">
        <v>0.999</v>
      </c>
    </row>
    <row r="23" spans="1:6">
      <c r="A23" s="128">
        <v>514489</v>
      </c>
      <c r="B23" s="129" t="s">
        <v>1283</v>
      </c>
      <c r="C23" s="128">
        <v>609</v>
      </c>
      <c r="D23" s="128">
        <v>6</v>
      </c>
      <c r="E23" s="128">
        <v>423</v>
      </c>
      <c r="F23" s="128">
        <v>0.97099999999999997</v>
      </c>
    </row>
    <row r="24" spans="1:6">
      <c r="A24" s="128">
        <v>508446</v>
      </c>
      <c r="B24" s="129" t="s">
        <v>1284</v>
      </c>
      <c r="C24" s="128">
        <v>603</v>
      </c>
      <c r="D24" s="128">
        <v>6</v>
      </c>
      <c r="E24" s="128">
        <v>605</v>
      </c>
      <c r="F24" s="128">
        <v>0.94899999999999995</v>
      </c>
    </row>
    <row r="25" spans="1:6">
      <c r="A25" s="128">
        <v>518174</v>
      </c>
      <c r="B25" s="129" t="s">
        <v>1286</v>
      </c>
      <c r="C25" s="128">
        <v>611</v>
      </c>
      <c r="D25" s="128">
        <v>6</v>
      </c>
      <c r="E25" s="128">
        <v>452</v>
      </c>
      <c r="F25" s="128">
        <v>0.96799999999999997</v>
      </c>
    </row>
    <row r="26" spans="1:6">
      <c r="A26" s="128">
        <v>501441</v>
      </c>
      <c r="B26" s="129" t="s">
        <v>1287</v>
      </c>
      <c r="C26" s="128">
        <v>201</v>
      </c>
      <c r="D26" s="128">
        <v>2</v>
      </c>
      <c r="E26" s="128">
        <v>123</v>
      </c>
      <c r="F26" s="128">
        <v>1.008</v>
      </c>
    </row>
    <row r="27" spans="1:6">
      <c r="A27" s="128">
        <v>528102</v>
      </c>
      <c r="B27" s="129" t="s">
        <v>1289</v>
      </c>
      <c r="C27" s="128">
        <v>811</v>
      </c>
      <c r="D27" s="128">
        <v>8</v>
      </c>
      <c r="E27" s="128">
        <v>101</v>
      </c>
      <c r="F27" s="128">
        <v>1.0109999999999999</v>
      </c>
    </row>
    <row r="28" spans="1:6">
      <c r="A28" s="128">
        <v>528111</v>
      </c>
      <c r="B28" s="129" t="s">
        <v>1291</v>
      </c>
      <c r="C28" s="128">
        <v>811</v>
      </c>
      <c r="D28" s="128">
        <v>8</v>
      </c>
      <c r="E28" s="128">
        <v>200</v>
      </c>
      <c r="F28" s="128">
        <v>0.999</v>
      </c>
    </row>
    <row r="29" spans="1:6">
      <c r="A29" s="128">
        <v>521141</v>
      </c>
      <c r="B29" s="129" t="s">
        <v>1292</v>
      </c>
      <c r="C29" s="128">
        <v>806</v>
      </c>
      <c r="D29" s="128">
        <v>8</v>
      </c>
      <c r="E29" s="128">
        <v>269</v>
      </c>
      <c r="F29" s="128">
        <v>0.99</v>
      </c>
    </row>
    <row r="30" spans="1:6">
      <c r="A30" s="128">
        <v>516601</v>
      </c>
      <c r="B30" s="129" t="s">
        <v>1294</v>
      </c>
      <c r="C30" s="128">
        <v>602</v>
      </c>
      <c r="D30" s="128">
        <v>6</v>
      </c>
      <c r="E30" s="128">
        <v>401</v>
      </c>
      <c r="F30" s="128">
        <v>0.97399999999999998</v>
      </c>
    </row>
    <row r="31" spans="1:6">
      <c r="A31" s="128">
        <v>582697</v>
      </c>
      <c r="B31" s="129" t="s">
        <v>1296</v>
      </c>
      <c r="C31" s="128">
        <v>403</v>
      </c>
      <c r="D31" s="128">
        <v>4</v>
      </c>
      <c r="E31" s="128">
        <v>187</v>
      </c>
      <c r="F31" s="128">
        <v>1</v>
      </c>
    </row>
    <row r="32" spans="1:6">
      <c r="A32" s="128">
        <v>508454</v>
      </c>
      <c r="B32" s="129" t="s">
        <v>1297</v>
      </c>
      <c r="C32" s="128">
        <v>601</v>
      </c>
      <c r="D32" s="128">
        <v>6</v>
      </c>
      <c r="E32" s="128">
        <v>369</v>
      </c>
      <c r="F32" s="128">
        <v>0.97799999999999998</v>
      </c>
    </row>
    <row r="33" spans="1:6">
      <c r="A33" s="128">
        <v>507806</v>
      </c>
      <c r="B33" s="129" t="s">
        <v>1299</v>
      </c>
      <c r="C33" s="128">
        <v>107</v>
      </c>
      <c r="D33" s="128">
        <v>1</v>
      </c>
      <c r="E33" s="128">
        <v>160</v>
      </c>
      <c r="F33" s="128">
        <v>1.004</v>
      </c>
    </row>
    <row r="34" spans="1:6">
      <c r="A34" s="128">
        <v>522287</v>
      </c>
      <c r="B34" s="129" t="s">
        <v>1301</v>
      </c>
      <c r="C34" s="128">
        <v>807</v>
      </c>
      <c r="D34" s="128">
        <v>8</v>
      </c>
      <c r="E34" s="128">
        <v>106</v>
      </c>
      <c r="F34" s="128">
        <v>1.01</v>
      </c>
    </row>
    <row r="35" spans="1:6">
      <c r="A35" s="128">
        <v>501034</v>
      </c>
      <c r="B35" s="129" t="s">
        <v>1303</v>
      </c>
      <c r="C35" s="128">
        <v>401</v>
      </c>
      <c r="D35" s="128">
        <v>4</v>
      </c>
      <c r="E35" s="128">
        <v>121</v>
      </c>
      <c r="F35" s="128">
        <v>1.0089999999999999</v>
      </c>
    </row>
    <row r="36" spans="1:6">
      <c r="A36" s="128">
        <v>524174</v>
      </c>
      <c r="B36" s="129" t="s">
        <v>1305</v>
      </c>
      <c r="C36" s="128">
        <v>707</v>
      </c>
      <c r="D36" s="128">
        <v>7</v>
      </c>
      <c r="E36" s="128">
        <v>349</v>
      </c>
      <c r="F36" s="128">
        <v>0.98</v>
      </c>
    </row>
    <row r="37" spans="1:6">
      <c r="A37" s="128">
        <v>524182</v>
      </c>
      <c r="B37" s="129" t="s">
        <v>1306</v>
      </c>
      <c r="C37" s="128">
        <v>708</v>
      </c>
      <c r="D37" s="128">
        <v>7</v>
      </c>
      <c r="E37" s="128">
        <v>665</v>
      </c>
      <c r="F37" s="128">
        <v>0.94099999999999995</v>
      </c>
    </row>
    <row r="38" spans="1:6">
      <c r="A38" s="128">
        <v>502049</v>
      </c>
      <c r="B38" s="129" t="s">
        <v>1308</v>
      </c>
      <c r="C38" s="128">
        <v>402</v>
      </c>
      <c r="D38" s="128">
        <v>4</v>
      </c>
      <c r="E38" s="128">
        <v>161</v>
      </c>
      <c r="F38" s="128">
        <v>1.004</v>
      </c>
    </row>
    <row r="39" spans="1:6">
      <c r="A39" s="128">
        <v>503037</v>
      </c>
      <c r="B39" s="129" t="s">
        <v>1310</v>
      </c>
      <c r="C39" s="128">
        <v>404</v>
      </c>
      <c r="D39" s="128">
        <v>4</v>
      </c>
      <c r="E39" s="128">
        <v>174</v>
      </c>
      <c r="F39" s="128">
        <v>1.002</v>
      </c>
    </row>
    <row r="40" spans="1:6">
      <c r="A40" s="128">
        <v>501450</v>
      </c>
      <c r="B40" s="129" t="s">
        <v>1311</v>
      </c>
      <c r="C40" s="128">
        <v>201</v>
      </c>
      <c r="D40" s="128">
        <v>2</v>
      </c>
      <c r="E40" s="128">
        <v>115</v>
      </c>
      <c r="F40" s="128">
        <v>1.0089999999999999</v>
      </c>
    </row>
    <row r="41" spans="1:6">
      <c r="A41" s="128">
        <v>508471</v>
      </c>
      <c r="B41" s="129" t="s">
        <v>1312</v>
      </c>
      <c r="C41" s="128">
        <v>601</v>
      </c>
      <c r="D41" s="128">
        <v>6</v>
      </c>
      <c r="E41" s="128">
        <v>538</v>
      </c>
      <c r="F41" s="128">
        <v>0.95699999999999996</v>
      </c>
    </row>
    <row r="42" spans="1:6">
      <c r="A42" s="128">
        <v>526371</v>
      </c>
      <c r="B42" s="129" t="s">
        <v>1313</v>
      </c>
      <c r="C42" s="128">
        <v>704</v>
      </c>
      <c r="D42" s="128">
        <v>7</v>
      </c>
      <c r="E42" s="128">
        <v>430</v>
      </c>
      <c r="F42" s="128">
        <v>0.97</v>
      </c>
    </row>
    <row r="43" spans="1:6">
      <c r="A43" s="128">
        <v>515868</v>
      </c>
      <c r="B43" s="129" t="s">
        <v>1315</v>
      </c>
      <c r="C43" s="128">
        <v>610</v>
      </c>
      <c r="D43" s="128">
        <v>6</v>
      </c>
      <c r="E43" s="128">
        <v>135</v>
      </c>
      <c r="F43" s="128">
        <v>1.0069999999999999</v>
      </c>
    </row>
    <row r="44" spans="1:6">
      <c r="A44" s="128">
        <v>501468</v>
      </c>
      <c r="B44" s="129" t="s">
        <v>1317</v>
      </c>
      <c r="C44" s="128">
        <v>201</v>
      </c>
      <c r="D44" s="128">
        <v>2</v>
      </c>
      <c r="E44" s="128">
        <v>111</v>
      </c>
      <c r="F44" s="128">
        <v>1.01</v>
      </c>
    </row>
    <row r="45" spans="1:6">
      <c r="A45" s="128">
        <v>527114</v>
      </c>
      <c r="B45" s="129" t="s">
        <v>1318</v>
      </c>
      <c r="C45" s="128">
        <v>711</v>
      </c>
      <c r="D45" s="128">
        <v>7</v>
      </c>
      <c r="E45" s="128">
        <v>413</v>
      </c>
      <c r="F45" s="128">
        <v>0.97199999999999998</v>
      </c>
    </row>
    <row r="46" spans="1:6">
      <c r="A46" s="128">
        <v>581399</v>
      </c>
      <c r="B46" s="129" t="s">
        <v>1320</v>
      </c>
      <c r="C46" s="128">
        <v>204</v>
      </c>
      <c r="D46" s="128">
        <v>2</v>
      </c>
      <c r="E46" s="128">
        <v>177</v>
      </c>
      <c r="F46" s="128">
        <v>1.002</v>
      </c>
    </row>
    <row r="47" spans="1:6">
      <c r="A47" s="128">
        <v>503045</v>
      </c>
      <c r="B47" s="129" t="s">
        <v>1322</v>
      </c>
      <c r="C47" s="128">
        <v>404</v>
      </c>
      <c r="D47" s="128">
        <v>4</v>
      </c>
      <c r="E47" s="128">
        <v>121</v>
      </c>
      <c r="F47" s="128">
        <v>1.0089999999999999</v>
      </c>
    </row>
    <row r="48" spans="1:6">
      <c r="A48" s="128">
        <v>542652</v>
      </c>
      <c r="B48" s="129" t="s">
        <v>1323</v>
      </c>
      <c r="C48" s="128">
        <v>301</v>
      </c>
      <c r="D48" s="128">
        <v>3</v>
      </c>
      <c r="E48" s="128">
        <v>209</v>
      </c>
      <c r="F48" s="128">
        <v>0.998</v>
      </c>
    </row>
    <row r="49" spans="1:6">
      <c r="A49" s="128">
        <v>522295</v>
      </c>
      <c r="B49" s="129" t="s">
        <v>1324</v>
      </c>
      <c r="C49" s="128">
        <v>807</v>
      </c>
      <c r="D49" s="128">
        <v>8</v>
      </c>
      <c r="E49" s="128">
        <v>110</v>
      </c>
      <c r="F49" s="128">
        <v>1.01</v>
      </c>
    </row>
    <row r="50" spans="1:6">
      <c r="A50" s="128">
        <v>516627</v>
      </c>
      <c r="B50" s="129" t="s">
        <v>1325</v>
      </c>
      <c r="C50" s="128">
        <v>602</v>
      </c>
      <c r="D50" s="128">
        <v>6</v>
      </c>
      <c r="E50" s="128">
        <v>469</v>
      </c>
      <c r="F50" s="128">
        <v>0.96599999999999997</v>
      </c>
    </row>
    <row r="51" spans="1:6">
      <c r="A51" s="128">
        <v>508438</v>
      </c>
      <c r="B51" s="129" t="s">
        <v>1298</v>
      </c>
      <c r="C51" s="128">
        <v>601</v>
      </c>
      <c r="D51" s="128">
        <v>6</v>
      </c>
      <c r="E51" s="128">
        <v>368</v>
      </c>
      <c r="F51" s="128">
        <v>0.97799999999999998</v>
      </c>
    </row>
    <row r="52" spans="1:6">
      <c r="A52" s="128">
        <v>516643</v>
      </c>
      <c r="B52" s="129" t="s">
        <v>1295</v>
      </c>
      <c r="C52" s="128">
        <v>602</v>
      </c>
      <c r="D52" s="128">
        <v>6</v>
      </c>
      <c r="E52" s="128">
        <v>621</v>
      </c>
      <c r="F52" s="128">
        <v>0.94699999999999995</v>
      </c>
    </row>
    <row r="53" spans="1:6">
      <c r="A53" s="128">
        <v>544078</v>
      </c>
      <c r="B53" s="129" t="s">
        <v>1326</v>
      </c>
      <c r="C53" s="128">
        <v>713</v>
      </c>
      <c r="D53" s="128">
        <v>7</v>
      </c>
      <c r="E53" s="128">
        <v>327</v>
      </c>
      <c r="F53" s="128">
        <v>0.98299999999999998</v>
      </c>
    </row>
    <row r="54" spans="1:6">
      <c r="A54" s="128">
        <v>516651</v>
      </c>
      <c r="B54" s="129" t="s">
        <v>1327</v>
      </c>
      <c r="C54" s="128">
        <v>602</v>
      </c>
      <c r="D54" s="128">
        <v>6</v>
      </c>
      <c r="E54" s="128">
        <v>570</v>
      </c>
      <c r="F54" s="128">
        <v>0.95299999999999996</v>
      </c>
    </row>
    <row r="55" spans="1:6">
      <c r="A55" s="128">
        <v>528129</v>
      </c>
      <c r="B55" s="129" t="s">
        <v>1328</v>
      </c>
      <c r="C55" s="128">
        <v>811</v>
      </c>
      <c r="D55" s="128">
        <v>8</v>
      </c>
      <c r="E55" s="128">
        <v>152</v>
      </c>
      <c r="F55" s="128">
        <v>1.0049999999999999</v>
      </c>
    </row>
    <row r="56" spans="1:6">
      <c r="A56" s="128">
        <v>514501</v>
      </c>
      <c r="B56" s="129" t="s">
        <v>1329</v>
      </c>
      <c r="C56" s="128">
        <v>609</v>
      </c>
      <c r="D56" s="128">
        <v>6</v>
      </c>
      <c r="E56" s="128">
        <v>194</v>
      </c>
      <c r="F56" s="128">
        <v>1</v>
      </c>
    </row>
    <row r="57" spans="1:6">
      <c r="A57" s="128">
        <v>519006</v>
      </c>
      <c r="B57" s="129" t="s">
        <v>1250</v>
      </c>
      <c r="C57" s="128">
        <v>701</v>
      </c>
      <c r="D57" s="128">
        <v>7</v>
      </c>
      <c r="E57" s="128">
        <v>323</v>
      </c>
      <c r="F57" s="128">
        <v>0.98399999999999999</v>
      </c>
    </row>
    <row r="58" spans="1:6">
      <c r="A58" s="128">
        <v>503053</v>
      </c>
      <c r="B58" s="129" t="s">
        <v>1330</v>
      </c>
      <c r="C58" s="128">
        <v>404</v>
      </c>
      <c r="D58" s="128">
        <v>4</v>
      </c>
      <c r="E58" s="128">
        <v>193</v>
      </c>
      <c r="F58" s="128">
        <v>1</v>
      </c>
    </row>
    <row r="59" spans="1:6">
      <c r="A59" s="128">
        <v>516660</v>
      </c>
      <c r="B59" s="129" t="s">
        <v>1331</v>
      </c>
      <c r="C59" s="128">
        <v>613</v>
      </c>
      <c r="D59" s="128">
        <v>6</v>
      </c>
      <c r="E59" s="128">
        <v>390</v>
      </c>
      <c r="F59" s="128">
        <v>0.97499999999999998</v>
      </c>
    </row>
    <row r="60" spans="1:6">
      <c r="A60" s="128">
        <v>519049</v>
      </c>
      <c r="B60" s="129" t="s">
        <v>1333</v>
      </c>
      <c r="C60" s="128">
        <v>701</v>
      </c>
      <c r="D60" s="128">
        <v>7</v>
      </c>
      <c r="E60" s="128">
        <v>355</v>
      </c>
      <c r="F60" s="128">
        <v>0.98</v>
      </c>
    </row>
    <row r="61" spans="1:6">
      <c r="A61" s="128">
        <v>521159</v>
      </c>
      <c r="B61" s="129" t="s">
        <v>1334</v>
      </c>
      <c r="C61" s="128">
        <v>806</v>
      </c>
      <c r="D61" s="128">
        <v>8</v>
      </c>
      <c r="E61" s="128">
        <v>366</v>
      </c>
      <c r="F61" s="128">
        <v>0.97799999999999998</v>
      </c>
    </row>
    <row r="62" spans="1:6">
      <c r="A62" s="128">
        <v>520021</v>
      </c>
      <c r="B62" s="129" t="s">
        <v>1335</v>
      </c>
      <c r="C62" s="128">
        <v>702</v>
      </c>
      <c r="D62" s="128">
        <v>7</v>
      </c>
      <c r="E62" s="128">
        <v>194</v>
      </c>
      <c r="F62" s="128">
        <v>1</v>
      </c>
    </row>
    <row r="63" spans="1:6">
      <c r="A63" s="128">
        <v>522309</v>
      </c>
      <c r="B63" s="129" t="s">
        <v>1335</v>
      </c>
      <c r="C63" s="128">
        <v>809</v>
      </c>
      <c r="D63" s="128">
        <v>8</v>
      </c>
      <c r="E63" s="128">
        <v>172</v>
      </c>
      <c r="F63" s="128">
        <v>1.002</v>
      </c>
    </row>
    <row r="64" spans="1:6">
      <c r="A64" s="128">
        <v>558354</v>
      </c>
      <c r="B64" s="129" t="s">
        <v>1337</v>
      </c>
      <c r="C64" s="128">
        <v>204</v>
      </c>
      <c r="D64" s="128">
        <v>2</v>
      </c>
      <c r="E64" s="128">
        <v>165</v>
      </c>
      <c r="F64" s="128">
        <v>1.0029999999999999</v>
      </c>
    </row>
    <row r="65" spans="1:6">
      <c r="A65" s="128">
        <v>523402</v>
      </c>
      <c r="B65" s="129" t="s">
        <v>1338</v>
      </c>
      <c r="C65" s="128">
        <v>706</v>
      </c>
      <c r="D65" s="128">
        <v>7</v>
      </c>
      <c r="E65" s="128">
        <v>751</v>
      </c>
      <c r="F65" s="128">
        <v>0.93100000000000005</v>
      </c>
    </row>
    <row r="66" spans="1:6">
      <c r="A66" s="128">
        <v>514519</v>
      </c>
      <c r="B66" s="129" t="s">
        <v>1340</v>
      </c>
      <c r="C66" s="128">
        <v>609</v>
      </c>
      <c r="D66" s="128">
        <v>6</v>
      </c>
      <c r="E66" s="128">
        <v>182</v>
      </c>
      <c r="F66" s="128">
        <v>1.0009999999999999</v>
      </c>
    </row>
    <row r="67" spans="1:6">
      <c r="A67" s="128">
        <v>515876</v>
      </c>
      <c r="B67" s="129" t="s">
        <v>1341</v>
      </c>
      <c r="C67" s="128">
        <v>610</v>
      </c>
      <c r="D67" s="128">
        <v>6</v>
      </c>
      <c r="E67" s="128">
        <v>159</v>
      </c>
      <c r="F67" s="128">
        <v>1.004</v>
      </c>
    </row>
    <row r="68" spans="1:6">
      <c r="A68" s="128">
        <v>501395</v>
      </c>
      <c r="B68" s="129" t="s">
        <v>1342</v>
      </c>
      <c r="C68" s="128">
        <v>401</v>
      </c>
      <c r="D68" s="128">
        <v>4</v>
      </c>
      <c r="E68" s="128">
        <v>132</v>
      </c>
      <c r="F68" s="128">
        <v>1.0069999999999999</v>
      </c>
    </row>
    <row r="69" spans="1:6">
      <c r="A69" s="128">
        <v>502057</v>
      </c>
      <c r="B69" s="129" t="s">
        <v>1343</v>
      </c>
      <c r="C69" s="128">
        <v>402</v>
      </c>
      <c r="D69" s="128">
        <v>4</v>
      </c>
      <c r="E69" s="128">
        <v>224</v>
      </c>
      <c r="F69" s="128">
        <v>0.996</v>
      </c>
    </row>
    <row r="70" spans="1:6">
      <c r="A70" s="128">
        <v>505846</v>
      </c>
      <c r="B70" s="129" t="s">
        <v>1344</v>
      </c>
      <c r="C70" s="128">
        <v>304</v>
      </c>
      <c r="D70" s="128">
        <v>3</v>
      </c>
      <c r="E70" s="128">
        <v>190</v>
      </c>
      <c r="F70" s="128">
        <v>1</v>
      </c>
    </row>
    <row r="71" spans="1:6">
      <c r="A71" s="128">
        <v>526380</v>
      </c>
      <c r="B71" s="129" t="s">
        <v>1346</v>
      </c>
      <c r="C71" s="128">
        <v>704</v>
      </c>
      <c r="D71" s="128">
        <v>7</v>
      </c>
      <c r="E71" s="128">
        <v>464</v>
      </c>
      <c r="F71" s="128">
        <v>0.96599999999999997</v>
      </c>
    </row>
    <row r="72" spans="1:6">
      <c r="A72" s="128">
        <v>519057</v>
      </c>
      <c r="B72" s="129" t="s">
        <v>1347</v>
      </c>
      <c r="C72" s="128">
        <v>701</v>
      </c>
      <c r="D72" s="128">
        <v>7</v>
      </c>
      <c r="E72" s="128">
        <v>426</v>
      </c>
      <c r="F72" s="128">
        <v>0.97099999999999997</v>
      </c>
    </row>
    <row r="73" spans="1:6">
      <c r="A73" s="128">
        <v>503061</v>
      </c>
      <c r="B73" s="129" t="s">
        <v>1348</v>
      </c>
      <c r="C73" s="128">
        <v>404</v>
      </c>
      <c r="D73" s="128">
        <v>4</v>
      </c>
      <c r="E73" s="128">
        <v>186</v>
      </c>
      <c r="F73" s="128">
        <v>1</v>
      </c>
    </row>
    <row r="74" spans="1:6">
      <c r="A74" s="128">
        <v>517429</v>
      </c>
      <c r="B74" s="129" t="s">
        <v>1348</v>
      </c>
      <c r="C74" s="128">
        <v>511</v>
      </c>
      <c r="D74" s="128">
        <v>5</v>
      </c>
      <c r="E74" s="128">
        <v>494</v>
      </c>
      <c r="F74" s="128">
        <v>0.96199999999999997</v>
      </c>
    </row>
    <row r="75" spans="1:6">
      <c r="A75" s="128">
        <v>512052</v>
      </c>
      <c r="B75" s="129" t="s">
        <v>1350</v>
      </c>
      <c r="C75" s="128">
        <v>506</v>
      </c>
      <c r="D75" s="128">
        <v>5</v>
      </c>
      <c r="E75" s="128">
        <v>512</v>
      </c>
      <c r="F75" s="128">
        <v>0.96</v>
      </c>
    </row>
    <row r="76" spans="1:6">
      <c r="A76" s="128">
        <v>520039</v>
      </c>
      <c r="B76" s="129" t="s">
        <v>1352</v>
      </c>
      <c r="C76" s="128">
        <v>709</v>
      </c>
      <c r="D76" s="128">
        <v>7</v>
      </c>
      <c r="E76" s="128">
        <v>211</v>
      </c>
      <c r="F76" s="128">
        <v>0.997</v>
      </c>
    </row>
    <row r="77" spans="1:6">
      <c r="A77" s="128">
        <v>500062</v>
      </c>
      <c r="B77" s="129" t="s">
        <v>1354</v>
      </c>
      <c r="C77" s="128">
        <v>407</v>
      </c>
      <c r="D77" s="128">
        <v>4</v>
      </c>
      <c r="E77" s="128">
        <v>170</v>
      </c>
      <c r="F77" s="128">
        <v>1.002</v>
      </c>
    </row>
    <row r="78" spans="1:6">
      <c r="A78" s="128">
        <v>527122</v>
      </c>
      <c r="B78" s="129" t="s">
        <v>1356</v>
      </c>
      <c r="C78" s="128">
        <v>712</v>
      </c>
      <c r="D78" s="128">
        <v>7</v>
      </c>
      <c r="E78" s="128">
        <v>454</v>
      </c>
      <c r="F78" s="128">
        <v>0.96699999999999997</v>
      </c>
    </row>
    <row r="79" spans="1:6">
      <c r="A79" s="128">
        <v>514535</v>
      </c>
      <c r="B79" s="129" t="s">
        <v>1358</v>
      </c>
      <c r="C79" s="128">
        <v>609</v>
      </c>
      <c r="D79" s="128">
        <v>6</v>
      </c>
      <c r="E79" s="128">
        <v>219</v>
      </c>
      <c r="F79" s="128">
        <v>0.996</v>
      </c>
    </row>
    <row r="80" spans="1:6">
      <c r="A80" s="128">
        <v>511234</v>
      </c>
      <c r="B80" s="129" t="s">
        <v>1359</v>
      </c>
      <c r="C80" s="128">
        <v>606</v>
      </c>
      <c r="D80" s="128">
        <v>6</v>
      </c>
      <c r="E80" s="128">
        <v>206</v>
      </c>
      <c r="F80" s="128">
        <v>0.998</v>
      </c>
    </row>
    <row r="81" spans="1:6">
      <c r="A81" s="128">
        <v>542661</v>
      </c>
      <c r="B81" s="129" t="s">
        <v>1360</v>
      </c>
      <c r="C81" s="128">
        <v>406</v>
      </c>
      <c r="D81" s="128">
        <v>4</v>
      </c>
      <c r="E81" s="128">
        <v>161</v>
      </c>
      <c r="F81" s="128">
        <v>1.004</v>
      </c>
    </row>
    <row r="82" spans="1:6">
      <c r="A82" s="128">
        <v>555517</v>
      </c>
      <c r="B82" s="129" t="s">
        <v>1361</v>
      </c>
      <c r="C82" s="128">
        <v>201</v>
      </c>
      <c r="D82" s="128">
        <v>2</v>
      </c>
      <c r="E82" s="128">
        <v>119</v>
      </c>
      <c r="F82" s="128">
        <v>1.0089999999999999</v>
      </c>
    </row>
    <row r="83" spans="1:6">
      <c r="A83" s="128">
        <v>519065</v>
      </c>
      <c r="B83" s="129" t="s">
        <v>1362</v>
      </c>
      <c r="C83" s="128">
        <v>701</v>
      </c>
      <c r="D83" s="128">
        <v>7</v>
      </c>
      <c r="E83" s="128">
        <v>295</v>
      </c>
      <c r="F83" s="128">
        <v>0.98699999999999999</v>
      </c>
    </row>
    <row r="84" spans="1:6">
      <c r="A84" s="128">
        <v>516678</v>
      </c>
      <c r="B84" s="129" t="s">
        <v>1363</v>
      </c>
      <c r="C84" s="128">
        <v>602</v>
      </c>
      <c r="D84" s="128">
        <v>6</v>
      </c>
      <c r="E84" s="128">
        <v>410</v>
      </c>
      <c r="F84" s="128">
        <v>0.97299999999999998</v>
      </c>
    </row>
    <row r="85" spans="1:6">
      <c r="A85" s="128">
        <v>512851</v>
      </c>
      <c r="B85" s="129" t="s">
        <v>1364</v>
      </c>
      <c r="C85" s="128">
        <v>308</v>
      </c>
      <c r="D85" s="128">
        <v>3</v>
      </c>
      <c r="E85" s="128">
        <v>254</v>
      </c>
      <c r="F85" s="128">
        <v>0.99199999999999999</v>
      </c>
    </row>
    <row r="86" spans="1:6">
      <c r="A86" s="128">
        <v>521167</v>
      </c>
      <c r="B86" s="129" t="s">
        <v>1366</v>
      </c>
      <c r="C86" s="128">
        <v>806</v>
      </c>
      <c r="D86" s="128">
        <v>8</v>
      </c>
      <c r="E86" s="128">
        <v>177</v>
      </c>
      <c r="F86" s="128">
        <v>1.002</v>
      </c>
    </row>
    <row r="87" spans="1:6">
      <c r="A87" s="128">
        <v>510271</v>
      </c>
      <c r="B87" s="129" t="s">
        <v>1367</v>
      </c>
      <c r="C87" s="128">
        <v>505</v>
      </c>
      <c r="D87" s="128">
        <v>5</v>
      </c>
      <c r="E87" s="128">
        <v>619</v>
      </c>
      <c r="F87" s="128">
        <v>0.94699999999999995</v>
      </c>
    </row>
    <row r="88" spans="1:6">
      <c r="A88" s="128">
        <v>527131</v>
      </c>
      <c r="B88" s="129" t="s">
        <v>1370</v>
      </c>
      <c r="C88" s="128">
        <v>712</v>
      </c>
      <c r="D88" s="128">
        <v>7</v>
      </c>
      <c r="E88" s="128">
        <v>238</v>
      </c>
      <c r="F88" s="128">
        <v>0.99399999999999999</v>
      </c>
    </row>
    <row r="89" spans="1:6">
      <c r="A89" s="128">
        <v>509566</v>
      </c>
      <c r="B89" s="129" t="s">
        <v>1371</v>
      </c>
      <c r="C89" s="128">
        <v>507</v>
      </c>
      <c r="D89" s="128">
        <v>5</v>
      </c>
      <c r="E89" s="128">
        <v>763</v>
      </c>
      <c r="F89" s="128">
        <v>0.92900000000000005</v>
      </c>
    </row>
    <row r="90" spans="1:6">
      <c r="A90" s="128">
        <v>522317</v>
      </c>
      <c r="B90" s="129" t="s">
        <v>1372</v>
      </c>
      <c r="C90" s="128">
        <v>809</v>
      </c>
      <c r="D90" s="128">
        <v>8</v>
      </c>
      <c r="E90" s="128">
        <v>406</v>
      </c>
      <c r="F90" s="128">
        <v>0.97299999999999998</v>
      </c>
    </row>
    <row r="91" spans="1:6">
      <c r="A91" s="128">
        <v>521175</v>
      </c>
      <c r="B91" s="129" t="s">
        <v>1373</v>
      </c>
      <c r="C91" s="128">
        <v>806</v>
      </c>
      <c r="D91" s="128">
        <v>8</v>
      </c>
      <c r="E91" s="128">
        <v>203</v>
      </c>
      <c r="F91" s="128">
        <v>0.998</v>
      </c>
    </row>
    <row r="92" spans="1:6">
      <c r="A92" s="128">
        <v>512061</v>
      </c>
      <c r="B92" s="129" t="s">
        <v>1374</v>
      </c>
      <c r="C92" s="128">
        <v>506</v>
      </c>
      <c r="D92" s="128">
        <v>5</v>
      </c>
      <c r="E92" s="128">
        <v>426</v>
      </c>
      <c r="F92" s="128">
        <v>0.97099999999999997</v>
      </c>
    </row>
    <row r="93" spans="1:6">
      <c r="A93" s="128">
        <v>544086</v>
      </c>
      <c r="B93" s="129" t="s">
        <v>1375</v>
      </c>
      <c r="C93" s="128">
        <v>713</v>
      </c>
      <c r="D93" s="128">
        <v>7</v>
      </c>
      <c r="E93" s="128">
        <v>138</v>
      </c>
      <c r="F93" s="128">
        <v>1.006</v>
      </c>
    </row>
    <row r="94" spans="1:6">
      <c r="A94" s="128">
        <v>508462</v>
      </c>
      <c r="B94" s="129" t="s">
        <v>1376</v>
      </c>
      <c r="C94" s="128">
        <v>603</v>
      </c>
      <c r="D94" s="128">
        <v>6</v>
      </c>
      <c r="E94" s="128">
        <v>544</v>
      </c>
      <c r="F94" s="128">
        <v>0.95599999999999996</v>
      </c>
    </row>
    <row r="95" spans="1:6">
      <c r="A95" s="128">
        <v>507814</v>
      </c>
      <c r="B95" s="129" t="s">
        <v>1377</v>
      </c>
      <c r="C95" s="128">
        <v>108</v>
      </c>
      <c r="D95" s="128">
        <v>1</v>
      </c>
      <c r="E95" s="128">
        <v>141</v>
      </c>
      <c r="F95" s="128">
        <v>1.006</v>
      </c>
    </row>
    <row r="96" spans="1:6">
      <c r="A96" s="128">
        <v>524191</v>
      </c>
      <c r="B96" s="129" t="s">
        <v>1379</v>
      </c>
      <c r="C96" s="128">
        <v>707</v>
      </c>
      <c r="D96" s="128">
        <v>7</v>
      </c>
      <c r="E96" s="128">
        <v>408</v>
      </c>
      <c r="F96" s="128">
        <v>0.97299999999999998</v>
      </c>
    </row>
    <row r="97" spans="1:6">
      <c r="A97" s="128">
        <v>502065</v>
      </c>
      <c r="B97" s="129" t="s">
        <v>1380</v>
      </c>
      <c r="C97" s="128">
        <v>402</v>
      </c>
      <c r="D97" s="128">
        <v>4</v>
      </c>
      <c r="E97" s="128">
        <v>164</v>
      </c>
      <c r="F97" s="128">
        <v>1.0029999999999999</v>
      </c>
    </row>
    <row r="98" spans="1:6">
      <c r="A98" s="128">
        <v>528137</v>
      </c>
      <c r="B98" s="129" t="s">
        <v>1380</v>
      </c>
      <c r="C98" s="128">
        <v>807</v>
      </c>
      <c r="D98" s="128">
        <v>8</v>
      </c>
      <c r="E98" s="128">
        <v>103</v>
      </c>
      <c r="F98" s="128">
        <v>1.0109999999999999</v>
      </c>
    </row>
    <row r="99" spans="1:6">
      <c r="A99" s="128">
        <v>503070</v>
      </c>
      <c r="B99" s="129" t="s">
        <v>1381</v>
      </c>
      <c r="C99" s="128">
        <v>404</v>
      </c>
      <c r="D99" s="128">
        <v>4</v>
      </c>
      <c r="E99" s="128">
        <v>123</v>
      </c>
      <c r="F99" s="128">
        <v>1.008</v>
      </c>
    </row>
    <row r="100" spans="1:6">
      <c r="A100" s="128">
        <v>510301</v>
      </c>
      <c r="B100" s="129" t="s">
        <v>1382</v>
      </c>
      <c r="C100" s="128">
        <v>508</v>
      </c>
      <c r="D100" s="128">
        <v>5</v>
      </c>
      <c r="E100" s="128">
        <v>514</v>
      </c>
      <c r="F100" s="128">
        <v>0.96</v>
      </c>
    </row>
    <row r="101" spans="1:6">
      <c r="A101" s="128">
        <v>526398</v>
      </c>
      <c r="B101" s="129" t="s">
        <v>1385</v>
      </c>
      <c r="C101" s="128">
        <v>810</v>
      </c>
      <c r="D101" s="128">
        <v>8</v>
      </c>
      <c r="E101" s="128">
        <v>547</v>
      </c>
      <c r="F101" s="128">
        <v>0.95599999999999996</v>
      </c>
    </row>
    <row r="102" spans="1:6">
      <c r="A102" s="128">
        <v>525545</v>
      </c>
      <c r="B102" s="129" t="s">
        <v>1386</v>
      </c>
      <c r="C102" s="128">
        <v>808</v>
      </c>
      <c r="D102" s="128">
        <v>8</v>
      </c>
      <c r="E102" s="128">
        <v>343</v>
      </c>
      <c r="F102" s="128">
        <v>0.98099999999999998</v>
      </c>
    </row>
    <row r="103" spans="1:6">
      <c r="A103" s="128">
        <v>522325</v>
      </c>
      <c r="B103" s="129" t="s">
        <v>1387</v>
      </c>
      <c r="C103" s="128">
        <v>809</v>
      </c>
      <c r="D103" s="128">
        <v>8</v>
      </c>
      <c r="E103" s="128">
        <v>105</v>
      </c>
      <c r="F103" s="128">
        <v>1.01</v>
      </c>
    </row>
    <row r="104" spans="1:6">
      <c r="A104" s="128">
        <v>521183</v>
      </c>
      <c r="B104" s="129" t="s">
        <v>1388</v>
      </c>
      <c r="C104" s="128">
        <v>806</v>
      </c>
      <c r="D104" s="128">
        <v>8</v>
      </c>
      <c r="E104" s="128">
        <v>249</v>
      </c>
      <c r="F104" s="128">
        <v>0.99299999999999999</v>
      </c>
    </row>
    <row r="105" spans="1:6">
      <c r="A105" s="128">
        <v>528145</v>
      </c>
      <c r="B105" s="129" t="s">
        <v>1389</v>
      </c>
      <c r="C105" s="128">
        <v>811</v>
      </c>
      <c r="D105" s="128">
        <v>8</v>
      </c>
      <c r="E105" s="128">
        <v>101</v>
      </c>
      <c r="F105" s="128">
        <v>1.0109999999999999</v>
      </c>
    </row>
    <row r="106" spans="1:6">
      <c r="A106" s="128">
        <v>502073</v>
      </c>
      <c r="B106" s="129" t="s">
        <v>1390</v>
      </c>
      <c r="C106" s="128">
        <v>402</v>
      </c>
      <c r="D106" s="128">
        <v>4</v>
      </c>
      <c r="E106" s="128">
        <v>115</v>
      </c>
      <c r="F106" s="128">
        <v>1.0089999999999999</v>
      </c>
    </row>
    <row r="107" spans="1:6">
      <c r="A107" s="128">
        <v>580473</v>
      </c>
      <c r="B107" s="129" t="s">
        <v>1391</v>
      </c>
      <c r="C107" s="128">
        <v>207</v>
      </c>
      <c r="D107" s="128">
        <v>2</v>
      </c>
      <c r="E107" s="128">
        <v>153</v>
      </c>
      <c r="F107" s="128">
        <v>1.0049999999999999</v>
      </c>
    </row>
    <row r="108" spans="1:6">
      <c r="A108" s="128">
        <v>526401</v>
      </c>
      <c r="B108" s="129" t="s">
        <v>1393</v>
      </c>
      <c r="C108" s="128">
        <v>704</v>
      </c>
      <c r="D108" s="128">
        <v>7</v>
      </c>
      <c r="E108" s="128">
        <v>513</v>
      </c>
      <c r="F108" s="128">
        <v>0.96</v>
      </c>
    </row>
    <row r="109" spans="1:6">
      <c r="A109" s="128">
        <v>504211</v>
      </c>
      <c r="B109" s="129" t="s">
        <v>1394</v>
      </c>
      <c r="C109" s="128">
        <v>205</v>
      </c>
      <c r="D109" s="128">
        <v>2</v>
      </c>
      <c r="E109" s="128">
        <v>242</v>
      </c>
      <c r="F109" s="128">
        <v>0.99399999999999999</v>
      </c>
    </row>
    <row r="110" spans="1:6">
      <c r="A110" s="128">
        <v>503088</v>
      </c>
      <c r="B110" s="129" t="s">
        <v>1396</v>
      </c>
      <c r="C110" s="128">
        <v>404</v>
      </c>
      <c r="D110" s="128">
        <v>4</v>
      </c>
      <c r="E110" s="128">
        <v>130</v>
      </c>
      <c r="F110" s="128">
        <v>1.0069999999999999</v>
      </c>
    </row>
    <row r="111" spans="1:6">
      <c r="A111" s="128">
        <v>506788</v>
      </c>
      <c r="B111" s="129" t="s">
        <v>1397</v>
      </c>
      <c r="C111" s="128">
        <v>207</v>
      </c>
      <c r="D111" s="128">
        <v>2</v>
      </c>
      <c r="E111" s="128">
        <v>204</v>
      </c>
      <c r="F111" s="128">
        <v>0.998</v>
      </c>
    </row>
    <row r="112" spans="1:6">
      <c r="A112" s="128">
        <v>557315</v>
      </c>
      <c r="B112" s="129" t="s">
        <v>1398</v>
      </c>
      <c r="C112" s="128">
        <v>606</v>
      </c>
      <c r="D112" s="128">
        <v>6</v>
      </c>
      <c r="E112" s="128">
        <v>209</v>
      </c>
      <c r="F112" s="128">
        <v>0.998</v>
      </c>
    </row>
    <row r="113" spans="1:6">
      <c r="A113" s="128">
        <v>542695</v>
      </c>
      <c r="B113" s="129" t="s">
        <v>1399</v>
      </c>
      <c r="C113" s="128">
        <v>406</v>
      </c>
      <c r="D113" s="128">
        <v>4</v>
      </c>
      <c r="E113" s="128">
        <v>163</v>
      </c>
      <c r="F113" s="128">
        <v>1.0029999999999999</v>
      </c>
    </row>
    <row r="114" spans="1:6">
      <c r="A114" s="128">
        <v>547522</v>
      </c>
      <c r="B114" s="129" t="s">
        <v>1400</v>
      </c>
      <c r="C114" s="128">
        <v>511</v>
      </c>
      <c r="D114" s="128">
        <v>5</v>
      </c>
      <c r="E114" s="128">
        <v>380</v>
      </c>
      <c r="F114" s="128">
        <v>0.97699999999999998</v>
      </c>
    </row>
    <row r="115" spans="1:6">
      <c r="A115" s="128">
        <v>501484</v>
      </c>
      <c r="B115" s="129" t="s">
        <v>1401</v>
      </c>
      <c r="C115" s="128">
        <v>201</v>
      </c>
      <c r="D115" s="128">
        <v>2</v>
      </c>
      <c r="E115" s="128">
        <v>118</v>
      </c>
      <c r="F115" s="128">
        <v>1.0089999999999999</v>
      </c>
    </row>
    <row r="116" spans="1:6">
      <c r="A116" s="128">
        <v>501492</v>
      </c>
      <c r="B116" s="129" t="s">
        <v>1402</v>
      </c>
      <c r="C116" s="128">
        <v>201</v>
      </c>
      <c r="D116" s="128">
        <v>2</v>
      </c>
      <c r="E116" s="128">
        <v>121</v>
      </c>
      <c r="F116" s="128">
        <v>1.0089999999999999</v>
      </c>
    </row>
    <row r="117" spans="1:6">
      <c r="A117" s="128">
        <v>522333</v>
      </c>
      <c r="B117" s="129" t="s">
        <v>1403</v>
      </c>
      <c r="C117" s="128">
        <v>809</v>
      </c>
      <c r="D117" s="128">
        <v>8</v>
      </c>
      <c r="E117" s="128">
        <v>102</v>
      </c>
      <c r="F117" s="128">
        <v>1.0109999999999999</v>
      </c>
    </row>
    <row r="118" spans="1:6">
      <c r="A118" s="128">
        <v>507822</v>
      </c>
      <c r="B118" s="129" t="s">
        <v>1404</v>
      </c>
      <c r="C118" s="128">
        <v>108</v>
      </c>
      <c r="D118" s="128">
        <v>1</v>
      </c>
      <c r="E118" s="128">
        <v>137</v>
      </c>
      <c r="F118" s="128">
        <v>1.0069999999999999</v>
      </c>
    </row>
    <row r="119" spans="1:6">
      <c r="A119" s="128">
        <v>522341</v>
      </c>
      <c r="B119" s="129" t="s">
        <v>1405</v>
      </c>
      <c r="C119" s="128">
        <v>809</v>
      </c>
      <c r="D119" s="128">
        <v>8</v>
      </c>
      <c r="E119" s="128">
        <v>103</v>
      </c>
      <c r="F119" s="128">
        <v>1.0109999999999999</v>
      </c>
    </row>
    <row r="120" spans="1:6">
      <c r="A120" s="128">
        <v>522350</v>
      </c>
      <c r="B120" s="129" t="s">
        <v>1406</v>
      </c>
      <c r="C120" s="128">
        <v>809</v>
      </c>
      <c r="D120" s="128">
        <v>8</v>
      </c>
      <c r="E120" s="128">
        <v>107</v>
      </c>
      <c r="F120" s="128">
        <v>1.01</v>
      </c>
    </row>
    <row r="121" spans="1:6">
      <c r="A121" s="128">
        <v>512079</v>
      </c>
      <c r="B121" s="129" t="s">
        <v>1407</v>
      </c>
      <c r="C121" s="128">
        <v>506</v>
      </c>
      <c r="D121" s="128">
        <v>5</v>
      </c>
      <c r="E121" s="128">
        <v>495</v>
      </c>
      <c r="F121" s="128">
        <v>0.96199999999999997</v>
      </c>
    </row>
    <row r="122" spans="1:6">
      <c r="A122" s="128">
        <v>521191</v>
      </c>
      <c r="B122" s="129" t="s">
        <v>1408</v>
      </c>
      <c r="C122" s="128">
        <v>806</v>
      </c>
      <c r="D122" s="128">
        <v>8</v>
      </c>
      <c r="E122" s="128">
        <v>208</v>
      </c>
      <c r="F122" s="128">
        <v>0.998</v>
      </c>
    </row>
    <row r="123" spans="1:6">
      <c r="A123" s="128">
        <v>512087</v>
      </c>
      <c r="B123" s="129" t="s">
        <v>1409</v>
      </c>
      <c r="C123" s="128">
        <v>509</v>
      </c>
      <c r="D123" s="128">
        <v>5</v>
      </c>
      <c r="E123" s="128">
        <v>452</v>
      </c>
      <c r="F123" s="128">
        <v>0.96799999999999997</v>
      </c>
    </row>
    <row r="124" spans="1:6">
      <c r="A124" s="128">
        <v>542709</v>
      </c>
      <c r="B124" s="129" t="s">
        <v>1410</v>
      </c>
      <c r="C124" s="128">
        <v>406</v>
      </c>
      <c r="D124" s="128">
        <v>4</v>
      </c>
      <c r="E124" s="128">
        <v>233</v>
      </c>
      <c r="F124" s="128">
        <v>0.995</v>
      </c>
    </row>
    <row r="125" spans="1:6">
      <c r="A125" s="128">
        <v>514543</v>
      </c>
      <c r="B125" s="129" t="s">
        <v>1411</v>
      </c>
      <c r="C125" s="128">
        <v>609</v>
      </c>
      <c r="D125" s="128">
        <v>6</v>
      </c>
      <c r="E125" s="128">
        <v>205</v>
      </c>
      <c r="F125" s="128">
        <v>0.998</v>
      </c>
    </row>
    <row r="126" spans="1:6">
      <c r="A126" s="128">
        <v>505854</v>
      </c>
      <c r="B126" s="129" t="s">
        <v>1412</v>
      </c>
      <c r="C126" s="128">
        <v>309</v>
      </c>
      <c r="D126" s="128">
        <v>3</v>
      </c>
      <c r="E126" s="128">
        <v>241</v>
      </c>
      <c r="F126" s="128">
        <v>0.99399999999999999</v>
      </c>
    </row>
    <row r="127" spans="1:6">
      <c r="A127" s="128">
        <v>509582</v>
      </c>
      <c r="B127" s="129" t="s">
        <v>1413</v>
      </c>
      <c r="C127" s="128">
        <v>507</v>
      </c>
      <c r="D127" s="128">
        <v>5</v>
      </c>
      <c r="E127" s="128">
        <v>604</v>
      </c>
      <c r="F127" s="128">
        <v>0.94899999999999995</v>
      </c>
    </row>
    <row r="128" spans="1:6">
      <c r="A128" s="128">
        <v>510319</v>
      </c>
      <c r="B128" s="129" t="s">
        <v>1414</v>
      </c>
      <c r="C128" s="128">
        <v>505</v>
      </c>
      <c r="D128" s="128">
        <v>5</v>
      </c>
      <c r="E128" s="128">
        <v>661</v>
      </c>
      <c r="F128" s="128">
        <v>0.94199999999999995</v>
      </c>
    </row>
    <row r="129" spans="1:6">
      <c r="A129" s="128">
        <v>510327</v>
      </c>
      <c r="B129" s="129" t="s">
        <v>1415</v>
      </c>
      <c r="C129" s="128">
        <v>505</v>
      </c>
      <c r="D129" s="128">
        <v>5</v>
      </c>
      <c r="E129" s="128">
        <v>635</v>
      </c>
      <c r="F129" s="128">
        <v>0.94499999999999995</v>
      </c>
    </row>
    <row r="130" spans="1:6">
      <c r="A130" s="128">
        <v>510335</v>
      </c>
      <c r="B130" s="129" t="s">
        <v>1416</v>
      </c>
      <c r="C130" s="128">
        <v>505</v>
      </c>
      <c r="D130" s="128">
        <v>5</v>
      </c>
      <c r="E130" s="128">
        <v>595</v>
      </c>
      <c r="F130" s="128">
        <v>0.95</v>
      </c>
    </row>
    <row r="131" spans="1:6">
      <c r="A131" s="128">
        <v>559831</v>
      </c>
      <c r="B131" s="129" t="s">
        <v>1417</v>
      </c>
      <c r="C131" s="128">
        <v>806</v>
      </c>
      <c r="D131" s="128">
        <v>8</v>
      </c>
      <c r="E131" s="128">
        <v>205</v>
      </c>
      <c r="F131" s="128">
        <v>0.998</v>
      </c>
    </row>
    <row r="132" spans="1:6">
      <c r="A132" s="128">
        <v>503461</v>
      </c>
      <c r="B132" s="129" t="s">
        <v>1418</v>
      </c>
      <c r="C132" s="128">
        <v>201</v>
      </c>
      <c r="D132" s="128">
        <v>2</v>
      </c>
      <c r="E132" s="128">
        <v>119</v>
      </c>
      <c r="F132" s="128">
        <v>1.0089999999999999</v>
      </c>
    </row>
    <row r="133" spans="1:6">
      <c r="A133" s="128">
        <v>557633</v>
      </c>
      <c r="B133" s="129" t="s">
        <v>1419</v>
      </c>
      <c r="C133" s="128">
        <v>306</v>
      </c>
      <c r="D133" s="128">
        <v>3</v>
      </c>
      <c r="E133" s="128">
        <v>411</v>
      </c>
      <c r="F133" s="128">
        <v>0.97299999999999998</v>
      </c>
    </row>
    <row r="134" spans="1:6">
      <c r="A134" s="128">
        <v>512095</v>
      </c>
      <c r="B134" s="129" t="s">
        <v>1421</v>
      </c>
      <c r="C134" s="128">
        <v>509</v>
      </c>
      <c r="D134" s="128">
        <v>5</v>
      </c>
      <c r="E134" s="128">
        <v>464</v>
      </c>
      <c r="F134" s="128">
        <v>0.96599999999999997</v>
      </c>
    </row>
    <row r="135" spans="1:6">
      <c r="A135" s="128">
        <v>524204</v>
      </c>
      <c r="B135" s="129" t="s">
        <v>1422</v>
      </c>
      <c r="C135" s="128">
        <v>708</v>
      </c>
      <c r="D135" s="128">
        <v>7</v>
      </c>
      <c r="E135" s="128">
        <v>444</v>
      </c>
      <c r="F135" s="128">
        <v>0.96899999999999997</v>
      </c>
    </row>
    <row r="136" spans="1:6">
      <c r="A136" s="128">
        <v>527149</v>
      </c>
      <c r="B136" s="129" t="s">
        <v>1423</v>
      </c>
      <c r="C136" s="128">
        <v>712</v>
      </c>
      <c r="D136" s="128">
        <v>7</v>
      </c>
      <c r="E136" s="128">
        <v>359</v>
      </c>
      <c r="F136" s="128">
        <v>0.97899999999999998</v>
      </c>
    </row>
    <row r="137" spans="1:6">
      <c r="A137" s="128">
        <v>501042</v>
      </c>
      <c r="B137" s="129" t="s">
        <v>1424</v>
      </c>
      <c r="C137" s="128">
        <v>401</v>
      </c>
      <c r="D137" s="128">
        <v>4</v>
      </c>
      <c r="E137" s="128">
        <v>110</v>
      </c>
      <c r="F137" s="128">
        <v>1.01</v>
      </c>
    </row>
    <row r="138" spans="1:6">
      <c r="A138" s="128">
        <v>555819</v>
      </c>
      <c r="B138" s="129" t="s">
        <v>1425</v>
      </c>
      <c r="C138" s="128">
        <v>401</v>
      </c>
      <c r="D138" s="128">
        <v>4</v>
      </c>
      <c r="E138" s="128">
        <v>109</v>
      </c>
      <c r="F138" s="128">
        <v>1.01</v>
      </c>
    </row>
    <row r="139" spans="1:6">
      <c r="A139" s="128">
        <v>519073</v>
      </c>
      <c r="B139" s="129" t="s">
        <v>1426</v>
      </c>
      <c r="C139" s="128">
        <v>701</v>
      </c>
      <c r="D139" s="128">
        <v>7</v>
      </c>
      <c r="E139" s="128">
        <v>445</v>
      </c>
      <c r="F139" s="128">
        <v>0.96899999999999997</v>
      </c>
    </row>
    <row r="140" spans="1:6">
      <c r="A140" s="128">
        <v>521205</v>
      </c>
      <c r="B140" s="129" t="s">
        <v>1427</v>
      </c>
      <c r="C140" s="128">
        <v>806</v>
      </c>
      <c r="D140" s="128">
        <v>8</v>
      </c>
      <c r="E140" s="128">
        <v>210</v>
      </c>
      <c r="F140" s="128">
        <v>0.998</v>
      </c>
    </row>
    <row r="141" spans="1:6">
      <c r="A141" s="128">
        <v>506796</v>
      </c>
      <c r="B141" s="129" t="s">
        <v>1428</v>
      </c>
      <c r="C141" s="128">
        <v>207</v>
      </c>
      <c r="D141" s="128">
        <v>2</v>
      </c>
      <c r="E141" s="128">
        <v>169</v>
      </c>
      <c r="F141" s="128">
        <v>1.0029999999999999</v>
      </c>
    </row>
    <row r="142" spans="1:6">
      <c r="A142" s="128">
        <v>501506</v>
      </c>
      <c r="B142" s="129" t="s">
        <v>1429</v>
      </c>
      <c r="C142" s="128">
        <v>201</v>
      </c>
      <c r="D142" s="128">
        <v>2</v>
      </c>
      <c r="E142" s="128">
        <v>112</v>
      </c>
      <c r="F142" s="128">
        <v>1.01</v>
      </c>
    </row>
    <row r="143" spans="1:6">
      <c r="A143" s="128">
        <v>582301</v>
      </c>
      <c r="B143" s="129" t="s">
        <v>1430</v>
      </c>
      <c r="C143" s="128">
        <v>302</v>
      </c>
      <c r="D143" s="128">
        <v>3</v>
      </c>
      <c r="E143" s="128">
        <v>241</v>
      </c>
      <c r="F143" s="128">
        <v>0.99399999999999999</v>
      </c>
    </row>
    <row r="144" spans="1:6">
      <c r="A144" s="128">
        <v>580937</v>
      </c>
      <c r="B144" s="129" t="s">
        <v>1430</v>
      </c>
      <c r="C144" s="128">
        <v>402</v>
      </c>
      <c r="D144" s="128">
        <v>4</v>
      </c>
      <c r="E144" s="128">
        <v>261</v>
      </c>
      <c r="F144" s="128">
        <v>0.99099999999999999</v>
      </c>
    </row>
    <row r="145" spans="1:6">
      <c r="A145" s="128">
        <v>525553</v>
      </c>
      <c r="B145" s="129" t="s">
        <v>1432</v>
      </c>
      <c r="C145" s="128">
        <v>808</v>
      </c>
      <c r="D145" s="128">
        <v>8</v>
      </c>
      <c r="E145" s="128">
        <v>210</v>
      </c>
      <c r="F145" s="128">
        <v>0.998</v>
      </c>
    </row>
    <row r="146" spans="1:6">
      <c r="A146" s="128">
        <v>542717</v>
      </c>
      <c r="B146" s="129" t="s">
        <v>1433</v>
      </c>
      <c r="C146" s="128">
        <v>406</v>
      </c>
      <c r="D146" s="128">
        <v>4</v>
      </c>
      <c r="E146" s="128">
        <v>202</v>
      </c>
      <c r="F146" s="128">
        <v>0.999</v>
      </c>
    </row>
    <row r="147" spans="1:6">
      <c r="A147" s="128">
        <v>513903</v>
      </c>
      <c r="B147" s="129" t="s">
        <v>1434</v>
      </c>
      <c r="C147" s="128">
        <v>307</v>
      </c>
      <c r="D147" s="128">
        <v>3</v>
      </c>
      <c r="E147" s="128">
        <v>291</v>
      </c>
      <c r="F147" s="128">
        <v>0.98799999999999999</v>
      </c>
    </row>
    <row r="148" spans="1:6">
      <c r="A148" s="128">
        <v>506800</v>
      </c>
      <c r="B148" s="129" t="s">
        <v>1436</v>
      </c>
      <c r="C148" s="128">
        <v>203</v>
      </c>
      <c r="D148" s="128">
        <v>2</v>
      </c>
      <c r="E148" s="128">
        <v>193</v>
      </c>
      <c r="F148" s="128">
        <v>1</v>
      </c>
    </row>
    <row r="149" spans="1:6">
      <c r="A149" s="128">
        <v>528161</v>
      </c>
      <c r="B149" s="129" t="s">
        <v>1438</v>
      </c>
      <c r="C149" s="128">
        <v>811</v>
      </c>
      <c r="D149" s="128">
        <v>8</v>
      </c>
      <c r="E149" s="128">
        <v>101</v>
      </c>
      <c r="F149" s="128">
        <v>1.0109999999999999</v>
      </c>
    </row>
    <row r="150" spans="1:6">
      <c r="A150" s="128">
        <v>503681</v>
      </c>
      <c r="B150" s="129" t="s">
        <v>1439</v>
      </c>
      <c r="C150" s="128">
        <v>108</v>
      </c>
      <c r="D150" s="128">
        <v>1</v>
      </c>
      <c r="E150" s="128">
        <v>123</v>
      </c>
      <c r="F150" s="128">
        <v>1.008</v>
      </c>
    </row>
    <row r="151" spans="1:6">
      <c r="A151" s="128">
        <v>506818</v>
      </c>
      <c r="B151" s="129" t="s">
        <v>1440</v>
      </c>
      <c r="C151" s="128">
        <v>207</v>
      </c>
      <c r="D151" s="128">
        <v>2</v>
      </c>
      <c r="E151" s="128">
        <v>172</v>
      </c>
      <c r="F151" s="128">
        <v>1.002</v>
      </c>
    </row>
    <row r="152" spans="1:6">
      <c r="A152" s="128">
        <v>512885</v>
      </c>
      <c r="B152" s="129" t="s">
        <v>1441</v>
      </c>
      <c r="C152" s="128">
        <v>302</v>
      </c>
      <c r="D152" s="128">
        <v>3</v>
      </c>
      <c r="E152" s="128">
        <v>230</v>
      </c>
      <c r="F152" s="128">
        <v>0.995</v>
      </c>
    </row>
    <row r="153" spans="1:6">
      <c r="A153" s="128">
        <v>521213</v>
      </c>
      <c r="B153" s="129" t="s">
        <v>1442</v>
      </c>
      <c r="C153" s="128">
        <v>806</v>
      </c>
      <c r="D153" s="128">
        <v>8</v>
      </c>
      <c r="E153" s="128">
        <v>308</v>
      </c>
      <c r="F153" s="128">
        <v>0.98499999999999999</v>
      </c>
    </row>
    <row r="154" spans="1:6">
      <c r="A154" s="128">
        <v>511251</v>
      </c>
      <c r="B154" s="129" t="s">
        <v>1443</v>
      </c>
      <c r="C154" s="128">
        <v>606</v>
      </c>
      <c r="D154" s="128">
        <v>6</v>
      </c>
      <c r="E154" s="128">
        <v>186</v>
      </c>
      <c r="F154" s="128">
        <v>1</v>
      </c>
    </row>
    <row r="155" spans="1:6">
      <c r="A155" s="128">
        <v>512109</v>
      </c>
      <c r="B155" s="129" t="s">
        <v>1444</v>
      </c>
      <c r="C155" s="128">
        <v>509</v>
      </c>
      <c r="D155" s="128">
        <v>5</v>
      </c>
      <c r="E155" s="128">
        <v>449</v>
      </c>
      <c r="F155" s="128">
        <v>0.96799999999999997</v>
      </c>
    </row>
    <row r="156" spans="1:6">
      <c r="A156" s="128">
        <v>556793</v>
      </c>
      <c r="B156" s="129" t="s">
        <v>1445</v>
      </c>
      <c r="C156" s="128">
        <v>301</v>
      </c>
      <c r="D156" s="128">
        <v>3</v>
      </c>
      <c r="E156" s="128">
        <v>197</v>
      </c>
      <c r="F156" s="128">
        <v>0.999</v>
      </c>
    </row>
    <row r="157" spans="1:6">
      <c r="A157" s="128">
        <v>557391</v>
      </c>
      <c r="B157" s="129" t="s">
        <v>1446</v>
      </c>
      <c r="C157" s="128">
        <v>302</v>
      </c>
      <c r="D157" s="128">
        <v>3</v>
      </c>
      <c r="E157" s="128">
        <v>228</v>
      </c>
      <c r="F157" s="128">
        <v>0.995</v>
      </c>
    </row>
    <row r="158" spans="1:6">
      <c r="A158" s="128">
        <v>507831</v>
      </c>
      <c r="B158" s="129" t="s">
        <v>1447</v>
      </c>
      <c r="C158" s="128">
        <v>106</v>
      </c>
      <c r="D158" s="128">
        <v>1</v>
      </c>
      <c r="E158" s="128">
        <v>263</v>
      </c>
      <c r="F158" s="128">
        <v>0.99099999999999999</v>
      </c>
    </row>
    <row r="159" spans="1:6">
      <c r="A159" s="128">
        <v>506826</v>
      </c>
      <c r="B159" s="129" t="s">
        <v>1449</v>
      </c>
      <c r="C159" s="128">
        <v>207</v>
      </c>
      <c r="D159" s="128">
        <v>2</v>
      </c>
      <c r="E159" s="128">
        <v>233</v>
      </c>
      <c r="F159" s="128">
        <v>0.995</v>
      </c>
    </row>
    <row r="160" spans="1:6">
      <c r="A160" s="128">
        <v>506834</v>
      </c>
      <c r="B160" s="129" t="s">
        <v>1450</v>
      </c>
      <c r="C160" s="128">
        <v>204</v>
      </c>
      <c r="D160" s="128">
        <v>2</v>
      </c>
      <c r="E160" s="128">
        <v>161</v>
      </c>
      <c r="F160" s="128">
        <v>1.004</v>
      </c>
    </row>
    <row r="161" spans="1:6">
      <c r="A161" s="128">
        <v>504238</v>
      </c>
      <c r="B161" s="129" t="s">
        <v>1451</v>
      </c>
      <c r="C161" s="128">
        <v>205</v>
      </c>
      <c r="D161" s="128">
        <v>2</v>
      </c>
      <c r="E161" s="128">
        <v>197</v>
      </c>
      <c r="F161" s="128">
        <v>0.999</v>
      </c>
    </row>
    <row r="162" spans="1:6">
      <c r="A162" s="128">
        <v>504220</v>
      </c>
      <c r="B162" s="129" t="s">
        <v>1452</v>
      </c>
      <c r="C162" s="128">
        <v>205</v>
      </c>
      <c r="D162" s="128">
        <v>2</v>
      </c>
      <c r="E162" s="128">
        <v>174</v>
      </c>
      <c r="F162" s="128">
        <v>1.002</v>
      </c>
    </row>
    <row r="163" spans="1:6">
      <c r="A163" s="128">
        <v>528170</v>
      </c>
      <c r="B163" s="129" t="s">
        <v>1453</v>
      </c>
      <c r="C163" s="128">
        <v>811</v>
      </c>
      <c r="D163" s="128">
        <v>8</v>
      </c>
      <c r="E163" s="128">
        <v>101</v>
      </c>
      <c r="F163" s="128">
        <v>1.0109999999999999</v>
      </c>
    </row>
    <row r="164" spans="1:6">
      <c r="A164" s="128">
        <v>502090</v>
      </c>
      <c r="B164" s="129" t="s">
        <v>1454</v>
      </c>
      <c r="C164" s="128">
        <v>402</v>
      </c>
      <c r="D164" s="128">
        <v>4</v>
      </c>
      <c r="E164" s="128">
        <v>153</v>
      </c>
      <c r="F164" s="128">
        <v>1.0049999999999999</v>
      </c>
    </row>
    <row r="165" spans="1:6">
      <c r="A165" s="128">
        <v>505871</v>
      </c>
      <c r="B165" s="129" t="s">
        <v>1455</v>
      </c>
      <c r="C165" s="128">
        <v>304</v>
      </c>
      <c r="D165" s="128">
        <v>3</v>
      </c>
      <c r="E165" s="128">
        <v>330</v>
      </c>
      <c r="F165" s="128">
        <v>0.98299999999999998</v>
      </c>
    </row>
    <row r="166" spans="1:6">
      <c r="A166" s="128">
        <v>542733</v>
      </c>
      <c r="B166" s="129" t="s">
        <v>1456</v>
      </c>
      <c r="C166" s="128">
        <v>305</v>
      </c>
      <c r="D166" s="128">
        <v>3</v>
      </c>
      <c r="E166" s="128">
        <v>177</v>
      </c>
      <c r="F166" s="128">
        <v>1.002</v>
      </c>
    </row>
    <row r="167" spans="1:6">
      <c r="A167" s="128">
        <v>528188</v>
      </c>
      <c r="B167" s="129" t="s">
        <v>1458</v>
      </c>
      <c r="C167" s="128">
        <v>811</v>
      </c>
      <c r="D167" s="128">
        <v>8</v>
      </c>
      <c r="E167" s="128">
        <v>101</v>
      </c>
      <c r="F167" s="128">
        <v>1.0109999999999999</v>
      </c>
    </row>
    <row r="168" spans="1:6">
      <c r="A168" s="128">
        <v>514551</v>
      </c>
      <c r="B168" s="129" t="s">
        <v>1459</v>
      </c>
      <c r="C168" s="128">
        <v>609</v>
      </c>
      <c r="D168" s="128">
        <v>6</v>
      </c>
      <c r="E168" s="128">
        <v>196</v>
      </c>
      <c r="F168" s="128">
        <v>0.999</v>
      </c>
    </row>
    <row r="169" spans="1:6">
      <c r="A169" s="128">
        <v>525561</v>
      </c>
      <c r="B169" s="129" t="s">
        <v>1460</v>
      </c>
      <c r="C169" s="128">
        <v>808</v>
      </c>
      <c r="D169" s="128">
        <v>8</v>
      </c>
      <c r="E169" s="128">
        <v>560</v>
      </c>
      <c r="F169" s="128">
        <v>0.95399999999999996</v>
      </c>
    </row>
    <row r="170" spans="1:6">
      <c r="A170" s="128">
        <v>522368</v>
      </c>
      <c r="B170" s="129" t="s">
        <v>1461</v>
      </c>
      <c r="C170" s="128">
        <v>807</v>
      </c>
      <c r="D170" s="128">
        <v>8</v>
      </c>
      <c r="E170" s="128">
        <v>105</v>
      </c>
      <c r="F170" s="128">
        <v>1.01</v>
      </c>
    </row>
    <row r="171" spans="1:6">
      <c r="A171" s="128">
        <v>500071</v>
      </c>
      <c r="B171" s="129" t="s">
        <v>1462</v>
      </c>
      <c r="C171" s="128">
        <v>403</v>
      </c>
      <c r="D171" s="128">
        <v>4</v>
      </c>
      <c r="E171" s="128">
        <v>133</v>
      </c>
      <c r="F171" s="128">
        <v>1.0069999999999999</v>
      </c>
    </row>
    <row r="172" spans="1:6">
      <c r="A172" s="128">
        <v>503096</v>
      </c>
      <c r="B172" s="129" t="s">
        <v>1463</v>
      </c>
      <c r="C172" s="128">
        <v>404</v>
      </c>
      <c r="D172" s="128">
        <v>4</v>
      </c>
      <c r="E172" s="128">
        <v>128</v>
      </c>
      <c r="F172" s="128">
        <v>1.008</v>
      </c>
    </row>
    <row r="173" spans="1:6">
      <c r="A173" s="128">
        <v>582000</v>
      </c>
      <c r="B173" s="129" t="s">
        <v>476</v>
      </c>
      <c r="C173" s="128">
        <v>100</v>
      </c>
      <c r="D173" s="128">
        <v>1</v>
      </c>
      <c r="E173" s="128">
        <v>152</v>
      </c>
      <c r="F173" s="128">
        <v>1.0049999999999999</v>
      </c>
    </row>
    <row r="174" spans="1:6">
      <c r="A174" s="128">
        <v>508489</v>
      </c>
      <c r="B174" s="129" t="s">
        <v>1464</v>
      </c>
      <c r="C174" s="128">
        <v>603</v>
      </c>
      <c r="D174" s="128">
        <v>6</v>
      </c>
      <c r="E174" s="128">
        <v>610</v>
      </c>
      <c r="F174" s="128">
        <v>0.94799999999999995</v>
      </c>
    </row>
    <row r="175" spans="1:6">
      <c r="A175" s="128">
        <v>525570</v>
      </c>
      <c r="B175" s="129" t="s">
        <v>1465</v>
      </c>
      <c r="C175" s="128">
        <v>808</v>
      </c>
      <c r="D175" s="128">
        <v>8</v>
      </c>
      <c r="E175" s="128">
        <v>569</v>
      </c>
      <c r="F175" s="128">
        <v>0.95299999999999996</v>
      </c>
    </row>
    <row r="176" spans="1:6">
      <c r="A176" s="128">
        <v>528200</v>
      </c>
      <c r="B176" s="129" t="s">
        <v>1466</v>
      </c>
      <c r="C176" s="128">
        <v>811</v>
      </c>
      <c r="D176" s="128">
        <v>8</v>
      </c>
      <c r="E176" s="128">
        <v>111</v>
      </c>
      <c r="F176" s="128">
        <v>1.01</v>
      </c>
    </row>
    <row r="177" spans="1:6">
      <c r="A177" s="128">
        <v>581607</v>
      </c>
      <c r="B177" s="129" t="s">
        <v>1467</v>
      </c>
      <c r="C177" s="128">
        <v>612</v>
      </c>
      <c r="D177" s="128">
        <v>6</v>
      </c>
      <c r="E177" s="128">
        <v>221</v>
      </c>
      <c r="F177" s="128">
        <v>0.996</v>
      </c>
    </row>
    <row r="178" spans="1:6">
      <c r="A178" s="128">
        <v>520055</v>
      </c>
      <c r="B178" s="129" t="s">
        <v>1469</v>
      </c>
      <c r="C178" s="128">
        <v>702</v>
      </c>
      <c r="D178" s="128">
        <v>7</v>
      </c>
      <c r="E178" s="128">
        <v>140</v>
      </c>
      <c r="F178" s="128">
        <v>1.006</v>
      </c>
    </row>
    <row r="179" spans="1:6">
      <c r="A179" s="128">
        <v>520063</v>
      </c>
      <c r="B179" s="129" t="s">
        <v>1470</v>
      </c>
      <c r="C179" s="128">
        <v>702</v>
      </c>
      <c r="D179" s="128">
        <v>7</v>
      </c>
      <c r="E179" s="128">
        <v>212</v>
      </c>
      <c r="F179" s="128">
        <v>0.997</v>
      </c>
    </row>
    <row r="180" spans="1:6">
      <c r="A180" s="128">
        <v>524212</v>
      </c>
      <c r="B180" s="129" t="s">
        <v>1470</v>
      </c>
      <c r="C180" s="128">
        <v>707</v>
      </c>
      <c r="D180" s="128">
        <v>7</v>
      </c>
      <c r="E180" s="128">
        <v>290</v>
      </c>
      <c r="F180" s="128">
        <v>0.98799999999999999</v>
      </c>
    </row>
    <row r="181" spans="1:6">
      <c r="A181" s="128">
        <v>520071</v>
      </c>
      <c r="B181" s="129" t="s">
        <v>1471</v>
      </c>
      <c r="C181" s="128">
        <v>705</v>
      </c>
      <c r="D181" s="128">
        <v>7</v>
      </c>
      <c r="E181" s="128">
        <v>215</v>
      </c>
      <c r="F181" s="128">
        <v>0.997</v>
      </c>
    </row>
    <row r="182" spans="1:6">
      <c r="A182" s="128">
        <v>506842</v>
      </c>
      <c r="B182" s="129" t="s">
        <v>1473</v>
      </c>
      <c r="C182" s="128">
        <v>207</v>
      </c>
      <c r="D182" s="128">
        <v>2</v>
      </c>
      <c r="E182" s="128">
        <v>136</v>
      </c>
      <c r="F182" s="128">
        <v>1.0069999999999999</v>
      </c>
    </row>
    <row r="183" spans="1:6">
      <c r="A183" s="128">
        <v>504254</v>
      </c>
      <c r="B183" s="129" t="s">
        <v>1474</v>
      </c>
      <c r="C183" s="128">
        <v>303</v>
      </c>
      <c r="D183" s="128">
        <v>3</v>
      </c>
      <c r="E183" s="128">
        <v>387</v>
      </c>
      <c r="F183" s="128">
        <v>0.97599999999999998</v>
      </c>
    </row>
    <row r="184" spans="1:6">
      <c r="A184" s="128">
        <v>501069</v>
      </c>
      <c r="B184" s="129" t="s">
        <v>1474</v>
      </c>
      <c r="C184" s="128">
        <v>401</v>
      </c>
      <c r="D184" s="128">
        <v>4</v>
      </c>
      <c r="E184" s="128">
        <v>110</v>
      </c>
      <c r="F184" s="128">
        <v>1.01</v>
      </c>
    </row>
    <row r="185" spans="1:6">
      <c r="A185" s="128">
        <v>524221</v>
      </c>
      <c r="B185" s="129" t="s">
        <v>1476</v>
      </c>
      <c r="C185" s="128">
        <v>707</v>
      </c>
      <c r="D185" s="128">
        <v>7</v>
      </c>
      <c r="E185" s="128">
        <v>215</v>
      </c>
      <c r="F185" s="128">
        <v>0.997</v>
      </c>
    </row>
    <row r="186" spans="1:6">
      <c r="A186" s="128">
        <v>514578</v>
      </c>
      <c r="B186" s="129" t="s">
        <v>1477</v>
      </c>
      <c r="C186" s="128">
        <v>808</v>
      </c>
      <c r="D186" s="128">
        <v>8</v>
      </c>
      <c r="E186" s="128">
        <v>191</v>
      </c>
      <c r="F186" s="128">
        <v>1</v>
      </c>
    </row>
    <row r="187" spans="1:6">
      <c r="A187" s="128">
        <v>509591</v>
      </c>
      <c r="B187" s="129" t="s">
        <v>1478</v>
      </c>
      <c r="C187" s="128">
        <v>507</v>
      </c>
      <c r="D187" s="128">
        <v>5</v>
      </c>
      <c r="E187" s="128">
        <v>657</v>
      </c>
      <c r="F187" s="128">
        <v>0.94199999999999995</v>
      </c>
    </row>
    <row r="188" spans="1:6">
      <c r="A188" s="128">
        <v>547557</v>
      </c>
      <c r="B188" s="129" t="s">
        <v>1479</v>
      </c>
      <c r="C188" s="128">
        <v>511</v>
      </c>
      <c r="D188" s="128">
        <v>5</v>
      </c>
      <c r="E188" s="128">
        <v>381</v>
      </c>
      <c r="F188" s="128">
        <v>0.97599999999999998</v>
      </c>
    </row>
    <row r="189" spans="1:6">
      <c r="A189" s="128">
        <v>528218</v>
      </c>
      <c r="B189" s="129" t="s">
        <v>1480</v>
      </c>
      <c r="C189" s="128">
        <v>811</v>
      </c>
      <c r="D189" s="128">
        <v>8</v>
      </c>
      <c r="E189" s="128">
        <v>179</v>
      </c>
      <c r="F189" s="128">
        <v>1.0009999999999999</v>
      </c>
    </row>
    <row r="190" spans="1:6">
      <c r="A190" s="128">
        <v>518191</v>
      </c>
      <c r="B190" s="129" t="s">
        <v>1481</v>
      </c>
      <c r="C190" s="128">
        <v>611</v>
      </c>
      <c r="D190" s="128">
        <v>6</v>
      </c>
      <c r="E190" s="128">
        <v>366</v>
      </c>
      <c r="F190" s="128">
        <v>0.97799999999999998</v>
      </c>
    </row>
    <row r="191" spans="1:6">
      <c r="A191" s="128">
        <v>527157</v>
      </c>
      <c r="B191" s="129" t="s">
        <v>1482</v>
      </c>
      <c r="C191" s="128">
        <v>711</v>
      </c>
      <c r="D191" s="128">
        <v>7</v>
      </c>
      <c r="E191" s="128">
        <v>176</v>
      </c>
      <c r="F191" s="128">
        <v>1.002</v>
      </c>
    </row>
    <row r="192" spans="1:6">
      <c r="A192" s="128">
        <v>511269</v>
      </c>
      <c r="B192" s="129" t="s">
        <v>1483</v>
      </c>
      <c r="C192" s="128">
        <v>607</v>
      </c>
      <c r="D192" s="128">
        <v>6</v>
      </c>
      <c r="E192" s="128">
        <v>227</v>
      </c>
      <c r="F192" s="128">
        <v>0.995</v>
      </c>
    </row>
    <row r="193" spans="1:6">
      <c r="A193" s="128">
        <v>527165</v>
      </c>
      <c r="B193" s="129" t="s">
        <v>1483</v>
      </c>
      <c r="C193" s="128">
        <v>711</v>
      </c>
      <c r="D193" s="128">
        <v>7</v>
      </c>
      <c r="E193" s="128">
        <v>235</v>
      </c>
      <c r="F193" s="128">
        <v>0.99399999999999999</v>
      </c>
    </row>
    <row r="194" spans="1:6">
      <c r="A194" s="128">
        <v>508497</v>
      </c>
      <c r="B194" s="129" t="s">
        <v>1285</v>
      </c>
      <c r="C194" s="128">
        <v>603</v>
      </c>
      <c r="D194" s="128">
        <v>6</v>
      </c>
      <c r="E194" s="128">
        <v>504</v>
      </c>
      <c r="F194" s="128">
        <v>0.96099999999999997</v>
      </c>
    </row>
    <row r="195" spans="1:6">
      <c r="A195" s="128">
        <v>542741</v>
      </c>
      <c r="B195" s="129" t="s">
        <v>1485</v>
      </c>
      <c r="C195" s="128">
        <v>301</v>
      </c>
      <c r="D195" s="128">
        <v>3</v>
      </c>
      <c r="E195" s="128">
        <v>222</v>
      </c>
      <c r="F195" s="128">
        <v>0.996</v>
      </c>
    </row>
    <row r="196" spans="1:6">
      <c r="A196" s="128">
        <v>519081</v>
      </c>
      <c r="B196" s="129" t="s">
        <v>1486</v>
      </c>
      <c r="C196" s="128">
        <v>701</v>
      </c>
      <c r="D196" s="128">
        <v>7</v>
      </c>
      <c r="E196" s="128">
        <v>190</v>
      </c>
      <c r="F196" s="128">
        <v>1</v>
      </c>
    </row>
    <row r="197" spans="1:6">
      <c r="A197" s="128">
        <v>504262</v>
      </c>
      <c r="B197" s="129" t="s">
        <v>1487</v>
      </c>
      <c r="C197" s="128">
        <v>303</v>
      </c>
      <c r="D197" s="128">
        <v>3</v>
      </c>
      <c r="E197" s="128">
        <v>265</v>
      </c>
      <c r="F197" s="128">
        <v>0.99099999999999999</v>
      </c>
    </row>
    <row r="198" spans="1:6">
      <c r="A198" s="128">
        <v>520080</v>
      </c>
      <c r="B198" s="129" t="s">
        <v>1488</v>
      </c>
      <c r="C198" s="128">
        <v>709</v>
      </c>
      <c r="D198" s="128">
        <v>7</v>
      </c>
      <c r="E198" s="128">
        <v>269</v>
      </c>
      <c r="F198" s="128">
        <v>0.99</v>
      </c>
    </row>
    <row r="199" spans="1:6">
      <c r="A199" s="128">
        <v>509604</v>
      </c>
      <c r="B199" s="129" t="s">
        <v>1489</v>
      </c>
      <c r="C199" s="128">
        <v>510</v>
      </c>
      <c r="D199" s="128">
        <v>5</v>
      </c>
      <c r="E199" s="128">
        <v>720</v>
      </c>
      <c r="F199" s="128">
        <v>0.93500000000000005</v>
      </c>
    </row>
    <row r="200" spans="1:6">
      <c r="A200" s="128">
        <v>524239</v>
      </c>
      <c r="B200" s="129" t="s">
        <v>1489</v>
      </c>
      <c r="C200" s="128">
        <v>708</v>
      </c>
      <c r="D200" s="128">
        <v>7</v>
      </c>
      <c r="E200" s="128">
        <v>447</v>
      </c>
      <c r="F200" s="128">
        <v>0.96799999999999997</v>
      </c>
    </row>
    <row r="201" spans="1:6">
      <c r="A201" s="128">
        <v>524247</v>
      </c>
      <c r="B201" s="129" t="s">
        <v>1491</v>
      </c>
      <c r="C201" s="128">
        <v>708</v>
      </c>
      <c r="D201" s="128">
        <v>7</v>
      </c>
      <c r="E201" s="128">
        <v>467</v>
      </c>
      <c r="F201" s="128">
        <v>0.96599999999999997</v>
      </c>
    </row>
    <row r="202" spans="1:6">
      <c r="A202" s="128">
        <v>519090</v>
      </c>
      <c r="B202" s="129" t="s">
        <v>1492</v>
      </c>
      <c r="C202" s="128">
        <v>701</v>
      </c>
      <c r="D202" s="128">
        <v>7</v>
      </c>
      <c r="E202" s="128">
        <v>346</v>
      </c>
      <c r="F202" s="128">
        <v>0.98099999999999998</v>
      </c>
    </row>
    <row r="203" spans="1:6">
      <c r="A203" s="128">
        <v>524255</v>
      </c>
      <c r="B203" s="129" t="s">
        <v>1493</v>
      </c>
      <c r="C203" s="128">
        <v>707</v>
      </c>
      <c r="D203" s="128">
        <v>7</v>
      </c>
      <c r="E203" s="128">
        <v>367</v>
      </c>
      <c r="F203" s="128">
        <v>0.97799999999999998</v>
      </c>
    </row>
    <row r="204" spans="1:6">
      <c r="A204" s="128">
        <v>502103</v>
      </c>
      <c r="B204" s="129" t="s">
        <v>1494</v>
      </c>
      <c r="C204" s="128">
        <v>402</v>
      </c>
      <c r="D204" s="128">
        <v>4</v>
      </c>
      <c r="E204" s="128">
        <v>204</v>
      </c>
      <c r="F204" s="128">
        <v>0.998</v>
      </c>
    </row>
    <row r="205" spans="1:6">
      <c r="A205" s="128">
        <v>512117</v>
      </c>
      <c r="B205" s="129" t="s">
        <v>1495</v>
      </c>
      <c r="C205" s="128">
        <v>509</v>
      </c>
      <c r="D205" s="128">
        <v>5</v>
      </c>
      <c r="E205" s="128">
        <v>561</v>
      </c>
      <c r="F205" s="128">
        <v>0.95399999999999996</v>
      </c>
    </row>
    <row r="206" spans="1:6">
      <c r="A206" s="128">
        <v>504271</v>
      </c>
      <c r="B206" s="129" t="s">
        <v>1496</v>
      </c>
      <c r="C206" s="128">
        <v>206</v>
      </c>
      <c r="D206" s="128">
        <v>2</v>
      </c>
      <c r="E206" s="128">
        <v>160</v>
      </c>
      <c r="F206" s="128">
        <v>1.004</v>
      </c>
    </row>
    <row r="207" spans="1:6">
      <c r="A207" s="128">
        <v>580449</v>
      </c>
      <c r="B207" s="129" t="s">
        <v>1498</v>
      </c>
      <c r="C207" s="128">
        <v>305</v>
      </c>
      <c r="D207" s="128">
        <v>3</v>
      </c>
      <c r="E207" s="128">
        <v>192</v>
      </c>
      <c r="F207" s="128">
        <v>1</v>
      </c>
    </row>
    <row r="208" spans="1:6">
      <c r="A208" s="128">
        <v>505889</v>
      </c>
      <c r="B208" s="129" t="s">
        <v>1499</v>
      </c>
      <c r="C208" s="128">
        <v>304</v>
      </c>
      <c r="D208" s="128">
        <v>3</v>
      </c>
      <c r="E208" s="128">
        <v>172</v>
      </c>
      <c r="F208" s="128">
        <v>1.002</v>
      </c>
    </row>
    <row r="209" spans="1:6">
      <c r="A209" s="128">
        <v>527173</v>
      </c>
      <c r="B209" s="129" t="s">
        <v>1500</v>
      </c>
      <c r="C209" s="128">
        <v>711</v>
      </c>
      <c r="D209" s="128">
        <v>7</v>
      </c>
      <c r="E209" s="128">
        <v>191</v>
      </c>
      <c r="F209" s="128">
        <v>1</v>
      </c>
    </row>
    <row r="210" spans="1:6">
      <c r="A210" s="128">
        <v>515884</v>
      </c>
      <c r="B210" s="129" t="s">
        <v>1501</v>
      </c>
      <c r="C210" s="128">
        <v>610</v>
      </c>
      <c r="D210" s="128">
        <v>6</v>
      </c>
      <c r="E210" s="128">
        <v>235</v>
      </c>
      <c r="F210" s="128">
        <v>0.99399999999999999</v>
      </c>
    </row>
    <row r="211" spans="1:6">
      <c r="A211" s="128">
        <v>508675</v>
      </c>
      <c r="B211" s="129" t="s">
        <v>1502</v>
      </c>
      <c r="C211" s="128">
        <v>601</v>
      </c>
      <c r="D211" s="128">
        <v>6</v>
      </c>
      <c r="E211" s="128">
        <v>417</v>
      </c>
      <c r="F211" s="128">
        <v>0.97199999999999998</v>
      </c>
    </row>
    <row r="212" spans="1:6">
      <c r="A212" s="128">
        <v>526410</v>
      </c>
      <c r="B212" s="129" t="s">
        <v>1503</v>
      </c>
      <c r="C212" s="128">
        <v>704</v>
      </c>
      <c r="D212" s="128">
        <v>7</v>
      </c>
      <c r="E212" s="128">
        <v>864</v>
      </c>
      <c r="F212" s="128">
        <v>0.91700000000000004</v>
      </c>
    </row>
    <row r="213" spans="1:6">
      <c r="A213" s="128">
        <v>503100</v>
      </c>
      <c r="B213" s="129" t="s">
        <v>1504</v>
      </c>
      <c r="C213" s="128">
        <v>404</v>
      </c>
      <c r="D213" s="128">
        <v>4</v>
      </c>
      <c r="E213" s="128">
        <v>155</v>
      </c>
      <c r="F213" s="128">
        <v>1.004</v>
      </c>
    </row>
    <row r="214" spans="1:6">
      <c r="A214" s="128">
        <v>512915</v>
      </c>
      <c r="B214" s="129" t="s">
        <v>1505</v>
      </c>
      <c r="C214" s="128">
        <v>306</v>
      </c>
      <c r="D214" s="128">
        <v>3</v>
      </c>
      <c r="E214" s="128">
        <v>360</v>
      </c>
      <c r="F214" s="128">
        <v>0.97899999999999998</v>
      </c>
    </row>
    <row r="215" spans="1:6">
      <c r="A215" s="128">
        <v>560022</v>
      </c>
      <c r="B215" s="129" t="s">
        <v>1506</v>
      </c>
      <c r="C215" s="128">
        <v>808</v>
      </c>
      <c r="D215" s="128">
        <v>8</v>
      </c>
      <c r="E215" s="128">
        <v>262</v>
      </c>
      <c r="F215" s="128">
        <v>0.99099999999999999</v>
      </c>
    </row>
    <row r="216" spans="1:6">
      <c r="A216" s="128">
        <v>519103</v>
      </c>
      <c r="B216" s="129" t="s">
        <v>1507</v>
      </c>
      <c r="C216" s="128">
        <v>701</v>
      </c>
      <c r="D216" s="128">
        <v>7</v>
      </c>
      <c r="E216" s="128">
        <v>238</v>
      </c>
      <c r="F216" s="128">
        <v>0.99399999999999999</v>
      </c>
    </row>
    <row r="217" spans="1:6">
      <c r="A217" s="128">
        <v>501077</v>
      </c>
      <c r="B217" s="129" t="s">
        <v>1508</v>
      </c>
      <c r="C217" s="128">
        <v>401</v>
      </c>
      <c r="D217" s="128">
        <v>4</v>
      </c>
      <c r="E217" s="128">
        <v>117</v>
      </c>
      <c r="F217" s="128">
        <v>1.0089999999999999</v>
      </c>
    </row>
    <row r="218" spans="1:6">
      <c r="A218" s="128">
        <v>506851</v>
      </c>
      <c r="B218" s="129" t="s">
        <v>1509</v>
      </c>
      <c r="C218" s="128">
        <v>207</v>
      </c>
      <c r="D218" s="128">
        <v>2</v>
      </c>
      <c r="E218" s="128">
        <v>153</v>
      </c>
      <c r="F218" s="128">
        <v>1.0049999999999999</v>
      </c>
    </row>
    <row r="219" spans="1:6">
      <c r="A219" s="128">
        <v>518204</v>
      </c>
      <c r="B219" s="129" t="s">
        <v>1510</v>
      </c>
      <c r="C219" s="128">
        <v>611</v>
      </c>
      <c r="D219" s="128">
        <v>6</v>
      </c>
      <c r="E219" s="128">
        <v>285</v>
      </c>
      <c r="F219" s="128">
        <v>0.98799999999999999</v>
      </c>
    </row>
    <row r="220" spans="1:6">
      <c r="A220" s="128">
        <v>514586</v>
      </c>
      <c r="B220" s="129" t="s">
        <v>1511</v>
      </c>
      <c r="C220" s="128">
        <v>609</v>
      </c>
      <c r="D220" s="128">
        <v>6</v>
      </c>
      <c r="E220" s="128">
        <v>221</v>
      </c>
      <c r="F220" s="128">
        <v>0.996</v>
      </c>
    </row>
    <row r="221" spans="1:6">
      <c r="A221" s="128">
        <v>521221</v>
      </c>
      <c r="B221" s="129" t="s">
        <v>1512</v>
      </c>
      <c r="C221" s="128">
        <v>806</v>
      </c>
      <c r="D221" s="128">
        <v>8</v>
      </c>
      <c r="E221" s="128">
        <v>219</v>
      </c>
      <c r="F221" s="128">
        <v>0.996</v>
      </c>
    </row>
    <row r="222" spans="1:6">
      <c r="A222" s="128">
        <v>511277</v>
      </c>
      <c r="B222" s="129" t="s">
        <v>1513</v>
      </c>
      <c r="C222" s="128">
        <v>606</v>
      </c>
      <c r="D222" s="128">
        <v>6</v>
      </c>
      <c r="E222" s="128">
        <v>629</v>
      </c>
      <c r="F222" s="128">
        <v>0.94599999999999995</v>
      </c>
    </row>
    <row r="223" spans="1:6">
      <c r="A223" s="128">
        <v>513857</v>
      </c>
      <c r="B223" s="129" t="s">
        <v>1514</v>
      </c>
      <c r="C223" s="128">
        <v>807</v>
      </c>
      <c r="D223" s="128">
        <v>8</v>
      </c>
      <c r="E223" s="128">
        <v>104</v>
      </c>
      <c r="F223" s="128">
        <v>1.0109999999999999</v>
      </c>
    </row>
    <row r="224" spans="1:6">
      <c r="A224" s="128">
        <v>512125</v>
      </c>
      <c r="B224" s="129" t="s">
        <v>1515</v>
      </c>
      <c r="C224" s="128">
        <v>509</v>
      </c>
      <c r="D224" s="128">
        <v>5</v>
      </c>
      <c r="E224" s="128">
        <v>478</v>
      </c>
      <c r="F224" s="128">
        <v>0.96399999999999997</v>
      </c>
    </row>
    <row r="225" spans="1:6">
      <c r="A225" s="128">
        <v>522376</v>
      </c>
      <c r="B225" s="129" t="s">
        <v>1516</v>
      </c>
      <c r="C225" s="128">
        <v>807</v>
      </c>
      <c r="D225" s="128">
        <v>8</v>
      </c>
      <c r="E225" s="128">
        <v>102</v>
      </c>
      <c r="F225" s="128">
        <v>1.0109999999999999</v>
      </c>
    </row>
    <row r="226" spans="1:6">
      <c r="A226" s="128">
        <v>507849</v>
      </c>
      <c r="B226" s="129" t="s">
        <v>1517</v>
      </c>
      <c r="C226" s="128">
        <v>107</v>
      </c>
      <c r="D226" s="128">
        <v>1</v>
      </c>
      <c r="E226" s="128">
        <v>176</v>
      </c>
      <c r="F226" s="128">
        <v>1.002</v>
      </c>
    </row>
    <row r="227" spans="1:6">
      <c r="A227" s="128">
        <v>526428</v>
      </c>
      <c r="B227" s="129" t="s">
        <v>1518</v>
      </c>
      <c r="C227" s="128">
        <v>704</v>
      </c>
      <c r="D227" s="128">
        <v>7</v>
      </c>
      <c r="E227" s="128">
        <v>455</v>
      </c>
      <c r="F227" s="128">
        <v>0.96699999999999997</v>
      </c>
    </row>
    <row r="228" spans="1:6">
      <c r="A228" s="128">
        <v>506869</v>
      </c>
      <c r="B228" s="129" t="s">
        <v>1519</v>
      </c>
      <c r="C228" s="128">
        <v>207</v>
      </c>
      <c r="D228" s="128">
        <v>2</v>
      </c>
      <c r="E228" s="128">
        <v>310</v>
      </c>
      <c r="F228" s="128">
        <v>0.98499999999999999</v>
      </c>
    </row>
    <row r="229" spans="1:6">
      <c r="A229" s="128">
        <v>527181</v>
      </c>
      <c r="B229" s="129" t="s">
        <v>1520</v>
      </c>
      <c r="C229" s="128">
        <v>711</v>
      </c>
      <c r="D229" s="128">
        <v>7</v>
      </c>
      <c r="E229" s="128">
        <v>235</v>
      </c>
      <c r="F229" s="128">
        <v>0.99399999999999999</v>
      </c>
    </row>
    <row r="230" spans="1:6">
      <c r="A230" s="128">
        <v>504289</v>
      </c>
      <c r="B230" s="129" t="s">
        <v>1521</v>
      </c>
      <c r="C230" s="128">
        <v>303</v>
      </c>
      <c r="D230" s="128">
        <v>3</v>
      </c>
      <c r="E230" s="128">
        <v>360</v>
      </c>
      <c r="F230" s="128">
        <v>0.97899999999999998</v>
      </c>
    </row>
    <row r="231" spans="1:6">
      <c r="A231" s="128">
        <v>521248</v>
      </c>
      <c r="B231" s="129" t="s">
        <v>1521</v>
      </c>
      <c r="C231" s="128">
        <v>806</v>
      </c>
      <c r="D231" s="128">
        <v>8</v>
      </c>
      <c r="E231" s="128">
        <v>351</v>
      </c>
      <c r="F231" s="128">
        <v>0.98</v>
      </c>
    </row>
    <row r="232" spans="1:6">
      <c r="A232" s="128">
        <v>510351</v>
      </c>
      <c r="B232" s="129" t="s">
        <v>1522</v>
      </c>
      <c r="C232" s="128">
        <v>505</v>
      </c>
      <c r="D232" s="128">
        <v>5</v>
      </c>
      <c r="E232" s="128">
        <v>591</v>
      </c>
      <c r="F232" s="128">
        <v>0.95099999999999996</v>
      </c>
    </row>
    <row r="233" spans="1:6">
      <c r="A233" s="128">
        <v>558273</v>
      </c>
      <c r="B233" s="129" t="s">
        <v>1523</v>
      </c>
      <c r="C233" s="128">
        <v>606</v>
      </c>
      <c r="D233" s="128">
        <v>6</v>
      </c>
      <c r="E233" s="128">
        <v>220</v>
      </c>
      <c r="F233" s="128">
        <v>0.996</v>
      </c>
    </row>
    <row r="234" spans="1:6">
      <c r="A234" s="128">
        <v>521256</v>
      </c>
      <c r="B234" s="129" t="s">
        <v>1524</v>
      </c>
      <c r="C234" s="128">
        <v>806</v>
      </c>
      <c r="D234" s="128">
        <v>8</v>
      </c>
      <c r="E234" s="128">
        <v>412</v>
      </c>
      <c r="F234" s="128">
        <v>0.97299999999999998</v>
      </c>
    </row>
    <row r="235" spans="1:6">
      <c r="A235" s="128">
        <v>522384</v>
      </c>
      <c r="B235" s="129" t="s">
        <v>1525</v>
      </c>
      <c r="C235" s="128">
        <v>809</v>
      </c>
      <c r="D235" s="128">
        <v>8</v>
      </c>
      <c r="E235" s="128">
        <v>106</v>
      </c>
      <c r="F235" s="128">
        <v>1.01</v>
      </c>
    </row>
    <row r="236" spans="1:6">
      <c r="A236" s="128">
        <v>515892</v>
      </c>
      <c r="B236" s="129" t="s">
        <v>1526</v>
      </c>
      <c r="C236" s="128">
        <v>610</v>
      </c>
      <c r="D236" s="128">
        <v>6</v>
      </c>
      <c r="E236" s="128">
        <v>162</v>
      </c>
      <c r="F236" s="128">
        <v>1.0029999999999999</v>
      </c>
    </row>
    <row r="237" spans="1:6">
      <c r="A237" s="128">
        <v>523411</v>
      </c>
      <c r="B237" s="129" t="s">
        <v>1527</v>
      </c>
      <c r="C237" s="128">
        <v>703</v>
      </c>
      <c r="D237" s="128">
        <v>7</v>
      </c>
      <c r="E237" s="128">
        <v>592</v>
      </c>
      <c r="F237" s="128">
        <v>0.95</v>
      </c>
    </row>
    <row r="238" spans="1:6">
      <c r="A238" s="128">
        <v>521264</v>
      </c>
      <c r="B238" s="129" t="s">
        <v>1528</v>
      </c>
      <c r="C238" s="128">
        <v>806</v>
      </c>
      <c r="D238" s="128">
        <v>8</v>
      </c>
      <c r="E238" s="128">
        <v>214</v>
      </c>
      <c r="F238" s="128">
        <v>0.997</v>
      </c>
    </row>
    <row r="239" spans="1:6">
      <c r="A239" s="128">
        <v>511293</v>
      </c>
      <c r="B239" s="129" t="s">
        <v>1529</v>
      </c>
      <c r="C239" s="128">
        <v>606</v>
      </c>
      <c r="D239" s="128">
        <v>6</v>
      </c>
      <c r="E239" s="128">
        <v>205</v>
      </c>
      <c r="F239" s="128">
        <v>0.998</v>
      </c>
    </row>
    <row r="240" spans="1:6">
      <c r="A240" s="128">
        <v>557251</v>
      </c>
      <c r="B240" s="129" t="s">
        <v>1530</v>
      </c>
      <c r="C240" s="128">
        <v>603</v>
      </c>
      <c r="D240" s="128">
        <v>6</v>
      </c>
      <c r="E240" s="128">
        <v>566</v>
      </c>
      <c r="F240" s="128">
        <v>0.95399999999999996</v>
      </c>
    </row>
    <row r="241" spans="1:6">
      <c r="A241" s="128">
        <v>527190</v>
      </c>
      <c r="B241" s="129" t="s">
        <v>1530</v>
      </c>
      <c r="C241" s="128">
        <v>711</v>
      </c>
      <c r="D241" s="128">
        <v>7</v>
      </c>
      <c r="E241" s="128">
        <v>379</v>
      </c>
      <c r="F241" s="128">
        <v>0.97699999999999998</v>
      </c>
    </row>
    <row r="242" spans="1:6">
      <c r="A242" s="128">
        <v>526436</v>
      </c>
      <c r="B242" s="129" t="s">
        <v>1531</v>
      </c>
      <c r="C242" s="128">
        <v>810</v>
      </c>
      <c r="D242" s="128">
        <v>8</v>
      </c>
      <c r="E242" s="128">
        <v>408</v>
      </c>
      <c r="F242" s="128">
        <v>0.97299999999999998</v>
      </c>
    </row>
    <row r="243" spans="1:6">
      <c r="A243" s="128">
        <v>544094</v>
      </c>
      <c r="B243" s="129" t="s">
        <v>1532</v>
      </c>
      <c r="C243" s="128">
        <v>713</v>
      </c>
      <c r="D243" s="128">
        <v>7</v>
      </c>
      <c r="E243" s="128">
        <v>180</v>
      </c>
      <c r="F243" s="128">
        <v>1.0009999999999999</v>
      </c>
    </row>
    <row r="244" spans="1:6">
      <c r="A244" s="128">
        <v>513911</v>
      </c>
      <c r="B244" s="129" t="s">
        <v>1533</v>
      </c>
      <c r="C244" s="128">
        <v>307</v>
      </c>
      <c r="D244" s="128">
        <v>3</v>
      </c>
      <c r="E244" s="128">
        <v>239</v>
      </c>
      <c r="F244" s="128">
        <v>0.99399999999999999</v>
      </c>
    </row>
    <row r="245" spans="1:6">
      <c r="A245" s="128">
        <v>512133</v>
      </c>
      <c r="B245" s="129" t="s">
        <v>1534</v>
      </c>
      <c r="C245" s="128">
        <v>506</v>
      </c>
      <c r="D245" s="128">
        <v>5</v>
      </c>
      <c r="E245" s="128">
        <v>449</v>
      </c>
      <c r="F245" s="128">
        <v>0.96799999999999997</v>
      </c>
    </row>
    <row r="246" spans="1:6">
      <c r="A246" s="128">
        <v>528226</v>
      </c>
      <c r="B246" s="129" t="s">
        <v>1535</v>
      </c>
      <c r="C246" s="128">
        <v>811</v>
      </c>
      <c r="D246" s="128">
        <v>8</v>
      </c>
      <c r="E246" s="128">
        <v>279</v>
      </c>
      <c r="F246" s="128">
        <v>0.98899999999999999</v>
      </c>
    </row>
    <row r="247" spans="1:6">
      <c r="A247" s="128">
        <v>517461</v>
      </c>
      <c r="B247" s="129" t="s">
        <v>345</v>
      </c>
      <c r="C247" s="128">
        <v>501</v>
      </c>
      <c r="D247" s="128">
        <v>5</v>
      </c>
      <c r="E247" s="128">
        <v>337</v>
      </c>
      <c r="F247" s="128">
        <v>0.98199999999999998</v>
      </c>
    </row>
    <row r="248" spans="1:6">
      <c r="A248" s="128">
        <v>516708</v>
      </c>
      <c r="B248" s="129" t="s">
        <v>1538</v>
      </c>
      <c r="C248" s="128">
        <v>613</v>
      </c>
      <c r="D248" s="128">
        <v>6</v>
      </c>
      <c r="E248" s="128">
        <v>245</v>
      </c>
      <c r="F248" s="128">
        <v>0.99299999999999999</v>
      </c>
    </row>
    <row r="249" spans="1:6">
      <c r="A249" s="128">
        <v>524263</v>
      </c>
      <c r="B249" s="129" t="s">
        <v>1539</v>
      </c>
      <c r="C249" s="128">
        <v>707</v>
      </c>
      <c r="D249" s="128">
        <v>7</v>
      </c>
      <c r="E249" s="128">
        <v>304</v>
      </c>
      <c r="F249" s="128">
        <v>0.98599999999999999</v>
      </c>
    </row>
    <row r="250" spans="1:6">
      <c r="A250" s="128">
        <v>505897</v>
      </c>
      <c r="B250" s="129" t="s">
        <v>1540</v>
      </c>
      <c r="C250" s="128">
        <v>304</v>
      </c>
      <c r="D250" s="128">
        <v>3</v>
      </c>
      <c r="E250" s="128">
        <v>292</v>
      </c>
      <c r="F250" s="128">
        <v>0.98699999999999999</v>
      </c>
    </row>
    <row r="251" spans="1:6">
      <c r="A251" s="128">
        <v>580813</v>
      </c>
      <c r="B251" s="129" t="s">
        <v>1541</v>
      </c>
      <c r="C251" s="128">
        <v>503</v>
      </c>
      <c r="D251" s="128">
        <v>5</v>
      </c>
      <c r="E251" s="128">
        <v>492</v>
      </c>
      <c r="F251" s="128">
        <v>0.96299999999999997</v>
      </c>
    </row>
    <row r="252" spans="1:6">
      <c r="A252" s="128">
        <v>518212</v>
      </c>
      <c r="B252" s="129" t="s">
        <v>1543</v>
      </c>
      <c r="C252" s="128">
        <v>605</v>
      </c>
      <c r="D252" s="128">
        <v>6</v>
      </c>
      <c r="E252" s="128">
        <v>339</v>
      </c>
      <c r="F252" s="128">
        <v>0.98199999999999998</v>
      </c>
    </row>
    <row r="253" spans="1:6">
      <c r="A253" s="128">
        <v>518221</v>
      </c>
      <c r="B253" s="129" t="s">
        <v>1545</v>
      </c>
      <c r="C253" s="128">
        <v>611</v>
      </c>
      <c r="D253" s="128">
        <v>6</v>
      </c>
      <c r="E253" s="128">
        <v>422</v>
      </c>
      <c r="F253" s="128">
        <v>0.97099999999999997</v>
      </c>
    </row>
    <row r="254" spans="1:6">
      <c r="A254" s="128">
        <v>527203</v>
      </c>
      <c r="B254" s="129" t="s">
        <v>1546</v>
      </c>
      <c r="C254" s="128">
        <v>711</v>
      </c>
      <c r="D254" s="128">
        <v>7</v>
      </c>
      <c r="E254" s="128">
        <v>172</v>
      </c>
      <c r="F254" s="128">
        <v>1.002</v>
      </c>
    </row>
    <row r="255" spans="1:6">
      <c r="A255" s="128">
        <v>545589</v>
      </c>
      <c r="B255" s="129" t="s">
        <v>1547</v>
      </c>
      <c r="C255" s="128">
        <v>403</v>
      </c>
      <c r="D255" s="128">
        <v>4</v>
      </c>
      <c r="E255" s="128">
        <v>159</v>
      </c>
      <c r="F255" s="128">
        <v>1.004</v>
      </c>
    </row>
    <row r="256" spans="1:6">
      <c r="A256" s="128">
        <v>544108</v>
      </c>
      <c r="B256" s="129" t="s">
        <v>1548</v>
      </c>
      <c r="C256" s="128">
        <v>713</v>
      </c>
      <c r="D256" s="128">
        <v>7</v>
      </c>
      <c r="E256" s="128">
        <v>217</v>
      </c>
      <c r="F256" s="128">
        <v>0.997</v>
      </c>
    </row>
    <row r="257" spans="1:6">
      <c r="A257" s="128">
        <v>514594</v>
      </c>
      <c r="B257" s="129" t="s">
        <v>1549</v>
      </c>
      <c r="C257" s="128">
        <v>609</v>
      </c>
      <c r="D257" s="128">
        <v>6</v>
      </c>
      <c r="E257" s="128">
        <v>176</v>
      </c>
      <c r="F257" s="128">
        <v>1.002</v>
      </c>
    </row>
    <row r="258" spans="1:6">
      <c r="A258" s="128">
        <v>528234</v>
      </c>
      <c r="B258" s="129" t="s">
        <v>1550</v>
      </c>
      <c r="C258" s="128">
        <v>811</v>
      </c>
      <c r="D258" s="128">
        <v>8</v>
      </c>
      <c r="E258" s="128">
        <v>161</v>
      </c>
      <c r="F258" s="128">
        <v>1.004</v>
      </c>
    </row>
    <row r="259" spans="1:6">
      <c r="A259" s="128">
        <v>527211</v>
      </c>
      <c r="B259" s="129" t="s">
        <v>1551</v>
      </c>
      <c r="C259" s="128">
        <v>712</v>
      </c>
      <c r="D259" s="128">
        <v>7</v>
      </c>
      <c r="E259" s="128">
        <v>323</v>
      </c>
      <c r="F259" s="128">
        <v>0.98399999999999999</v>
      </c>
    </row>
    <row r="260" spans="1:6">
      <c r="A260" s="128">
        <v>504297</v>
      </c>
      <c r="B260" s="129" t="s">
        <v>1552</v>
      </c>
      <c r="C260" s="128">
        <v>205</v>
      </c>
      <c r="D260" s="128">
        <v>2</v>
      </c>
      <c r="E260" s="128">
        <v>303</v>
      </c>
      <c r="F260" s="128">
        <v>0.98599999999999999</v>
      </c>
    </row>
    <row r="261" spans="1:6">
      <c r="A261" s="128">
        <v>518239</v>
      </c>
      <c r="B261" s="129" t="s">
        <v>1553</v>
      </c>
      <c r="C261" s="128">
        <v>605</v>
      </c>
      <c r="D261" s="128">
        <v>6</v>
      </c>
      <c r="E261" s="128">
        <v>468</v>
      </c>
      <c r="F261" s="128">
        <v>0.96599999999999997</v>
      </c>
    </row>
    <row r="262" spans="1:6">
      <c r="A262" s="128">
        <v>521272</v>
      </c>
      <c r="B262" s="129" t="s">
        <v>1554</v>
      </c>
      <c r="C262" s="128">
        <v>806</v>
      </c>
      <c r="D262" s="128">
        <v>8</v>
      </c>
      <c r="E262" s="128">
        <v>211</v>
      </c>
      <c r="F262" s="128">
        <v>0.997</v>
      </c>
    </row>
    <row r="263" spans="1:6">
      <c r="A263" s="128">
        <v>506877</v>
      </c>
      <c r="B263" s="129" t="s">
        <v>1555</v>
      </c>
      <c r="C263" s="128">
        <v>207</v>
      </c>
      <c r="D263" s="128">
        <v>2</v>
      </c>
      <c r="E263" s="128">
        <v>149</v>
      </c>
      <c r="F263" s="128">
        <v>1.0049999999999999</v>
      </c>
    </row>
    <row r="264" spans="1:6">
      <c r="A264" s="128">
        <v>513920</v>
      </c>
      <c r="B264" s="129" t="s">
        <v>1556</v>
      </c>
      <c r="C264" s="128">
        <v>307</v>
      </c>
      <c r="D264" s="128">
        <v>3</v>
      </c>
      <c r="E264" s="128">
        <v>450</v>
      </c>
      <c r="F264" s="128">
        <v>0.96799999999999997</v>
      </c>
    </row>
    <row r="265" spans="1:6">
      <c r="A265" s="128">
        <v>519111</v>
      </c>
      <c r="B265" s="129" t="s">
        <v>1557</v>
      </c>
      <c r="C265" s="128">
        <v>701</v>
      </c>
      <c r="D265" s="128">
        <v>7</v>
      </c>
      <c r="E265" s="128">
        <v>508</v>
      </c>
      <c r="F265" s="128">
        <v>0.96099999999999997</v>
      </c>
    </row>
    <row r="266" spans="1:6">
      <c r="A266" s="128">
        <v>527220</v>
      </c>
      <c r="B266" s="129" t="s">
        <v>1558</v>
      </c>
      <c r="C266" s="128">
        <v>712</v>
      </c>
      <c r="D266" s="128">
        <v>7</v>
      </c>
      <c r="E266" s="128">
        <v>329</v>
      </c>
      <c r="F266" s="128">
        <v>0.98299999999999998</v>
      </c>
    </row>
    <row r="267" spans="1:6">
      <c r="A267" s="128">
        <v>542776</v>
      </c>
      <c r="B267" s="129" t="s">
        <v>1559</v>
      </c>
      <c r="C267" s="128">
        <v>301</v>
      </c>
      <c r="D267" s="128">
        <v>3</v>
      </c>
      <c r="E267" s="128">
        <v>271</v>
      </c>
      <c r="F267" s="128">
        <v>0.99</v>
      </c>
    </row>
    <row r="268" spans="1:6">
      <c r="A268" s="128">
        <v>511315</v>
      </c>
      <c r="B268" s="129" t="s">
        <v>1560</v>
      </c>
      <c r="C268" s="128">
        <v>607</v>
      </c>
      <c r="D268" s="128">
        <v>6</v>
      </c>
      <c r="E268" s="128">
        <v>432</v>
      </c>
      <c r="F268" s="128">
        <v>0.97</v>
      </c>
    </row>
    <row r="269" spans="1:6">
      <c r="A269" s="128">
        <v>582387</v>
      </c>
      <c r="B269" s="129" t="s">
        <v>1561</v>
      </c>
      <c r="C269" s="128">
        <v>403</v>
      </c>
      <c r="D269" s="128">
        <v>4</v>
      </c>
      <c r="E269" s="128">
        <v>152</v>
      </c>
      <c r="F269" s="128">
        <v>1.0049999999999999</v>
      </c>
    </row>
    <row r="270" spans="1:6">
      <c r="A270" s="128">
        <v>520098</v>
      </c>
      <c r="B270" s="129" t="s">
        <v>1562</v>
      </c>
      <c r="C270" s="128">
        <v>705</v>
      </c>
      <c r="D270" s="128">
        <v>7</v>
      </c>
      <c r="E270" s="128">
        <v>383</v>
      </c>
      <c r="F270" s="128">
        <v>0.97599999999999998</v>
      </c>
    </row>
    <row r="271" spans="1:6">
      <c r="A271" s="128">
        <v>520101</v>
      </c>
      <c r="B271" s="129" t="s">
        <v>1563</v>
      </c>
      <c r="C271" s="128">
        <v>705</v>
      </c>
      <c r="D271" s="128">
        <v>7</v>
      </c>
      <c r="E271" s="128">
        <v>253</v>
      </c>
      <c r="F271" s="128">
        <v>0.99199999999999999</v>
      </c>
    </row>
    <row r="272" spans="1:6">
      <c r="A272" s="128">
        <v>518247</v>
      </c>
      <c r="B272" s="129" t="s">
        <v>1564</v>
      </c>
      <c r="C272" s="128">
        <v>605</v>
      </c>
      <c r="D272" s="128">
        <v>6</v>
      </c>
      <c r="E272" s="128">
        <v>314</v>
      </c>
      <c r="F272" s="128">
        <v>0.98499999999999999</v>
      </c>
    </row>
    <row r="273" spans="1:6">
      <c r="A273" s="128">
        <v>509132</v>
      </c>
      <c r="B273" s="129" t="s">
        <v>573</v>
      </c>
      <c r="C273" s="128">
        <v>502</v>
      </c>
      <c r="D273" s="128">
        <v>5</v>
      </c>
      <c r="E273" s="128">
        <v>506</v>
      </c>
      <c r="F273" s="128">
        <v>0.96099999999999997</v>
      </c>
    </row>
    <row r="274" spans="1:6">
      <c r="A274" s="128">
        <v>505901</v>
      </c>
      <c r="B274" s="129" t="s">
        <v>1565</v>
      </c>
      <c r="C274" s="128">
        <v>304</v>
      </c>
      <c r="D274" s="128">
        <v>3</v>
      </c>
      <c r="E274" s="128">
        <v>182</v>
      </c>
      <c r="F274" s="128">
        <v>1.0009999999999999</v>
      </c>
    </row>
    <row r="275" spans="1:6">
      <c r="A275" s="128">
        <v>502111</v>
      </c>
      <c r="B275" s="129" t="s">
        <v>1566</v>
      </c>
      <c r="C275" s="128">
        <v>402</v>
      </c>
      <c r="D275" s="128">
        <v>4</v>
      </c>
      <c r="E275" s="128">
        <v>190</v>
      </c>
      <c r="F275" s="128">
        <v>1</v>
      </c>
    </row>
    <row r="276" spans="1:6">
      <c r="A276" s="128">
        <v>502120</v>
      </c>
      <c r="B276" s="129" t="s">
        <v>1567</v>
      </c>
      <c r="C276" s="128">
        <v>402</v>
      </c>
      <c r="D276" s="128">
        <v>4</v>
      </c>
      <c r="E276" s="128">
        <v>179</v>
      </c>
      <c r="F276" s="128">
        <v>1.0009999999999999</v>
      </c>
    </row>
    <row r="277" spans="1:6">
      <c r="A277" s="128">
        <v>500101</v>
      </c>
      <c r="B277" s="129" t="s">
        <v>1568</v>
      </c>
      <c r="C277" s="128">
        <v>403</v>
      </c>
      <c r="D277" s="128">
        <v>4</v>
      </c>
      <c r="E277" s="128">
        <v>148</v>
      </c>
      <c r="F277" s="128">
        <v>1.0049999999999999</v>
      </c>
    </row>
    <row r="278" spans="1:6">
      <c r="A278" s="128">
        <v>511323</v>
      </c>
      <c r="B278" s="129" t="s">
        <v>1569</v>
      </c>
      <c r="C278" s="128">
        <v>606</v>
      </c>
      <c r="D278" s="128">
        <v>6</v>
      </c>
      <c r="E278" s="128">
        <v>243</v>
      </c>
      <c r="F278" s="128">
        <v>0.99299999999999999</v>
      </c>
    </row>
    <row r="279" spans="1:6">
      <c r="A279" s="128">
        <v>521281</v>
      </c>
      <c r="B279" s="129" t="s">
        <v>1569</v>
      </c>
      <c r="C279" s="128">
        <v>806</v>
      </c>
      <c r="D279" s="128">
        <v>8</v>
      </c>
      <c r="E279" s="128">
        <v>271</v>
      </c>
      <c r="F279" s="128">
        <v>0.99</v>
      </c>
    </row>
    <row r="280" spans="1:6">
      <c r="A280" s="128">
        <v>501514</v>
      </c>
      <c r="B280" s="129" t="s">
        <v>1570</v>
      </c>
      <c r="C280" s="128">
        <v>201</v>
      </c>
      <c r="D280" s="128">
        <v>2</v>
      </c>
      <c r="E280" s="128">
        <v>125</v>
      </c>
      <c r="F280" s="128">
        <v>1.008</v>
      </c>
    </row>
    <row r="281" spans="1:6">
      <c r="A281" s="128">
        <v>544116</v>
      </c>
      <c r="B281" s="129" t="s">
        <v>1571</v>
      </c>
      <c r="C281" s="128">
        <v>713</v>
      </c>
      <c r="D281" s="128">
        <v>7</v>
      </c>
      <c r="E281" s="128">
        <v>134</v>
      </c>
      <c r="F281" s="128">
        <v>1.0069999999999999</v>
      </c>
    </row>
    <row r="282" spans="1:6">
      <c r="A282" s="128">
        <v>501085</v>
      </c>
      <c r="B282" s="129" t="s">
        <v>1572</v>
      </c>
      <c r="C282" s="128">
        <v>401</v>
      </c>
      <c r="D282" s="128">
        <v>4</v>
      </c>
      <c r="E282" s="128">
        <v>108</v>
      </c>
      <c r="F282" s="128">
        <v>1.01</v>
      </c>
    </row>
    <row r="283" spans="1:6">
      <c r="A283" s="128">
        <v>511331</v>
      </c>
      <c r="B283" s="129" t="s">
        <v>1573</v>
      </c>
      <c r="C283" s="128">
        <v>606</v>
      </c>
      <c r="D283" s="128">
        <v>6</v>
      </c>
      <c r="E283" s="128">
        <v>207</v>
      </c>
      <c r="F283" s="128">
        <v>0.998</v>
      </c>
    </row>
    <row r="284" spans="1:6">
      <c r="A284" s="128">
        <v>521299</v>
      </c>
      <c r="B284" s="129" t="s">
        <v>1574</v>
      </c>
      <c r="C284" s="128">
        <v>806</v>
      </c>
      <c r="D284" s="128">
        <v>8</v>
      </c>
      <c r="E284" s="128">
        <v>174</v>
      </c>
      <c r="F284" s="128">
        <v>1.002</v>
      </c>
    </row>
    <row r="285" spans="1:6">
      <c r="A285" s="128">
        <v>500127</v>
      </c>
      <c r="B285" s="129" t="s">
        <v>1575</v>
      </c>
      <c r="C285" s="128">
        <v>407</v>
      </c>
      <c r="D285" s="128">
        <v>4</v>
      </c>
      <c r="E285" s="128">
        <v>245</v>
      </c>
      <c r="F285" s="128">
        <v>0.99299999999999999</v>
      </c>
    </row>
    <row r="286" spans="1:6">
      <c r="A286" s="128">
        <v>504319</v>
      </c>
      <c r="B286" s="129" t="s">
        <v>1576</v>
      </c>
      <c r="C286" s="128">
        <v>205</v>
      </c>
      <c r="D286" s="128">
        <v>2</v>
      </c>
      <c r="E286" s="128">
        <v>167</v>
      </c>
      <c r="F286" s="128">
        <v>1.0029999999999999</v>
      </c>
    </row>
    <row r="287" spans="1:6">
      <c r="A287" s="128">
        <v>507857</v>
      </c>
      <c r="B287" s="129" t="s">
        <v>1577</v>
      </c>
      <c r="C287" s="128">
        <v>107</v>
      </c>
      <c r="D287" s="128">
        <v>1</v>
      </c>
      <c r="E287" s="128">
        <v>292</v>
      </c>
      <c r="F287" s="128">
        <v>0.98699999999999999</v>
      </c>
    </row>
    <row r="288" spans="1:6">
      <c r="A288" s="128">
        <v>504327</v>
      </c>
      <c r="B288" s="129" t="s">
        <v>1578</v>
      </c>
      <c r="C288" s="128">
        <v>205</v>
      </c>
      <c r="D288" s="128">
        <v>2</v>
      </c>
      <c r="E288" s="128">
        <v>382</v>
      </c>
      <c r="F288" s="128">
        <v>0.97599999999999998</v>
      </c>
    </row>
    <row r="289" spans="1:6">
      <c r="A289" s="128">
        <v>505919</v>
      </c>
      <c r="B289" s="129" t="s">
        <v>1579</v>
      </c>
      <c r="C289" s="128">
        <v>304</v>
      </c>
      <c r="D289" s="128">
        <v>3</v>
      </c>
      <c r="E289" s="128">
        <v>177</v>
      </c>
      <c r="F289" s="128">
        <v>1.002</v>
      </c>
    </row>
    <row r="290" spans="1:6">
      <c r="A290" s="128">
        <v>555843</v>
      </c>
      <c r="B290" s="129" t="s">
        <v>1580</v>
      </c>
      <c r="C290" s="128">
        <v>402</v>
      </c>
      <c r="D290" s="128">
        <v>4</v>
      </c>
      <c r="E290" s="128">
        <v>132</v>
      </c>
      <c r="F290" s="128">
        <v>1.0069999999999999</v>
      </c>
    </row>
    <row r="291" spans="1:6">
      <c r="A291" s="128">
        <v>507865</v>
      </c>
      <c r="B291" s="129" t="s">
        <v>1581</v>
      </c>
      <c r="C291" s="128">
        <v>108</v>
      </c>
      <c r="D291" s="128">
        <v>1</v>
      </c>
      <c r="E291" s="128">
        <v>133</v>
      </c>
      <c r="F291" s="128">
        <v>1.0069999999999999</v>
      </c>
    </row>
    <row r="292" spans="1:6">
      <c r="A292" s="128">
        <v>513938</v>
      </c>
      <c r="B292" s="129" t="s">
        <v>1582</v>
      </c>
      <c r="C292" s="128">
        <v>307</v>
      </c>
      <c r="D292" s="128">
        <v>3</v>
      </c>
      <c r="E292" s="128">
        <v>580</v>
      </c>
      <c r="F292" s="128">
        <v>0.95199999999999996</v>
      </c>
    </row>
    <row r="293" spans="1:6">
      <c r="A293" s="128">
        <v>515906</v>
      </c>
      <c r="B293" s="129" t="s">
        <v>1583</v>
      </c>
      <c r="C293" s="128">
        <v>610</v>
      </c>
      <c r="D293" s="128">
        <v>6</v>
      </c>
      <c r="E293" s="128">
        <v>215</v>
      </c>
      <c r="F293" s="128">
        <v>0.997</v>
      </c>
    </row>
    <row r="294" spans="1:6">
      <c r="A294" s="128">
        <v>522392</v>
      </c>
      <c r="B294" s="129" t="s">
        <v>1584</v>
      </c>
      <c r="C294" s="128">
        <v>807</v>
      </c>
      <c r="D294" s="128">
        <v>8</v>
      </c>
      <c r="E294" s="128">
        <v>105</v>
      </c>
      <c r="F294" s="128">
        <v>1.01</v>
      </c>
    </row>
    <row r="295" spans="1:6">
      <c r="A295" s="128">
        <v>521302</v>
      </c>
      <c r="B295" s="129" t="s">
        <v>1585</v>
      </c>
      <c r="C295" s="128">
        <v>806</v>
      </c>
      <c r="D295" s="128">
        <v>8</v>
      </c>
      <c r="E295" s="128">
        <v>210</v>
      </c>
      <c r="F295" s="128">
        <v>0.998</v>
      </c>
    </row>
    <row r="296" spans="1:6">
      <c r="A296" s="128">
        <v>503118</v>
      </c>
      <c r="B296" s="129" t="s">
        <v>1586</v>
      </c>
      <c r="C296" s="128">
        <v>404</v>
      </c>
      <c r="D296" s="128">
        <v>4</v>
      </c>
      <c r="E296" s="128">
        <v>151</v>
      </c>
      <c r="F296" s="128">
        <v>1.0049999999999999</v>
      </c>
    </row>
    <row r="297" spans="1:6">
      <c r="A297" s="128">
        <v>555886</v>
      </c>
      <c r="B297" s="129" t="s">
        <v>1587</v>
      </c>
      <c r="C297" s="128">
        <v>403</v>
      </c>
      <c r="D297" s="128">
        <v>4</v>
      </c>
      <c r="E297" s="128">
        <v>133</v>
      </c>
      <c r="F297" s="128">
        <v>1.0069999999999999</v>
      </c>
    </row>
    <row r="298" spans="1:6">
      <c r="A298" s="128">
        <v>518255</v>
      </c>
      <c r="B298" s="129" t="s">
        <v>1588</v>
      </c>
      <c r="C298" s="128">
        <v>605</v>
      </c>
      <c r="D298" s="128">
        <v>6</v>
      </c>
      <c r="E298" s="128">
        <v>396</v>
      </c>
      <c r="F298" s="128">
        <v>0.97499999999999998</v>
      </c>
    </row>
    <row r="299" spans="1:6">
      <c r="A299" s="128">
        <v>500135</v>
      </c>
      <c r="B299" s="129" t="s">
        <v>1589</v>
      </c>
      <c r="C299" s="128">
        <v>403</v>
      </c>
      <c r="D299" s="128">
        <v>4</v>
      </c>
      <c r="E299" s="128">
        <v>180</v>
      </c>
      <c r="F299" s="128">
        <v>1.0009999999999999</v>
      </c>
    </row>
    <row r="300" spans="1:6">
      <c r="A300" s="128">
        <v>556297</v>
      </c>
      <c r="B300" s="129" t="s">
        <v>1590</v>
      </c>
      <c r="C300" s="128">
        <v>406</v>
      </c>
      <c r="D300" s="128">
        <v>4</v>
      </c>
      <c r="E300" s="128">
        <v>170</v>
      </c>
      <c r="F300" s="128">
        <v>1.002</v>
      </c>
    </row>
    <row r="301" spans="1:6">
      <c r="A301" s="128">
        <v>515914</v>
      </c>
      <c r="B301" s="129" t="s">
        <v>1591</v>
      </c>
      <c r="C301" s="128">
        <v>610</v>
      </c>
      <c r="D301" s="128">
        <v>6</v>
      </c>
      <c r="E301" s="128">
        <v>154</v>
      </c>
      <c r="F301" s="128">
        <v>1.004</v>
      </c>
    </row>
    <row r="302" spans="1:6">
      <c r="A302" s="128">
        <v>557561</v>
      </c>
      <c r="B302" s="129" t="s">
        <v>1592</v>
      </c>
      <c r="C302" s="128">
        <v>306</v>
      </c>
      <c r="D302" s="128">
        <v>3</v>
      </c>
      <c r="E302" s="128">
        <v>449</v>
      </c>
      <c r="F302" s="128">
        <v>0.96799999999999997</v>
      </c>
    </row>
    <row r="303" spans="1:6">
      <c r="A303" s="128">
        <v>515922</v>
      </c>
      <c r="B303" s="129" t="s">
        <v>1593</v>
      </c>
      <c r="C303" s="128">
        <v>610</v>
      </c>
      <c r="D303" s="128">
        <v>6</v>
      </c>
      <c r="E303" s="128">
        <v>346</v>
      </c>
      <c r="F303" s="128">
        <v>0.98099999999999998</v>
      </c>
    </row>
    <row r="304" spans="1:6">
      <c r="A304" s="128">
        <v>524271</v>
      </c>
      <c r="B304" s="129" t="s">
        <v>1593</v>
      </c>
      <c r="C304" s="128">
        <v>707</v>
      </c>
      <c r="D304" s="128">
        <v>7</v>
      </c>
      <c r="E304" s="128">
        <v>373</v>
      </c>
      <c r="F304" s="128">
        <v>0.97699999999999998</v>
      </c>
    </row>
    <row r="305" spans="1:6">
      <c r="A305" s="128">
        <v>528242</v>
      </c>
      <c r="B305" s="129" t="s">
        <v>1594</v>
      </c>
      <c r="C305" s="128">
        <v>811</v>
      </c>
      <c r="D305" s="128">
        <v>8</v>
      </c>
      <c r="E305" s="128">
        <v>139</v>
      </c>
      <c r="F305" s="128">
        <v>1.006</v>
      </c>
    </row>
    <row r="306" spans="1:6">
      <c r="A306" s="128">
        <v>580554</v>
      </c>
      <c r="B306" s="129" t="s">
        <v>1595</v>
      </c>
      <c r="C306" s="128">
        <v>201</v>
      </c>
      <c r="D306" s="128">
        <v>2</v>
      </c>
      <c r="E306" s="128">
        <v>123</v>
      </c>
      <c r="F306" s="128">
        <v>1.008</v>
      </c>
    </row>
    <row r="307" spans="1:6">
      <c r="A307" s="128">
        <v>513946</v>
      </c>
      <c r="B307" s="129" t="s">
        <v>1596</v>
      </c>
      <c r="C307" s="128">
        <v>307</v>
      </c>
      <c r="D307" s="128">
        <v>3</v>
      </c>
      <c r="E307" s="128">
        <v>258</v>
      </c>
      <c r="F307" s="128">
        <v>0.99199999999999999</v>
      </c>
    </row>
    <row r="308" spans="1:6">
      <c r="A308" s="128">
        <v>514608</v>
      </c>
      <c r="B308" s="129" t="s">
        <v>1597</v>
      </c>
      <c r="C308" s="128">
        <v>609</v>
      </c>
      <c r="D308" s="128">
        <v>6</v>
      </c>
      <c r="E308" s="128">
        <v>214</v>
      </c>
      <c r="F308" s="128">
        <v>0.997</v>
      </c>
    </row>
    <row r="309" spans="1:6">
      <c r="A309" s="128">
        <v>528251</v>
      </c>
      <c r="B309" s="129" t="s">
        <v>1598</v>
      </c>
      <c r="C309" s="128">
        <v>811</v>
      </c>
      <c r="D309" s="128">
        <v>8</v>
      </c>
      <c r="E309" s="128">
        <v>129</v>
      </c>
      <c r="F309" s="128">
        <v>1.008</v>
      </c>
    </row>
    <row r="310" spans="1:6">
      <c r="A310" s="128">
        <v>508519</v>
      </c>
      <c r="B310" s="129" t="s">
        <v>1599</v>
      </c>
      <c r="C310" s="128">
        <v>601</v>
      </c>
      <c r="D310" s="128">
        <v>6</v>
      </c>
      <c r="E310" s="128">
        <v>395</v>
      </c>
      <c r="F310" s="128">
        <v>0.97499999999999998</v>
      </c>
    </row>
    <row r="311" spans="1:6">
      <c r="A311" s="128">
        <v>542792</v>
      </c>
      <c r="B311" s="129" t="s">
        <v>1600</v>
      </c>
      <c r="C311" s="128">
        <v>406</v>
      </c>
      <c r="D311" s="128">
        <v>4</v>
      </c>
      <c r="E311" s="128">
        <v>179</v>
      </c>
      <c r="F311" s="128">
        <v>1.0009999999999999</v>
      </c>
    </row>
    <row r="312" spans="1:6">
      <c r="A312" s="128">
        <v>503126</v>
      </c>
      <c r="B312" s="129" t="s">
        <v>1601</v>
      </c>
      <c r="C312" s="128">
        <v>404</v>
      </c>
      <c r="D312" s="128">
        <v>4</v>
      </c>
      <c r="E312" s="128">
        <v>126</v>
      </c>
      <c r="F312" s="128">
        <v>1.008</v>
      </c>
    </row>
    <row r="313" spans="1:6">
      <c r="A313" s="128">
        <v>520110</v>
      </c>
      <c r="B313" s="129" t="s">
        <v>1602</v>
      </c>
      <c r="C313" s="128">
        <v>702</v>
      </c>
      <c r="D313" s="128">
        <v>7</v>
      </c>
      <c r="E313" s="128">
        <v>253</v>
      </c>
      <c r="F313" s="128">
        <v>0.99199999999999999</v>
      </c>
    </row>
    <row r="314" spans="1:6">
      <c r="A314" s="128">
        <v>528269</v>
      </c>
      <c r="B314" s="129" t="s">
        <v>1603</v>
      </c>
      <c r="C314" s="128">
        <v>811</v>
      </c>
      <c r="D314" s="128">
        <v>8</v>
      </c>
      <c r="E314" s="128">
        <v>167</v>
      </c>
      <c r="F314" s="128">
        <v>1.0029999999999999</v>
      </c>
    </row>
    <row r="315" spans="1:6">
      <c r="A315" s="128">
        <v>520128</v>
      </c>
      <c r="B315" s="129" t="s">
        <v>1604</v>
      </c>
      <c r="C315" s="128">
        <v>705</v>
      </c>
      <c r="D315" s="128">
        <v>7</v>
      </c>
      <c r="E315" s="128">
        <v>438</v>
      </c>
      <c r="F315" s="128">
        <v>0.96899999999999997</v>
      </c>
    </row>
    <row r="316" spans="1:6">
      <c r="A316" s="128">
        <v>524280</v>
      </c>
      <c r="B316" s="129" t="s">
        <v>1605</v>
      </c>
      <c r="C316" s="128">
        <v>708</v>
      </c>
      <c r="D316" s="128">
        <v>7</v>
      </c>
      <c r="E316" s="128">
        <v>520</v>
      </c>
      <c r="F316" s="128">
        <v>0.95899999999999996</v>
      </c>
    </row>
    <row r="317" spans="1:6">
      <c r="A317" s="128">
        <v>515931</v>
      </c>
      <c r="B317" s="129" t="s">
        <v>1606</v>
      </c>
      <c r="C317" s="128">
        <v>610</v>
      </c>
      <c r="D317" s="128">
        <v>6</v>
      </c>
      <c r="E317" s="128">
        <v>339</v>
      </c>
      <c r="F317" s="128">
        <v>0.98199999999999998</v>
      </c>
    </row>
    <row r="318" spans="1:6">
      <c r="A318" s="128">
        <v>524301</v>
      </c>
      <c r="B318" s="129" t="s">
        <v>1607</v>
      </c>
      <c r="C318" s="128">
        <v>707</v>
      </c>
      <c r="D318" s="128">
        <v>7</v>
      </c>
      <c r="E318" s="128">
        <v>578</v>
      </c>
      <c r="F318" s="128">
        <v>0.95199999999999996</v>
      </c>
    </row>
    <row r="319" spans="1:6">
      <c r="A319" s="128">
        <v>524298</v>
      </c>
      <c r="B319" s="129" t="s">
        <v>1608</v>
      </c>
      <c r="C319" s="128">
        <v>708</v>
      </c>
      <c r="D319" s="128">
        <v>7</v>
      </c>
      <c r="E319" s="128">
        <v>356</v>
      </c>
      <c r="F319" s="128">
        <v>0.98</v>
      </c>
    </row>
    <row r="320" spans="1:6">
      <c r="A320" s="128">
        <v>506885</v>
      </c>
      <c r="B320" s="129" t="s">
        <v>1609</v>
      </c>
      <c r="C320" s="128">
        <v>203</v>
      </c>
      <c r="D320" s="128">
        <v>2</v>
      </c>
      <c r="E320" s="128">
        <v>144</v>
      </c>
      <c r="F320" s="128">
        <v>1.006</v>
      </c>
    </row>
    <row r="321" spans="1:6">
      <c r="A321" s="128">
        <v>555916</v>
      </c>
      <c r="B321" s="129" t="s">
        <v>1610</v>
      </c>
      <c r="C321" s="128">
        <v>407</v>
      </c>
      <c r="D321" s="128">
        <v>4</v>
      </c>
      <c r="E321" s="128">
        <v>170</v>
      </c>
      <c r="F321" s="128">
        <v>1.002</v>
      </c>
    </row>
    <row r="322" spans="1:6">
      <c r="A322" s="128">
        <v>512931</v>
      </c>
      <c r="B322" s="129" t="s">
        <v>1611</v>
      </c>
      <c r="C322" s="128">
        <v>302</v>
      </c>
      <c r="D322" s="128">
        <v>3</v>
      </c>
      <c r="E322" s="128">
        <v>357</v>
      </c>
      <c r="F322" s="128">
        <v>0.97899999999999998</v>
      </c>
    </row>
    <row r="323" spans="1:6">
      <c r="A323" s="128">
        <v>523429</v>
      </c>
      <c r="B323" s="129" t="s">
        <v>1612</v>
      </c>
      <c r="C323" s="128">
        <v>703</v>
      </c>
      <c r="D323" s="128">
        <v>7</v>
      </c>
      <c r="E323" s="128">
        <v>462</v>
      </c>
      <c r="F323" s="128">
        <v>0.96599999999999997</v>
      </c>
    </row>
    <row r="324" spans="1:6">
      <c r="A324" s="128">
        <v>511340</v>
      </c>
      <c r="B324" s="129" t="s">
        <v>1613</v>
      </c>
      <c r="C324" s="128">
        <v>607</v>
      </c>
      <c r="D324" s="128">
        <v>6</v>
      </c>
      <c r="E324" s="128">
        <v>451</v>
      </c>
      <c r="F324" s="128">
        <v>0.96799999999999997</v>
      </c>
    </row>
    <row r="325" spans="1:6">
      <c r="A325" s="128">
        <v>528277</v>
      </c>
      <c r="B325" s="129" t="s">
        <v>1614</v>
      </c>
      <c r="C325" s="128">
        <v>807</v>
      </c>
      <c r="D325" s="128">
        <v>8</v>
      </c>
      <c r="E325" s="128">
        <v>105</v>
      </c>
      <c r="F325" s="128">
        <v>1.01</v>
      </c>
    </row>
    <row r="326" spans="1:6">
      <c r="A326" s="128">
        <v>544124</v>
      </c>
      <c r="B326" s="129" t="s">
        <v>1615</v>
      </c>
      <c r="C326" s="128">
        <v>713</v>
      </c>
      <c r="D326" s="128">
        <v>7</v>
      </c>
      <c r="E326" s="128">
        <v>156</v>
      </c>
      <c r="F326" s="128">
        <v>1.004</v>
      </c>
    </row>
    <row r="327" spans="1:6">
      <c r="A327" s="128">
        <v>517470</v>
      </c>
      <c r="B327" s="129" t="s">
        <v>1616</v>
      </c>
      <c r="C327" s="128">
        <v>511</v>
      </c>
      <c r="D327" s="128">
        <v>5</v>
      </c>
      <c r="E327" s="128">
        <v>645</v>
      </c>
      <c r="F327" s="128">
        <v>0.94399999999999995</v>
      </c>
    </row>
    <row r="328" spans="1:6">
      <c r="A328" s="128">
        <v>501093</v>
      </c>
      <c r="B328" s="129" t="s">
        <v>1617</v>
      </c>
      <c r="C328" s="128">
        <v>401</v>
      </c>
      <c r="D328" s="128">
        <v>4</v>
      </c>
      <c r="E328" s="128">
        <v>110</v>
      </c>
      <c r="F328" s="128">
        <v>1.01</v>
      </c>
    </row>
    <row r="329" spans="1:6">
      <c r="A329" s="128">
        <v>528285</v>
      </c>
      <c r="B329" s="129" t="s">
        <v>1618</v>
      </c>
      <c r="C329" s="128">
        <v>811</v>
      </c>
      <c r="D329" s="128">
        <v>8</v>
      </c>
      <c r="E329" s="128">
        <v>100</v>
      </c>
      <c r="F329" s="128">
        <v>1.0109999999999999</v>
      </c>
    </row>
    <row r="330" spans="1:6">
      <c r="A330" s="128">
        <v>542806</v>
      </c>
      <c r="B330" s="129" t="s">
        <v>1619</v>
      </c>
      <c r="C330" s="128">
        <v>301</v>
      </c>
      <c r="D330" s="128">
        <v>3</v>
      </c>
      <c r="E330" s="128">
        <v>390</v>
      </c>
      <c r="F330" s="128">
        <v>0.97499999999999998</v>
      </c>
    </row>
    <row r="331" spans="1:6">
      <c r="A331" s="128">
        <v>525596</v>
      </c>
      <c r="B331" s="129" t="s">
        <v>1619</v>
      </c>
      <c r="C331" s="128">
        <v>808</v>
      </c>
      <c r="D331" s="128">
        <v>8</v>
      </c>
      <c r="E331" s="128">
        <v>509</v>
      </c>
      <c r="F331" s="128">
        <v>0.96099999999999997</v>
      </c>
    </row>
    <row r="332" spans="1:6">
      <c r="A332" s="128">
        <v>528293</v>
      </c>
      <c r="B332" s="129" t="s">
        <v>1620</v>
      </c>
      <c r="C332" s="128">
        <v>811</v>
      </c>
      <c r="D332" s="128">
        <v>8</v>
      </c>
      <c r="E332" s="128">
        <v>110</v>
      </c>
      <c r="F332" s="128">
        <v>1.01</v>
      </c>
    </row>
    <row r="333" spans="1:6">
      <c r="A333" s="128">
        <v>503690</v>
      </c>
      <c r="B333" s="129" t="s">
        <v>1621</v>
      </c>
      <c r="C333" s="128">
        <v>202</v>
      </c>
      <c r="D333" s="128">
        <v>2</v>
      </c>
      <c r="E333" s="128">
        <v>117</v>
      </c>
      <c r="F333" s="128">
        <v>1.0089999999999999</v>
      </c>
    </row>
    <row r="334" spans="1:6">
      <c r="A334" s="128">
        <v>509159</v>
      </c>
      <c r="B334" s="129" t="s">
        <v>3993</v>
      </c>
      <c r="C334" s="128">
        <v>502</v>
      </c>
      <c r="D334" s="128">
        <v>5</v>
      </c>
      <c r="E334" s="128">
        <v>475</v>
      </c>
      <c r="F334" s="128">
        <v>0.96499999999999997</v>
      </c>
    </row>
    <row r="335" spans="1:6">
      <c r="A335" s="128">
        <v>500151</v>
      </c>
      <c r="B335" s="129" t="s">
        <v>1622</v>
      </c>
      <c r="C335" s="128">
        <v>407</v>
      </c>
      <c r="D335" s="128">
        <v>4</v>
      </c>
      <c r="E335" s="128">
        <v>224</v>
      </c>
      <c r="F335" s="128">
        <v>0.996</v>
      </c>
    </row>
    <row r="336" spans="1:6">
      <c r="A336" s="128">
        <v>544132</v>
      </c>
      <c r="B336" s="129" t="s">
        <v>1623</v>
      </c>
      <c r="C336" s="128">
        <v>713</v>
      </c>
      <c r="D336" s="128">
        <v>7</v>
      </c>
      <c r="E336" s="128">
        <v>158</v>
      </c>
      <c r="F336" s="128">
        <v>1.004</v>
      </c>
    </row>
    <row r="337" spans="1:6">
      <c r="A337" s="128">
        <v>528307</v>
      </c>
      <c r="B337" s="129" t="s">
        <v>1624</v>
      </c>
      <c r="C337" s="128">
        <v>807</v>
      </c>
      <c r="D337" s="128">
        <v>8</v>
      </c>
      <c r="E337" s="128">
        <v>105</v>
      </c>
      <c r="F337" s="128">
        <v>1.01</v>
      </c>
    </row>
    <row r="338" spans="1:6">
      <c r="A338" s="128">
        <v>508527</v>
      </c>
      <c r="B338" s="129" t="s">
        <v>1625</v>
      </c>
      <c r="C338" s="128">
        <v>603</v>
      </c>
      <c r="D338" s="128">
        <v>6</v>
      </c>
      <c r="E338" s="128">
        <v>555</v>
      </c>
      <c r="F338" s="128">
        <v>0.95499999999999996</v>
      </c>
    </row>
    <row r="339" spans="1:6">
      <c r="A339" s="128">
        <v>503703</v>
      </c>
      <c r="B339" s="129" t="s">
        <v>1626</v>
      </c>
      <c r="C339" s="128">
        <v>202</v>
      </c>
      <c r="D339" s="128">
        <v>2</v>
      </c>
      <c r="E339" s="128">
        <v>118</v>
      </c>
      <c r="F339" s="128">
        <v>1.0089999999999999</v>
      </c>
    </row>
    <row r="340" spans="1:6">
      <c r="A340" s="128">
        <v>514616</v>
      </c>
      <c r="B340" s="129" t="s">
        <v>1627</v>
      </c>
      <c r="C340" s="128">
        <v>609</v>
      </c>
      <c r="D340" s="128">
        <v>6</v>
      </c>
      <c r="E340" s="128">
        <v>208</v>
      </c>
      <c r="F340" s="128">
        <v>0.998</v>
      </c>
    </row>
    <row r="341" spans="1:6">
      <c r="A341" s="128">
        <v>500160</v>
      </c>
      <c r="B341" s="129" t="s">
        <v>1628</v>
      </c>
      <c r="C341" s="128">
        <v>403</v>
      </c>
      <c r="D341" s="128">
        <v>4</v>
      </c>
      <c r="E341" s="128">
        <v>170</v>
      </c>
      <c r="F341" s="128">
        <v>1.002</v>
      </c>
    </row>
    <row r="342" spans="1:6">
      <c r="A342" s="128">
        <v>501531</v>
      </c>
      <c r="B342" s="129" t="s">
        <v>1629</v>
      </c>
      <c r="C342" s="128">
        <v>201</v>
      </c>
      <c r="D342" s="128">
        <v>2</v>
      </c>
      <c r="E342" s="128">
        <v>110</v>
      </c>
      <c r="F342" s="128">
        <v>1.01</v>
      </c>
    </row>
    <row r="343" spans="1:6">
      <c r="A343" s="128">
        <v>518719</v>
      </c>
      <c r="B343" s="129" t="s">
        <v>1630</v>
      </c>
      <c r="C343" s="128">
        <v>510</v>
      </c>
      <c r="D343" s="128">
        <v>5</v>
      </c>
      <c r="E343" s="128">
        <v>666</v>
      </c>
      <c r="F343" s="128">
        <v>0.94099999999999995</v>
      </c>
    </row>
    <row r="344" spans="1:6">
      <c r="A344" s="128">
        <v>526673</v>
      </c>
      <c r="B344" s="129" t="s">
        <v>1631</v>
      </c>
      <c r="C344" s="128">
        <v>710</v>
      </c>
      <c r="D344" s="128">
        <v>7</v>
      </c>
      <c r="E344" s="128">
        <v>506</v>
      </c>
      <c r="F344" s="128">
        <v>0.96099999999999997</v>
      </c>
    </row>
    <row r="345" spans="1:6">
      <c r="A345" s="128">
        <v>514624</v>
      </c>
      <c r="B345" s="129" t="s">
        <v>1633</v>
      </c>
      <c r="C345" s="128">
        <v>609</v>
      </c>
      <c r="D345" s="128">
        <v>6</v>
      </c>
      <c r="E345" s="128">
        <v>170</v>
      </c>
      <c r="F345" s="128">
        <v>1.002</v>
      </c>
    </row>
    <row r="346" spans="1:6">
      <c r="A346" s="128">
        <v>521311</v>
      </c>
      <c r="B346" s="129" t="s">
        <v>1634</v>
      </c>
      <c r="C346" s="128">
        <v>806</v>
      </c>
      <c r="D346" s="128">
        <v>8</v>
      </c>
      <c r="E346" s="128">
        <v>290</v>
      </c>
      <c r="F346" s="128">
        <v>0.98799999999999999</v>
      </c>
    </row>
    <row r="347" spans="1:6">
      <c r="A347" s="128">
        <v>525600</v>
      </c>
      <c r="B347" s="129" t="s">
        <v>1635</v>
      </c>
      <c r="C347" s="128">
        <v>808</v>
      </c>
      <c r="D347" s="128">
        <v>8</v>
      </c>
      <c r="E347" s="128">
        <v>199</v>
      </c>
      <c r="F347" s="128">
        <v>0.999</v>
      </c>
    </row>
    <row r="348" spans="1:6">
      <c r="A348" s="128">
        <v>512141</v>
      </c>
      <c r="B348" s="129" t="s">
        <v>1636</v>
      </c>
      <c r="C348" s="128">
        <v>509</v>
      </c>
      <c r="D348" s="128">
        <v>5</v>
      </c>
      <c r="E348" s="128">
        <v>649</v>
      </c>
      <c r="F348" s="128">
        <v>0.94299999999999995</v>
      </c>
    </row>
    <row r="349" spans="1:6">
      <c r="A349" s="128">
        <v>560031</v>
      </c>
      <c r="B349" s="129" t="s">
        <v>1637</v>
      </c>
      <c r="C349" s="128">
        <v>808</v>
      </c>
      <c r="D349" s="128">
        <v>8</v>
      </c>
      <c r="E349" s="128">
        <v>447</v>
      </c>
      <c r="F349" s="128">
        <v>0.96799999999999997</v>
      </c>
    </row>
    <row r="350" spans="1:6">
      <c r="A350" s="128">
        <v>520136</v>
      </c>
      <c r="B350" s="129" t="s">
        <v>1638</v>
      </c>
      <c r="C350" s="128">
        <v>709</v>
      </c>
      <c r="D350" s="128">
        <v>7</v>
      </c>
      <c r="E350" s="128">
        <v>396</v>
      </c>
      <c r="F350" s="128">
        <v>0.97499999999999998</v>
      </c>
    </row>
    <row r="351" spans="1:6">
      <c r="A351" s="128">
        <v>524310</v>
      </c>
      <c r="B351" s="129" t="s">
        <v>1639</v>
      </c>
      <c r="C351" s="128">
        <v>708</v>
      </c>
      <c r="D351" s="128">
        <v>7</v>
      </c>
      <c r="E351" s="128">
        <v>407</v>
      </c>
      <c r="F351" s="128">
        <v>0.97299999999999998</v>
      </c>
    </row>
    <row r="352" spans="1:6">
      <c r="A352" s="128">
        <v>515949</v>
      </c>
      <c r="B352" s="129" t="s">
        <v>1640</v>
      </c>
      <c r="C352" s="128">
        <v>610</v>
      </c>
      <c r="D352" s="128">
        <v>6</v>
      </c>
      <c r="E352" s="128">
        <v>488</v>
      </c>
      <c r="F352" s="128">
        <v>0.96299999999999997</v>
      </c>
    </row>
    <row r="353" spans="1:6">
      <c r="A353" s="128">
        <v>524328</v>
      </c>
      <c r="B353" s="129" t="s">
        <v>1641</v>
      </c>
      <c r="C353" s="128">
        <v>708</v>
      </c>
      <c r="D353" s="128">
        <v>7</v>
      </c>
      <c r="E353" s="128">
        <v>504</v>
      </c>
      <c r="F353" s="128">
        <v>0.96099999999999997</v>
      </c>
    </row>
    <row r="354" spans="1:6">
      <c r="A354" s="128">
        <v>526444</v>
      </c>
      <c r="B354" s="129" t="s">
        <v>1642</v>
      </c>
      <c r="C354" s="128">
        <v>810</v>
      </c>
      <c r="D354" s="128">
        <v>8</v>
      </c>
      <c r="E354" s="128">
        <v>457</v>
      </c>
      <c r="F354" s="128">
        <v>0.96699999999999997</v>
      </c>
    </row>
    <row r="355" spans="1:6">
      <c r="A355" s="128">
        <v>512150</v>
      </c>
      <c r="B355" s="129" t="s">
        <v>1643</v>
      </c>
      <c r="C355" s="128">
        <v>506</v>
      </c>
      <c r="D355" s="128">
        <v>5</v>
      </c>
      <c r="E355" s="128">
        <v>449</v>
      </c>
      <c r="F355" s="128">
        <v>0.96799999999999997</v>
      </c>
    </row>
    <row r="356" spans="1:6">
      <c r="A356" s="128">
        <v>544141</v>
      </c>
      <c r="B356" s="129" t="s">
        <v>1644</v>
      </c>
      <c r="C356" s="128">
        <v>713</v>
      </c>
      <c r="D356" s="128">
        <v>7</v>
      </c>
      <c r="E356" s="128">
        <v>193</v>
      </c>
      <c r="F356" s="128">
        <v>1</v>
      </c>
    </row>
    <row r="357" spans="1:6">
      <c r="A357" s="128">
        <v>528315</v>
      </c>
      <c r="B357" s="129" t="s">
        <v>1645</v>
      </c>
      <c r="C357" s="128">
        <v>811</v>
      </c>
      <c r="D357" s="128">
        <v>8</v>
      </c>
      <c r="E357" s="128">
        <v>259</v>
      </c>
      <c r="F357" s="128">
        <v>0.99099999999999999</v>
      </c>
    </row>
    <row r="358" spans="1:6">
      <c r="A358" s="128">
        <v>544159</v>
      </c>
      <c r="B358" s="129" t="s">
        <v>1646</v>
      </c>
      <c r="C358" s="128">
        <v>713</v>
      </c>
      <c r="D358" s="128">
        <v>7</v>
      </c>
      <c r="E358" s="128">
        <v>196</v>
      </c>
      <c r="F358" s="128">
        <v>0.999</v>
      </c>
    </row>
    <row r="359" spans="1:6">
      <c r="A359" s="128">
        <v>521329</v>
      </c>
      <c r="B359" s="129" t="s">
        <v>1647</v>
      </c>
      <c r="C359" s="128">
        <v>806</v>
      </c>
      <c r="D359" s="128">
        <v>8</v>
      </c>
      <c r="E359" s="128">
        <v>265</v>
      </c>
      <c r="F359" s="128">
        <v>0.99099999999999999</v>
      </c>
    </row>
    <row r="360" spans="1:6">
      <c r="A360" s="128">
        <v>520152</v>
      </c>
      <c r="B360" s="129" t="s">
        <v>1648</v>
      </c>
      <c r="C360" s="128">
        <v>702</v>
      </c>
      <c r="D360" s="128">
        <v>7</v>
      </c>
      <c r="E360" s="128">
        <v>209</v>
      </c>
      <c r="F360" s="128">
        <v>0.998</v>
      </c>
    </row>
    <row r="361" spans="1:6">
      <c r="A361" s="128">
        <v>501107</v>
      </c>
      <c r="B361" s="129" t="s">
        <v>1649</v>
      </c>
      <c r="C361" s="128">
        <v>401</v>
      </c>
      <c r="D361" s="128">
        <v>4</v>
      </c>
      <c r="E361" s="128">
        <v>110</v>
      </c>
      <c r="F361" s="128">
        <v>1.01</v>
      </c>
    </row>
    <row r="362" spans="1:6">
      <c r="A362" s="128">
        <v>503134</v>
      </c>
      <c r="B362" s="129" t="s">
        <v>1650</v>
      </c>
      <c r="C362" s="128">
        <v>404</v>
      </c>
      <c r="D362" s="128">
        <v>4</v>
      </c>
      <c r="E362" s="128">
        <v>194</v>
      </c>
      <c r="F362" s="128">
        <v>1</v>
      </c>
    </row>
    <row r="363" spans="1:6">
      <c r="A363" s="128">
        <v>525618</v>
      </c>
      <c r="B363" s="129" t="s">
        <v>1651</v>
      </c>
      <c r="C363" s="128">
        <v>808</v>
      </c>
      <c r="D363" s="128">
        <v>8</v>
      </c>
      <c r="E363" s="128">
        <v>784</v>
      </c>
      <c r="F363" s="128">
        <v>0.92700000000000005</v>
      </c>
    </row>
    <row r="364" spans="1:6">
      <c r="A364" s="128">
        <v>506893</v>
      </c>
      <c r="B364" s="129" t="s">
        <v>1652</v>
      </c>
      <c r="C364" s="128">
        <v>207</v>
      </c>
      <c r="D364" s="128">
        <v>2</v>
      </c>
      <c r="E364" s="128">
        <v>182</v>
      </c>
      <c r="F364" s="128">
        <v>1.0009999999999999</v>
      </c>
    </row>
    <row r="365" spans="1:6">
      <c r="A365" s="128">
        <v>516716</v>
      </c>
      <c r="B365" s="129" t="s">
        <v>1653</v>
      </c>
      <c r="C365" s="128">
        <v>602</v>
      </c>
      <c r="D365" s="128">
        <v>6</v>
      </c>
      <c r="E365" s="128">
        <v>471</v>
      </c>
      <c r="F365" s="128">
        <v>0.96499999999999997</v>
      </c>
    </row>
    <row r="366" spans="1:6">
      <c r="A366" s="128">
        <v>502154</v>
      </c>
      <c r="B366" s="129" t="s">
        <v>1654</v>
      </c>
      <c r="C366" s="128">
        <v>402</v>
      </c>
      <c r="D366" s="128">
        <v>4</v>
      </c>
      <c r="E366" s="128">
        <v>133</v>
      </c>
      <c r="F366" s="128">
        <v>1.0069999999999999</v>
      </c>
    </row>
    <row r="367" spans="1:6">
      <c r="A367" s="128">
        <v>510386</v>
      </c>
      <c r="B367" s="129" t="s">
        <v>1655</v>
      </c>
      <c r="C367" s="128">
        <v>505</v>
      </c>
      <c r="D367" s="128">
        <v>5</v>
      </c>
      <c r="E367" s="128">
        <v>1109</v>
      </c>
      <c r="F367" s="128">
        <v>0.88700000000000001</v>
      </c>
    </row>
    <row r="368" spans="1:6">
      <c r="A368" s="128">
        <v>524336</v>
      </c>
      <c r="B368" s="129" t="s">
        <v>1656</v>
      </c>
      <c r="C368" s="128">
        <v>707</v>
      </c>
      <c r="D368" s="128">
        <v>7</v>
      </c>
      <c r="E368" s="128">
        <v>299</v>
      </c>
      <c r="F368" s="128">
        <v>0.98699999999999999</v>
      </c>
    </row>
    <row r="369" spans="1:6">
      <c r="A369" s="128">
        <v>544167</v>
      </c>
      <c r="B369" s="129" t="s">
        <v>1657</v>
      </c>
      <c r="C369" s="128">
        <v>713</v>
      </c>
      <c r="D369" s="128">
        <v>7</v>
      </c>
      <c r="E369" s="128">
        <v>391</v>
      </c>
      <c r="F369" s="128">
        <v>0.97499999999999998</v>
      </c>
    </row>
    <row r="370" spans="1:6">
      <c r="A370" s="128">
        <v>518263</v>
      </c>
      <c r="B370" s="129" t="s">
        <v>1658</v>
      </c>
      <c r="C370" s="128">
        <v>604</v>
      </c>
      <c r="D370" s="128">
        <v>6</v>
      </c>
      <c r="E370" s="128">
        <v>474</v>
      </c>
      <c r="F370" s="128">
        <v>0.96499999999999997</v>
      </c>
    </row>
    <row r="371" spans="1:6">
      <c r="A371" s="128">
        <v>518271</v>
      </c>
      <c r="B371" s="129" t="s">
        <v>1659</v>
      </c>
      <c r="C371" s="128">
        <v>604</v>
      </c>
      <c r="D371" s="128">
        <v>6</v>
      </c>
      <c r="E371" s="128">
        <v>850</v>
      </c>
      <c r="F371" s="128">
        <v>0.91900000000000004</v>
      </c>
    </row>
    <row r="372" spans="1:6">
      <c r="A372" s="128">
        <v>502162</v>
      </c>
      <c r="B372" s="129" t="s">
        <v>1660</v>
      </c>
      <c r="C372" s="128">
        <v>402</v>
      </c>
      <c r="D372" s="128">
        <v>4</v>
      </c>
      <c r="E372" s="128">
        <v>276</v>
      </c>
      <c r="F372" s="128">
        <v>0.98899999999999999</v>
      </c>
    </row>
    <row r="373" spans="1:6">
      <c r="A373" s="128">
        <v>518280</v>
      </c>
      <c r="B373" s="129" t="s">
        <v>1661</v>
      </c>
      <c r="C373" s="128">
        <v>605</v>
      </c>
      <c r="D373" s="128">
        <v>6</v>
      </c>
      <c r="E373" s="128">
        <v>254</v>
      </c>
      <c r="F373" s="128">
        <v>0.99199999999999999</v>
      </c>
    </row>
    <row r="374" spans="1:6">
      <c r="A374" s="128">
        <v>542822</v>
      </c>
      <c r="B374" s="129" t="s">
        <v>1662</v>
      </c>
      <c r="C374" s="128">
        <v>301</v>
      </c>
      <c r="D374" s="128">
        <v>3</v>
      </c>
      <c r="E374" s="128">
        <v>215</v>
      </c>
      <c r="F374" s="128">
        <v>0.997</v>
      </c>
    </row>
    <row r="375" spans="1:6">
      <c r="A375" s="128">
        <v>512168</v>
      </c>
      <c r="B375" s="129" t="s">
        <v>1663</v>
      </c>
      <c r="C375" s="128">
        <v>506</v>
      </c>
      <c r="D375" s="128">
        <v>5</v>
      </c>
      <c r="E375" s="128">
        <v>436</v>
      </c>
      <c r="F375" s="128">
        <v>0.97</v>
      </c>
    </row>
    <row r="376" spans="1:6">
      <c r="A376" s="128">
        <v>503711</v>
      </c>
      <c r="B376" s="129" t="s">
        <v>1664</v>
      </c>
      <c r="C376" s="128">
        <v>405</v>
      </c>
      <c r="D376" s="128">
        <v>4</v>
      </c>
      <c r="E376" s="128">
        <v>115</v>
      </c>
      <c r="F376" s="128">
        <v>1.0089999999999999</v>
      </c>
    </row>
    <row r="377" spans="1:6">
      <c r="A377" s="128">
        <v>513954</v>
      </c>
      <c r="B377" s="129" t="s">
        <v>1666</v>
      </c>
      <c r="C377" s="128">
        <v>307</v>
      </c>
      <c r="D377" s="128">
        <v>3</v>
      </c>
      <c r="E377" s="128">
        <v>266</v>
      </c>
      <c r="F377" s="128">
        <v>0.99099999999999999</v>
      </c>
    </row>
    <row r="378" spans="1:6">
      <c r="A378" s="128">
        <v>513962</v>
      </c>
      <c r="B378" s="129" t="s">
        <v>1667</v>
      </c>
      <c r="C378" s="128">
        <v>307</v>
      </c>
      <c r="D378" s="128">
        <v>3</v>
      </c>
      <c r="E378" s="128">
        <v>290</v>
      </c>
      <c r="F378" s="128">
        <v>0.98799999999999999</v>
      </c>
    </row>
    <row r="379" spans="1:6">
      <c r="A379" s="128">
        <v>511358</v>
      </c>
      <c r="B379" s="129" t="s">
        <v>1668</v>
      </c>
      <c r="C379" s="128">
        <v>606</v>
      </c>
      <c r="D379" s="128">
        <v>6</v>
      </c>
      <c r="E379" s="128">
        <v>434</v>
      </c>
      <c r="F379" s="128">
        <v>0.97</v>
      </c>
    </row>
    <row r="380" spans="1:6">
      <c r="A380" s="128">
        <v>517488</v>
      </c>
      <c r="B380" s="129" t="s">
        <v>1669</v>
      </c>
      <c r="C380" s="128">
        <v>511</v>
      </c>
      <c r="D380" s="128">
        <v>5</v>
      </c>
      <c r="E380" s="128">
        <v>410</v>
      </c>
      <c r="F380" s="128">
        <v>0.97299999999999998</v>
      </c>
    </row>
    <row r="381" spans="1:6">
      <c r="A381" s="128">
        <v>517496</v>
      </c>
      <c r="B381" s="129" t="s">
        <v>1670</v>
      </c>
      <c r="C381" s="128">
        <v>511</v>
      </c>
      <c r="D381" s="128">
        <v>5</v>
      </c>
      <c r="E381" s="128">
        <v>388</v>
      </c>
      <c r="F381" s="128">
        <v>0.97599999999999998</v>
      </c>
    </row>
    <row r="382" spans="1:6">
      <c r="A382" s="128">
        <v>556599</v>
      </c>
      <c r="B382" s="129" t="s">
        <v>1671</v>
      </c>
      <c r="C382" s="128">
        <v>207</v>
      </c>
      <c r="D382" s="128">
        <v>2</v>
      </c>
      <c r="E382" s="128">
        <v>187</v>
      </c>
      <c r="F382" s="128">
        <v>1</v>
      </c>
    </row>
    <row r="383" spans="1:6">
      <c r="A383" s="128">
        <v>509167</v>
      </c>
      <c r="B383" s="129" t="s">
        <v>3994</v>
      </c>
      <c r="C383" s="128">
        <v>502</v>
      </c>
      <c r="D383" s="128">
        <v>5</v>
      </c>
      <c r="E383" s="128">
        <v>537</v>
      </c>
      <c r="F383" s="128">
        <v>0.95699999999999996</v>
      </c>
    </row>
    <row r="384" spans="1:6">
      <c r="A384" s="128">
        <v>509639</v>
      </c>
      <c r="B384" s="129" t="s">
        <v>1672</v>
      </c>
      <c r="C384" s="128">
        <v>503</v>
      </c>
      <c r="D384" s="128">
        <v>5</v>
      </c>
      <c r="E384" s="128">
        <v>530</v>
      </c>
      <c r="F384" s="128">
        <v>0.95799999999999996</v>
      </c>
    </row>
    <row r="385" spans="1:6">
      <c r="A385" s="128">
        <v>503720</v>
      </c>
      <c r="B385" s="129" t="s">
        <v>1673</v>
      </c>
      <c r="C385" s="128">
        <v>405</v>
      </c>
      <c r="D385" s="128">
        <v>4</v>
      </c>
      <c r="E385" s="128">
        <v>115</v>
      </c>
      <c r="F385" s="128">
        <v>1.0089999999999999</v>
      </c>
    </row>
    <row r="386" spans="1:6">
      <c r="A386" s="128">
        <v>525626</v>
      </c>
      <c r="B386" s="129" t="s">
        <v>1674</v>
      </c>
      <c r="C386" s="128">
        <v>808</v>
      </c>
      <c r="D386" s="128">
        <v>8</v>
      </c>
      <c r="E386" s="128">
        <v>332</v>
      </c>
      <c r="F386" s="128">
        <v>0.98199999999999998</v>
      </c>
    </row>
    <row r="387" spans="1:6">
      <c r="A387" s="128">
        <v>544175</v>
      </c>
      <c r="B387" s="129" t="s">
        <v>1675</v>
      </c>
      <c r="C387" s="128">
        <v>713</v>
      </c>
      <c r="D387" s="128">
        <v>7</v>
      </c>
      <c r="E387" s="128">
        <v>114</v>
      </c>
      <c r="F387" s="128">
        <v>1.0089999999999999</v>
      </c>
    </row>
    <row r="388" spans="1:6">
      <c r="A388" s="128">
        <v>520161</v>
      </c>
      <c r="B388" s="129" t="s">
        <v>1676</v>
      </c>
      <c r="C388" s="128">
        <v>709</v>
      </c>
      <c r="D388" s="128">
        <v>7</v>
      </c>
      <c r="E388" s="128">
        <v>185</v>
      </c>
      <c r="F388" s="128">
        <v>1.0009999999999999</v>
      </c>
    </row>
    <row r="389" spans="1:6">
      <c r="A389" s="128">
        <v>517500</v>
      </c>
      <c r="B389" s="129" t="s">
        <v>1677</v>
      </c>
      <c r="C389" s="128">
        <v>511</v>
      </c>
      <c r="D389" s="128">
        <v>5</v>
      </c>
      <c r="E389" s="128">
        <v>536</v>
      </c>
      <c r="F389" s="128">
        <v>0.95699999999999996</v>
      </c>
    </row>
    <row r="390" spans="1:6">
      <c r="A390" s="128">
        <v>526452</v>
      </c>
      <c r="B390" s="129" t="s">
        <v>1678</v>
      </c>
      <c r="C390" s="128">
        <v>704</v>
      </c>
      <c r="D390" s="128">
        <v>7</v>
      </c>
      <c r="E390" s="128">
        <v>599</v>
      </c>
      <c r="F390" s="128">
        <v>0.95</v>
      </c>
    </row>
    <row r="391" spans="1:6">
      <c r="A391" s="128">
        <v>527238</v>
      </c>
      <c r="B391" s="129" t="s">
        <v>1679</v>
      </c>
      <c r="C391" s="128">
        <v>712</v>
      </c>
      <c r="D391" s="128">
        <v>7</v>
      </c>
      <c r="E391" s="128">
        <v>355</v>
      </c>
      <c r="F391" s="128">
        <v>0.98</v>
      </c>
    </row>
    <row r="392" spans="1:6">
      <c r="A392" s="128">
        <v>513971</v>
      </c>
      <c r="B392" s="129" t="s">
        <v>1680</v>
      </c>
      <c r="C392" s="128">
        <v>307</v>
      </c>
      <c r="D392" s="128">
        <v>3</v>
      </c>
      <c r="E392" s="128">
        <v>404</v>
      </c>
      <c r="F392" s="128">
        <v>0.97399999999999998</v>
      </c>
    </row>
    <row r="393" spans="1:6">
      <c r="A393" s="128">
        <v>528323</v>
      </c>
      <c r="B393" s="129" t="s">
        <v>1681</v>
      </c>
      <c r="C393" s="128">
        <v>811</v>
      </c>
      <c r="D393" s="128">
        <v>8</v>
      </c>
      <c r="E393" s="128">
        <v>100</v>
      </c>
      <c r="F393" s="128">
        <v>1.0109999999999999</v>
      </c>
    </row>
    <row r="394" spans="1:6">
      <c r="A394" s="128">
        <v>518298</v>
      </c>
      <c r="B394" s="129" t="s">
        <v>1682</v>
      </c>
      <c r="C394" s="128">
        <v>611</v>
      </c>
      <c r="D394" s="128">
        <v>6</v>
      </c>
      <c r="E394" s="128">
        <v>357</v>
      </c>
      <c r="F394" s="128">
        <v>0.97899999999999998</v>
      </c>
    </row>
    <row r="395" spans="1:6">
      <c r="A395" s="128">
        <v>506915</v>
      </c>
      <c r="B395" s="129" t="s">
        <v>1683</v>
      </c>
      <c r="C395" s="128">
        <v>207</v>
      </c>
      <c r="D395" s="128">
        <v>2</v>
      </c>
      <c r="E395" s="128">
        <v>244</v>
      </c>
      <c r="F395" s="128">
        <v>0.99299999999999999</v>
      </c>
    </row>
    <row r="396" spans="1:6">
      <c r="A396" s="128">
        <v>511366</v>
      </c>
      <c r="B396" s="129" t="s">
        <v>1684</v>
      </c>
      <c r="C396" s="128">
        <v>606</v>
      </c>
      <c r="D396" s="128">
        <v>6</v>
      </c>
      <c r="E396" s="128">
        <v>654</v>
      </c>
      <c r="F396" s="128">
        <v>0.94299999999999995</v>
      </c>
    </row>
    <row r="397" spans="1:6">
      <c r="A397" s="128">
        <v>501549</v>
      </c>
      <c r="B397" s="129" t="s">
        <v>1685</v>
      </c>
      <c r="C397" s="128">
        <v>201</v>
      </c>
      <c r="D397" s="128">
        <v>2</v>
      </c>
      <c r="E397" s="128">
        <v>122</v>
      </c>
      <c r="F397" s="128">
        <v>1.008</v>
      </c>
    </row>
    <row r="398" spans="1:6">
      <c r="A398" s="128">
        <v>527246</v>
      </c>
      <c r="B398" s="129" t="s">
        <v>1686</v>
      </c>
      <c r="C398" s="128">
        <v>712</v>
      </c>
      <c r="D398" s="128">
        <v>7</v>
      </c>
      <c r="E398" s="128">
        <v>319</v>
      </c>
      <c r="F398" s="128">
        <v>0.98399999999999999</v>
      </c>
    </row>
    <row r="399" spans="1:6">
      <c r="A399" s="128">
        <v>525634</v>
      </c>
      <c r="B399" s="129" t="s">
        <v>1687</v>
      </c>
      <c r="C399" s="128">
        <v>808</v>
      </c>
      <c r="D399" s="128">
        <v>8</v>
      </c>
      <c r="E399" s="128">
        <v>459</v>
      </c>
      <c r="F399" s="128">
        <v>0.96699999999999997</v>
      </c>
    </row>
    <row r="400" spans="1:6">
      <c r="A400" s="128">
        <v>512940</v>
      </c>
      <c r="B400" s="129" t="s">
        <v>1688</v>
      </c>
      <c r="C400" s="128">
        <v>308</v>
      </c>
      <c r="D400" s="128">
        <v>3</v>
      </c>
      <c r="E400" s="128">
        <v>336</v>
      </c>
      <c r="F400" s="128">
        <v>0.98199999999999998</v>
      </c>
    </row>
    <row r="401" spans="1:6">
      <c r="A401" s="128">
        <v>504335</v>
      </c>
      <c r="B401" s="129" t="s">
        <v>1689</v>
      </c>
      <c r="C401" s="128">
        <v>205</v>
      </c>
      <c r="D401" s="128">
        <v>2</v>
      </c>
      <c r="E401" s="128">
        <v>182</v>
      </c>
      <c r="F401" s="128">
        <v>1.0009999999999999</v>
      </c>
    </row>
    <row r="402" spans="1:6">
      <c r="A402" s="128">
        <v>507873</v>
      </c>
      <c r="B402" s="129" t="s">
        <v>1690</v>
      </c>
      <c r="C402" s="128">
        <v>107</v>
      </c>
      <c r="D402" s="128">
        <v>1</v>
      </c>
      <c r="E402" s="128">
        <v>245</v>
      </c>
      <c r="F402" s="128">
        <v>0.99299999999999999</v>
      </c>
    </row>
    <row r="403" spans="1:6">
      <c r="A403" s="128">
        <v>526461</v>
      </c>
      <c r="B403" s="129" t="s">
        <v>1690</v>
      </c>
      <c r="C403" s="128">
        <v>704</v>
      </c>
      <c r="D403" s="128">
        <v>7</v>
      </c>
      <c r="E403" s="128">
        <v>590</v>
      </c>
      <c r="F403" s="128">
        <v>0.95099999999999996</v>
      </c>
    </row>
    <row r="404" spans="1:6">
      <c r="A404" s="128">
        <v>515957</v>
      </c>
      <c r="B404" s="129" t="s">
        <v>1691</v>
      </c>
      <c r="C404" s="128">
        <v>610</v>
      </c>
      <c r="D404" s="128">
        <v>6</v>
      </c>
      <c r="E404" s="128">
        <v>153</v>
      </c>
      <c r="F404" s="128">
        <v>1.0049999999999999</v>
      </c>
    </row>
    <row r="405" spans="1:6">
      <c r="A405" s="128">
        <v>512958</v>
      </c>
      <c r="B405" s="129" t="s">
        <v>1692</v>
      </c>
      <c r="C405" s="128">
        <v>308</v>
      </c>
      <c r="D405" s="128">
        <v>3</v>
      </c>
      <c r="E405" s="128">
        <v>296</v>
      </c>
      <c r="F405" s="128">
        <v>0.98699999999999999</v>
      </c>
    </row>
    <row r="406" spans="1:6">
      <c r="A406" s="128">
        <v>506923</v>
      </c>
      <c r="B406" s="129" t="s">
        <v>1693</v>
      </c>
      <c r="C406" s="128">
        <v>207</v>
      </c>
      <c r="D406" s="128">
        <v>2</v>
      </c>
      <c r="E406" s="128">
        <v>192</v>
      </c>
      <c r="F406" s="128">
        <v>1</v>
      </c>
    </row>
    <row r="407" spans="1:6">
      <c r="A407" s="128">
        <v>508535</v>
      </c>
      <c r="B407" s="129" t="s">
        <v>1694</v>
      </c>
      <c r="C407" s="128">
        <v>603</v>
      </c>
      <c r="D407" s="128">
        <v>6</v>
      </c>
      <c r="E407" s="128">
        <v>496</v>
      </c>
      <c r="F407" s="128">
        <v>0.96199999999999997</v>
      </c>
    </row>
    <row r="408" spans="1:6">
      <c r="A408" s="128">
        <v>512966</v>
      </c>
      <c r="B408" s="129" t="s">
        <v>1695</v>
      </c>
      <c r="C408" s="128">
        <v>306</v>
      </c>
      <c r="D408" s="128">
        <v>3</v>
      </c>
      <c r="E408" s="128">
        <v>427</v>
      </c>
      <c r="F408" s="128">
        <v>0.97099999999999997</v>
      </c>
    </row>
    <row r="409" spans="1:6">
      <c r="A409" s="128">
        <v>508543</v>
      </c>
      <c r="B409" s="129" t="s">
        <v>1696</v>
      </c>
      <c r="C409" s="128">
        <v>601</v>
      </c>
      <c r="D409" s="128">
        <v>6</v>
      </c>
      <c r="E409" s="128">
        <v>388</v>
      </c>
      <c r="F409" s="128">
        <v>0.97599999999999998</v>
      </c>
    </row>
    <row r="410" spans="1:6">
      <c r="A410" s="128">
        <v>505935</v>
      </c>
      <c r="B410" s="129" t="s">
        <v>1697</v>
      </c>
      <c r="C410" s="128">
        <v>309</v>
      </c>
      <c r="D410" s="128">
        <v>3</v>
      </c>
      <c r="E410" s="128">
        <v>429</v>
      </c>
      <c r="F410" s="128">
        <v>0.97099999999999997</v>
      </c>
    </row>
    <row r="411" spans="1:6">
      <c r="A411" s="128">
        <v>502171</v>
      </c>
      <c r="B411" s="129" t="s">
        <v>1698</v>
      </c>
      <c r="C411" s="128">
        <v>402</v>
      </c>
      <c r="D411" s="128">
        <v>4</v>
      </c>
      <c r="E411" s="128">
        <v>155</v>
      </c>
      <c r="F411" s="128">
        <v>1.004</v>
      </c>
    </row>
    <row r="412" spans="1:6">
      <c r="A412" s="128">
        <v>555789</v>
      </c>
      <c r="B412" s="129" t="s">
        <v>1699</v>
      </c>
      <c r="C412" s="128">
        <v>202</v>
      </c>
      <c r="D412" s="128">
        <v>2</v>
      </c>
      <c r="E412" s="128">
        <v>125</v>
      </c>
      <c r="F412" s="128">
        <v>1.008</v>
      </c>
    </row>
    <row r="413" spans="1:6">
      <c r="A413" s="128">
        <v>515965</v>
      </c>
      <c r="B413" s="129" t="s">
        <v>1700</v>
      </c>
      <c r="C413" s="128">
        <v>610</v>
      </c>
      <c r="D413" s="128">
        <v>6</v>
      </c>
      <c r="E413" s="128">
        <v>239</v>
      </c>
      <c r="F413" s="128">
        <v>0.99399999999999999</v>
      </c>
    </row>
    <row r="414" spans="1:6">
      <c r="A414" s="128">
        <v>505943</v>
      </c>
      <c r="B414" s="129" t="s">
        <v>1701</v>
      </c>
      <c r="C414" s="128">
        <v>309</v>
      </c>
      <c r="D414" s="128">
        <v>3</v>
      </c>
      <c r="E414" s="128">
        <v>363</v>
      </c>
      <c r="F414" s="128">
        <v>0.97899999999999998</v>
      </c>
    </row>
    <row r="415" spans="1:6">
      <c r="A415" s="128">
        <v>517518</v>
      </c>
      <c r="B415" s="129" t="s">
        <v>1702</v>
      </c>
      <c r="C415" s="128">
        <v>511</v>
      </c>
      <c r="D415" s="128">
        <v>5</v>
      </c>
      <c r="E415" s="128">
        <v>442</v>
      </c>
      <c r="F415" s="128">
        <v>0.96899999999999997</v>
      </c>
    </row>
    <row r="416" spans="1:6">
      <c r="A416" s="128">
        <v>516724</v>
      </c>
      <c r="B416" s="129" t="s">
        <v>1703</v>
      </c>
      <c r="C416" s="128">
        <v>613</v>
      </c>
      <c r="D416" s="128">
        <v>6</v>
      </c>
      <c r="E416" s="128">
        <v>238</v>
      </c>
      <c r="F416" s="128">
        <v>0.99399999999999999</v>
      </c>
    </row>
    <row r="417" spans="1:6">
      <c r="A417" s="128">
        <v>516732</v>
      </c>
      <c r="B417" s="129" t="s">
        <v>1704</v>
      </c>
      <c r="C417" s="128">
        <v>613</v>
      </c>
      <c r="D417" s="128">
        <v>6</v>
      </c>
      <c r="E417" s="128">
        <v>418</v>
      </c>
      <c r="F417" s="128">
        <v>0.97199999999999998</v>
      </c>
    </row>
    <row r="418" spans="1:6">
      <c r="A418" s="128">
        <v>516741</v>
      </c>
      <c r="B418" s="129" t="s">
        <v>1705</v>
      </c>
      <c r="C418" s="128">
        <v>613</v>
      </c>
      <c r="D418" s="128">
        <v>6</v>
      </c>
      <c r="E418" s="128">
        <v>238</v>
      </c>
      <c r="F418" s="128">
        <v>0.99399999999999999</v>
      </c>
    </row>
    <row r="419" spans="1:6">
      <c r="A419" s="128">
        <v>506931</v>
      </c>
      <c r="B419" s="129" t="s">
        <v>1706</v>
      </c>
      <c r="C419" s="128">
        <v>207</v>
      </c>
      <c r="D419" s="128">
        <v>2</v>
      </c>
      <c r="E419" s="128">
        <v>183</v>
      </c>
      <c r="F419" s="128">
        <v>1.0009999999999999</v>
      </c>
    </row>
    <row r="420" spans="1:6">
      <c r="A420" s="128">
        <v>557439</v>
      </c>
      <c r="B420" s="129" t="s">
        <v>1707</v>
      </c>
      <c r="C420" s="128">
        <v>308</v>
      </c>
      <c r="D420" s="128">
        <v>3</v>
      </c>
      <c r="E420" s="128">
        <v>260</v>
      </c>
      <c r="F420" s="128">
        <v>0.99099999999999999</v>
      </c>
    </row>
    <row r="421" spans="1:6">
      <c r="A421" s="128">
        <v>582425</v>
      </c>
      <c r="B421" s="129" t="s">
        <v>1708</v>
      </c>
      <c r="C421" s="128">
        <v>403</v>
      </c>
      <c r="D421" s="128">
        <v>4</v>
      </c>
      <c r="E421" s="128">
        <v>158</v>
      </c>
      <c r="F421" s="128">
        <v>1.004</v>
      </c>
    </row>
    <row r="422" spans="1:6">
      <c r="A422" s="128">
        <v>556661</v>
      </c>
      <c r="B422" s="129" t="s">
        <v>1709</v>
      </c>
      <c r="C422" s="128">
        <v>207</v>
      </c>
      <c r="D422" s="128">
        <v>2</v>
      </c>
      <c r="E422" s="128">
        <v>135</v>
      </c>
      <c r="F422" s="128">
        <v>1.0069999999999999</v>
      </c>
    </row>
    <row r="423" spans="1:6">
      <c r="A423" s="128">
        <v>518301</v>
      </c>
      <c r="B423" s="129" t="s">
        <v>1710</v>
      </c>
      <c r="C423" s="128">
        <v>605</v>
      </c>
      <c r="D423" s="128">
        <v>6</v>
      </c>
      <c r="E423" s="128">
        <v>392</v>
      </c>
      <c r="F423" s="128">
        <v>0.97499999999999998</v>
      </c>
    </row>
    <row r="424" spans="1:6">
      <c r="A424" s="128">
        <v>542849</v>
      </c>
      <c r="B424" s="129" t="s">
        <v>1711</v>
      </c>
      <c r="C424" s="128">
        <v>301</v>
      </c>
      <c r="D424" s="128">
        <v>3</v>
      </c>
      <c r="E424" s="128">
        <v>203</v>
      </c>
      <c r="F424" s="128">
        <v>0.998</v>
      </c>
    </row>
    <row r="425" spans="1:6">
      <c r="A425" s="128">
        <v>500194</v>
      </c>
      <c r="B425" s="129" t="s">
        <v>1712</v>
      </c>
      <c r="C425" s="128">
        <v>403</v>
      </c>
      <c r="D425" s="128">
        <v>4</v>
      </c>
      <c r="E425" s="128">
        <v>190</v>
      </c>
      <c r="F425" s="128">
        <v>1</v>
      </c>
    </row>
    <row r="426" spans="1:6">
      <c r="A426" s="128">
        <v>506940</v>
      </c>
      <c r="B426" s="129" t="s">
        <v>1713</v>
      </c>
      <c r="C426" s="128">
        <v>207</v>
      </c>
      <c r="D426" s="128">
        <v>2</v>
      </c>
      <c r="E426" s="128">
        <v>200</v>
      </c>
      <c r="F426" s="128">
        <v>0.999</v>
      </c>
    </row>
    <row r="427" spans="1:6">
      <c r="A427" s="128">
        <v>506958</v>
      </c>
      <c r="B427" s="129" t="s">
        <v>1714</v>
      </c>
      <c r="C427" s="128">
        <v>203</v>
      </c>
      <c r="D427" s="128">
        <v>2</v>
      </c>
      <c r="E427" s="128">
        <v>185</v>
      </c>
      <c r="F427" s="128">
        <v>1.0009999999999999</v>
      </c>
    </row>
    <row r="428" spans="1:6">
      <c r="A428" s="128">
        <v>515973</v>
      </c>
      <c r="B428" s="129" t="s">
        <v>1715</v>
      </c>
      <c r="C428" s="128">
        <v>610</v>
      </c>
      <c r="D428" s="128">
        <v>6</v>
      </c>
      <c r="E428" s="128">
        <v>203</v>
      </c>
      <c r="F428" s="128">
        <v>0.998</v>
      </c>
    </row>
    <row r="429" spans="1:6">
      <c r="A429" s="128">
        <v>503746</v>
      </c>
      <c r="B429" s="129" t="s">
        <v>1716</v>
      </c>
      <c r="C429" s="128">
        <v>202</v>
      </c>
      <c r="D429" s="128">
        <v>2</v>
      </c>
      <c r="E429" s="128">
        <v>115</v>
      </c>
      <c r="F429" s="128">
        <v>1.0089999999999999</v>
      </c>
    </row>
    <row r="430" spans="1:6">
      <c r="A430" s="128">
        <v>502189</v>
      </c>
      <c r="B430" s="129" t="s">
        <v>1717</v>
      </c>
      <c r="C430" s="128">
        <v>402</v>
      </c>
      <c r="D430" s="128">
        <v>4</v>
      </c>
      <c r="E430" s="128">
        <v>145</v>
      </c>
      <c r="F430" s="128">
        <v>1.006</v>
      </c>
    </row>
    <row r="431" spans="1:6">
      <c r="A431" s="128">
        <v>505951</v>
      </c>
      <c r="B431" s="129" t="s">
        <v>1718</v>
      </c>
      <c r="C431" s="128">
        <v>304</v>
      </c>
      <c r="D431" s="128">
        <v>3</v>
      </c>
      <c r="E431" s="128">
        <v>222</v>
      </c>
      <c r="F431" s="128">
        <v>0.996</v>
      </c>
    </row>
    <row r="432" spans="1:6">
      <c r="A432" s="128">
        <v>515981</v>
      </c>
      <c r="B432" s="129" t="s">
        <v>1719</v>
      </c>
      <c r="C432" s="128">
        <v>610</v>
      </c>
      <c r="D432" s="128">
        <v>6</v>
      </c>
      <c r="E432" s="128">
        <v>240</v>
      </c>
      <c r="F432" s="128">
        <v>0.99399999999999999</v>
      </c>
    </row>
    <row r="433" spans="1:6">
      <c r="A433" s="128">
        <v>506966</v>
      </c>
      <c r="B433" s="129" t="s">
        <v>1720</v>
      </c>
      <c r="C433" s="128">
        <v>203</v>
      </c>
      <c r="D433" s="128">
        <v>2</v>
      </c>
      <c r="E433" s="128">
        <v>185</v>
      </c>
      <c r="F433" s="128">
        <v>1.0009999999999999</v>
      </c>
    </row>
    <row r="434" spans="1:6">
      <c r="A434" s="128">
        <v>513989</v>
      </c>
      <c r="B434" s="129" t="s">
        <v>1721</v>
      </c>
      <c r="C434" s="128">
        <v>307</v>
      </c>
      <c r="D434" s="128">
        <v>3</v>
      </c>
      <c r="E434" s="128">
        <v>223</v>
      </c>
      <c r="F434" s="128">
        <v>0.996</v>
      </c>
    </row>
    <row r="435" spans="1:6">
      <c r="A435" s="128">
        <v>514632</v>
      </c>
      <c r="B435" s="129" t="s">
        <v>1722</v>
      </c>
      <c r="C435" s="128">
        <v>609</v>
      </c>
      <c r="D435" s="128">
        <v>6</v>
      </c>
      <c r="E435" s="128">
        <v>252</v>
      </c>
      <c r="F435" s="128">
        <v>0.99199999999999999</v>
      </c>
    </row>
    <row r="436" spans="1:6">
      <c r="A436" s="128">
        <v>556521</v>
      </c>
      <c r="B436" s="129" t="s">
        <v>1723</v>
      </c>
      <c r="C436" s="128">
        <v>203</v>
      </c>
      <c r="D436" s="128">
        <v>2</v>
      </c>
      <c r="E436" s="128">
        <v>135</v>
      </c>
      <c r="F436" s="128">
        <v>1.0069999999999999</v>
      </c>
    </row>
    <row r="437" spans="1:6">
      <c r="A437" s="128">
        <v>518310</v>
      </c>
      <c r="B437" s="129" t="s">
        <v>1724</v>
      </c>
      <c r="C437" s="128">
        <v>605</v>
      </c>
      <c r="D437" s="128">
        <v>6</v>
      </c>
      <c r="E437" s="128">
        <v>305</v>
      </c>
      <c r="F437" s="128">
        <v>0.98599999999999999</v>
      </c>
    </row>
    <row r="438" spans="1:6">
      <c r="A438" s="128">
        <v>501557</v>
      </c>
      <c r="B438" s="129" t="s">
        <v>1725</v>
      </c>
      <c r="C438" s="128">
        <v>201</v>
      </c>
      <c r="D438" s="128">
        <v>2</v>
      </c>
      <c r="E438" s="128">
        <v>114</v>
      </c>
      <c r="F438" s="128">
        <v>1.0089999999999999</v>
      </c>
    </row>
    <row r="439" spans="1:6">
      <c r="A439" s="128">
        <v>508551</v>
      </c>
      <c r="B439" s="129" t="s">
        <v>1726</v>
      </c>
      <c r="C439" s="128">
        <v>601</v>
      </c>
      <c r="D439" s="128">
        <v>6</v>
      </c>
      <c r="E439" s="128">
        <v>484</v>
      </c>
      <c r="F439" s="128">
        <v>0.96399999999999997</v>
      </c>
    </row>
    <row r="440" spans="1:6">
      <c r="A440" s="128">
        <v>517526</v>
      </c>
      <c r="B440" s="129" t="s">
        <v>1727</v>
      </c>
      <c r="C440" s="128">
        <v>511</v>
      </c>
      <c r="D440" s="128">
        <v>5</v>
      </c>
      <c r="E440" s="128">
        <v>356</v>
      </c>
      <c r="F440" s="128">
        <v>0.98</v>
      </c>
    </row>
    <row r="441" spans="1:6">
      <c r="A441" s="128">
        <v>503754</v>
      </c>
      <c r="B441" s="129" t="s">
        <v>1728</v>
      </c>
      <c r="C441" s="128">
        <v>202</v>
      </c>
      <c r="D441" s="128">
        <v>2</v>
      </c>
      <c r="E441" s="128">
        <v>110</v>
      </c>
      <c r="F441" s="128">
        <v>1.01</v>
      </c>
    </row>
    <row r="442" spans="1:6">
      <c r="A442" s="128">
        <v>512206</v>
      </c>
      <c r="B442" s="129" t="s">
        <v>1729</v>
      </c>
      <c r="C442" s="128">
        <v>506</v>
      </c>
      <c r="D442" s="128">
        <v>5</v>
      </c>
      <c r="E442" s="128">
        <v>433</v>
      </c>
      <c r="F442" s="128">
        <v>0.97</v>
      </c>
    </row>
    <row r="443" spans="1:6">
      <c r="A443" s="128">
        <v>509540</v>
      </c>
      <c r="B443" s="129" t="s">
        <v>1542</v>
      </c>
      <c r="C443" s="128">
        <v>503</v>
      </c>
      <c r="D443" s="128">
        <v>5</v>
      </c>
      <c r="E443" s="128">
        <v>507</v>
      </c>
      <c r="F443" s="128">
        <v>0.96099999999999997</v>
      </c>
    </row>
    <row r="444" spans="1:6">
      <c r="A444" s="128">
        <v>546640</v>
      </c>
      <c r="B444" s="129" t="s">
        <v>1730</v>
      </c>
      <c r="C444" s="128">
        <v>306</v>
      </c>
      <c r="D444" s="128">
        <v>3</v>
      </c>
      <c r="E444" s="128">
        <v>318</v>
      </c>
      <c r="F444" s="128">
        <v>0.98399999999999999</v>
      </c>
    </row>
    <row r="445" spans="1:6">
      <c r="A445" s="128">
        <v>506982</v>
      </c>
      <c r="B445" s="129" t="s">
        <v>1731</v>
      </c>
      <c r="C445" s="128">
        <v>204</v>
      </c>
      <c r="D445" s="128">
        <v>2</v>
      </c>
      <c r="E445" s="128">
        <v>206</v>
      </c>
      <c r="F445" s="128">
        <v>0.998</v>
      </c>
    </row>
    <row r="446" spans="1:6">
      <c r="A446" s="128">
        <v>503151</v>
      </c>
      <c r="B446" s="129" t="s">
        <v>1732</v>
      </c>
      <c r="C446" s="128">
        <v>404</v>
      </c>
      <c r="D446" s="128">
        <v>4</v>
      </c>
      <c r="E446" s="128">
        <v>123</v>
      </c>
      <c r="F446" s="128">
        <v>1.008</v>
      </c>
    </row>
    <row r="447" spans="1:6">
      <c r="A447" s="128">
        <v>502197</v>
      </c>
      <c r="B447" s="129" t="s">
        <v>1733</v>
      </c>
      <c r="C447" s="128">
        <v>402</v>
      </c>
      <c r="D447" s="128">
        <v>4</v>
      </c>
      <c r="E447" s="128">
        <v>178</v>
      </c>
      <c r="F447" s="128">
        <v>1.0009999999999999</v>
      </c>
    </row>
    <row r="448" spans="1:6">
      <c r="A448" s="128">
        <v>501611</v>
      </c>
      <c r="B448" s="129" t="s">
        <v>1734</v>
      </c>
      <c r="C448" s="128">
        <v>201</v>
      </c>
      <c r="D448" s="128">
        <v>2</v>
      </c>
      <c r="E448" s="128">
        <v>112</v>
      </c>
      <c r="F448" s="128">
        <v>1.01</v>
      </c>
    </row>
    <row r="449" spans="1:6">
      <c r="A449" s="128">
        <v>509175</v>
      </c>
      <c r="B449" s="129" t="s">
        <v>4842</v>
      </c>
      <c r="C449" s="128">
        <v>504</v>
      </c>
      <c r="D449" s="128">
        <v>5</v>
      </c>
      <c r="E449" s="128">
        <v>442</v>
      </c>
      <c r="F449" s="128">
        <v>0.96899999999999997</v>
      </c>
    </row>
    <row r="450" spans="1:6">
      <c r="A450" s="128">
        <v>502201</v>
      </c>
      <c r="B450" s="129" t="s">
        <v>1735</v>
      </c>
      <c r="C450" s="128">
        <v>402</v>
      </c>
      <c r="D450" s="128">
        <v>4</v>
      </c>
      <c r="E450" s="128">
        <v>161</v>
      </c>
      <c r="F450" s="128">
        <v>1.004</v>
      </c>
    </row>
    <row r="451" spans="1:6">
      <c r="A451" s="128">
        <v>518336</v>
      </c>
      <c r="B451" s="129" t="s">
        <v>1736</v>
      </c>
      <c r="C451" s="128">
        <v>605</v>
      </c>
      <c r="D451" s="128">
        <v>6</v>
      </c>
      <c r="E451" s="128">
        <v>197</v>
      </c>
      <c r="F451" s="128">
        <v>0.999</v>
      </c>
    </row>
    <row r="452" spans="1:6">
      <c r="A452" s="128">
        <v>513008</v>
      </c>
      <c r="B452" s="129" t="s">
        <v>1737</v>
      </c>
      <c r="C452" s="128">
        <v>306</v>
      </c>
      <c r="D452" s="128">
        <v>3</v>
      </c>
      <c r="E452" s="128">
        <v>382</v>
      </c>
      <c r="F452" s="128">
        <v>0.97599999999999998</v>
      </c>
    </row>
    <row r="453" spans="1:6">
      <c r="A453" s="128">
        <v>526479</v>
      </c>
      <c r="B453" s="129" t="s">
        <v>1738</v>
      </c>
      <c r="C453" s="128">
        <v>704</v>
      </c>
      <c r="D453" s="128">
        <v>7</v>
      </c>
      <c r="E453" s="128">
        <v>436</v>
      </c>
      <c r="F453" s="128">
        <v>0.97</v>
      </c>
    </row>
    <row r="454" spans="1:6">
      <c r="A454" s="128">
        <v>508560</v>
      </c>
      <c r="B454" s="129" t="s">
        <v>1739</v>
      </c>
      <c r="C454" s="128">
        <v>601</v>
      </c>
      <c r="D454" s="128">
        <v>6</v>
      </c>
      <c r="E454" s="128">
        <v>972</v>
      </c>
      <c r="F454" s="128">
        <v>0.90400000000000003</v>
      </c>
    </row>
    <row r="455" spans="1:6">
      <c r="A455" s="128">
        <v>508578</v>
      </c>
      <c r="B455" s="129" t="s">
        <v>1740</v>
      </c>
      <c r="C455" s="128">
        <v>603</v>
      </c>
      <c r="D455" s="128">
        <v>6</v>
      </c>
      <c r="E455" s="128">
        <v>916</v>
      </c>
      <c r="F455" s="128">
        <v>0.91</v>
      </c>
    </row>
    <row r="456" spans="1:6">
      <c r="A456" s="128">
        <v>528331</v>
      </c>
      <c r="B456" s="129" t="s">
        <v>1741</v>
      </c>
      <c r="C456" s="128">
        <v>807</v>
      </c>
      <c r="D456" s="128">
        <v>8</v>
      </c>
      <c r="E456" s="128">
        <v>105</v>
      </c>
      <c r="F456" s="128">
        <v>1.01</v>
      </c>
    </row>
    <row r="457" spans="1:6">
      <c r="A457" s="128">
        <v>506991</v>
      </c>
      <c r="B457" s="129" t="s">
        <v>1742</v>
      </c>
      <c r="C457" s="128">
        <v>204</v>
      </c>
      <c r="D457" s="128">
        <v>2</v>
      </c>
      <c r="E457" s="128">
        <v>150</v>
      </c>
      <c r="F457" s="128">
        <v>1.0049999999999999</v>
      </c>
    </row>
    <row r="458" spans="1:6">
      <c r="A458" s="128">
        <v>526487</v>
      </c>
      <c r="B458" s="129" t="s">
        <v>1743</v>
      </c>
      <c r="C458" s="128">
        <v>704</v>
      </c>
      <c r="D458" s="128">
        <v>7</v>
      </c>
      <c r="E458" s="128">
        <v>680</v>
      </c>
      <c r="F458" s="128">
        <v>0.94</v>
      </c>
    </row>
    <row r="459" spans="1:6">
      <c r="A459" s="128">
        <v>514641</v>
      </c>
      <c r="B459" s="129" t="s">
        <v>1744</v>
      </c>
      <c r="C459" s="128">
        <v>609</v>
      </c>
      <c r="D459" s="128">
        <v>6</v>
      </c>
      <c r="E459" s="128">
        <v>275</v>
      </c>
      <c r="F459" s="128">
        <v>0.99</v>
      </c>
    </row>
    <row r="460" spans="1:6">
      <c r="A460" s="128">
        <v>512214</v>
      </c>
      <c r="B460" s="129" t="s">
        <v>1745</v>
      </c>
      <c r="C460" s="128">
        <v>506</v>
      </c>
      <c r="D460" s="128">
        <v>5</v>
      </c>
      <c r="E460" s="128">
        <v>426</v>
      </c>
      <c r="F460" s="128">
        <v>0.97099999999999997</v>
      </c>
    </row>
    <row r="461" spans="1:6">
      <c r="A461" s="128">
        <v>518344</v>
      </c>
      <c r="B461" s="129" t="s">
        <v>1746</v>
      </c>
      <c r="C461" s="128">
        <v>605</v>
      </c>
      <c r="D461" s="128">
        <v>6</v>
      </c>
      <c r="E461" s="128">
        <v>199</v>
      </c>
      <c r="F461" s="128">
        <v>0.999</v>
      </c>
    </row>
    <row r="462" spans="1:6">
      <c r="A462" s="128">
        <v>514659</v>
      </c>
      <c r="B462" s="129" t="s">
        <v>1747</v>
      </c>
      <c r="C462" s="128">
        <v>609</v>
      </c>
      <c r="D462" s="128">
        <v>6</v>
      </c>
      <c r="E462" s="128">
        <v>229</v>
      </c>
      <c r="F462" s="128">
        <v>0.995</v>
      </c>
    </row>
    <row r="463" spans="1:6">
      <c r="A463" s="128">
        <v>524344</v>
      </c>
      <c r="B463" s="129" t="s">
        <v>1748</v>
      </c>
      <c r="C463" s="128">
        <v>708</v>
      </c>
      <c r="D463" s="128">
        <v>7</v>
      </c>
      <c r="E463" s="128">
        <v>458</v>
      </c>
      <c r="F463" s="128">
        <v>0.96699999999999997</v>
      </c>
    </row>
    <row r="464" spans="1:6">
      <c r="A464" s="128">
        <v>524352</v>
      </c>
      <c r="B464" s="129" t="s">
        <v>1749</v>
      </c>
      <c r="C464" s="128">
        <v>707</v>
      </c>
      <c r="D464" s="128">
        <v>7</v>
      </c>
      <c r="E464" s="128">
        <v>219</v>
      </c>
      <c r="F464" s="128">
        <v>0.996</v>
      </c>
    </row>
    <row r="465" spans="1:6">
      <c r="A465" s="128">
        <v>521337</v>
      </c>
      <c r="B465" s="129" t="s">
        <v>1750</v>
      </c>
      <c r="C465" s="128">
        <v>806</v>
      </c>
      <c r="D465" s="128">
        <v>8</v>
      </c>
      <c r="E465" s="128">
        <v>188</v>
      </c>
      <c r="F465" s="128">
        <v>1</v>
      </c>
    </row>
    <row r="466" spans="1:6">
      <c r="A466" s="128">
        <v>518352</v>
      </c>
      <c r="B466" s="129" t="s">
        <v>1751</v>
      </c>
      <c r="C466" s="128">
        <v>605</v>
      </c>
      <c r="D466" s="128">
        <v>6</v>
      </c>
      <c r="E466" s="128">
        <v>363</v>
      </c>
      <c r="F466" s="128">
        <v>0.97899999999999998</v>
      </c>
    </row>
    <row r="467" spans="1:6">
      <c r="A467" s="128">
        <v>524361</v>
      </c>
      <c r="B467" s="129" t="s">
        <v>1752</v>
      </c>
      <c r="C467" s="128">
        <v>707</v>
      </c>
      <c r="D467" s="128">
        <v>7</v>
      </c>
      <c r="E467" s="128">
        <v>225</v>
      </c>
      <c r="F467" s="128">
        <v>0.996</v>
      </c>
    </row>
    <row r="468" spans="1:6">
      <c r="A468" s="128">
        <v>505960</v>
      </c>
      <c r="B468" s="129" t="s">
        <v>1753</v>
      </c>
      <c r="C468" s="128">
        <v>309</v>
      </c>
      <c r="D468" s="128">
        <v>3</v>
      </c>
      <c r="E468" s="128">
        <v>230</v>
      </c>
      <c r="F468" s="128">
        <v>0.995</v>
      </c>
    </row>
    <row r="469" spans="1:6">
      <c r="A469" s="128">
        <v>514667</v>
      </c>
      <c r="B469" s="129" t="s">
        <v>1754</v>
      </c>
      <c r="C469" s="128">
        <v>609</v>
      </c>
      <c r="D469" s="128">
        <v>6</v>
      </c>
      <c r="E469" s="128">
        <v>182</v>
      </c>
      <c r="F469" s="128">
        <v>1.0009999999999999</v>
      </c>
    </row>
    <row r="470" spans="1:6">
      <c r="A470" s="128">
        <v>525642</v>
      </c>
      <c r="B470" s="129" t="s">
        <v>1755</v>
      </c>
      <c r="C470" s="128">
        <v>808</v>
      </c>
      <c r="D470" s="128">
        <v>8</v>
      </c>
      <c r="E470" s="128">
        <v>376</v>
      </c>
      <c r="F470" s="128">
        <v>0.97699999999999998</v>
      </c>
    </row>
    <row r="471" spans="1:6">
      <c r="A471" s="128">
        <v>521345</v>
      </c>
      <c r="B471" s="129" t="s">
        <v>1756</v>
      </c>
      <c r="C471" s="128">
        <v>806</v>
      </c>
      <c r="D471" s="128">
        <v>8</v>
      </c>
      <c r="E471" s="128">
        <v>226</v>
      </c>
      <c r="F471" s="128">
        <v>0.996</v>
      </c>
    </row>
    <row r="472" spans="1:6">
      <c r="A472" s="128">
        <v>502219</v>
      </c>
      <c r="B472" s="129" t="s">
        <v>1757</v>
      </c>
      <c r="C472" s="128">
        <v>402</v>
      </c>
      <c r="D472" s="128">
        <v>4</v>
      </c>
      <c r="E472" s="128">
        <v>218</v>
      </c>
      <c r="F472" s="128">
        <v>0.997</v>
      </c>
    </row>
    <row r="473" spans="1:6">
      <c r="A473" s="128">
        <v>514675</v>
      </c>
      <c r="B473" s="129" t="s">
        <v>1758</v>
      </c>
      <c r="C473" s="128">
        <v>608</v>
      </c>
      <c r="D473" s="128">
        <v>6</v>
      </c>
      <c r="E473" s="128">
        <v>219</v>
      </c>
      <c r="F473" s="128">
        <v>0.996</v>
      </c>
    </row>
    <row r="474" spans="1:6">
      <c r="A474" s="128">
        <v>557323</v>
      </c>
      <c r="B474" s="129" t="s">
        <v>1760</v>
      </c>
      <c r="C474" s="128">
        <v>607</v>
      </c>
      <c r="D474" s="128">
        <v>6</v>
      </c>
      <c r="E474" s="128">
        <v>820</v>
      </c>
      <c r="F474" s="128">
        <v>0.92200000000000004</v>
      </c>
    </row>
    <row r="475" spans="1:6">
      <c r="A475" s="128">
        <v>519138</v>
      </c>
      <c r="B475" s="129" t="s">
        <v>1761</v>
      </c>
      <c r="C475" s="128">
        <v>701</v>
      </c>
      <c r="D475" s="128">
        <v>7</v>
      </c>
      <c r="E475" s="128">
        <v>219</v>
      </c>
      <c r="F475" s="128">
        <v>0.996</v>
      </c>
    </row>
    <row r="476" spans="1:6">
      <c r="A476" s="128">
        <v>513016</v>
      </c>
      <c r="B476" s="129" t="s">
        <v>1762</v>
      </c>
      <c r="C476" s="128">
        <v>302</v>
      </c>
      <c r="D476" s="128">
        <v>3</v>
      </c>
      <c r="E476" s="128">
        <v>253</v>
      </c>
      <c r="F476" s="128">
        <v>0.99199999999999999</v>
      </c>
    </row>
    <row r="477" spans="1:6">
      <c r="A477" s="128">
        <v>542857</v>
      </c>
      <c r="B477" s="129" t="s">
        <v>1763</v>
      </c>
      <c r="C477" s="128">
        <v>301</v>
      </c>
      <c r="D477" s="128">
        <v>3</v>
      </c>
      <c r="E477" s="128">
        <v>255</v>
      </c>
      <c r="F477" s="128">
        <v>0.99199999999999999</v>
      </c>
    </row>
    <row r="478" spans="1:6">
      <c r="A478" s="128">
        <v>503169</v>
      </c>
      <c r="B478" s="129" t="s">
        <v>1764</v>
      </c>
      <c r="C478" s="128">
        <v>404</v>
      </c>
      <c r="D478" s="128">
        <v>4</v>
      </c>
      <c r="E478" s="128">
        <v>138</v>
      </c>
      <c r="F478" s="128">
        <v>1.006</v>
      </c>
    </row>
    <row r="479" spans="1:6">
      <c r="A479" s="128">
        <v>514683</v>
      </c>
      <c r="B479" s="129" t="s">
        <v>1765</v>
      </c>
      <c r="C479" s="128">
        <v>609</v>
      </c>
      <c r="D479" s="128">
        <v>6</v>
      </c>
      <c r="E479" s="128">
        <v>238</v>
      </c>
      <c r="F479" s="128">
        <v>0.99399999999999999</v>
      </c>
    </row>
    <row r="480" spans="1:6">
      <c r="A480" s="128">
        <v>505978</v>
      </c>
      <c r="B480" s="129" t="s">
        <v>1766</v>
      </c>
      <c r="C480" s="128">
        <v>309</v>
      </c>
      <c r="D480" s="128">
        <v>3</v>
      </c>
      <c r="E480" s="128">
        <v>326</v>
      </c>
      <c r="F480" s="128">
        <v>0.98299999999999998</v>
      </c>
    </row>
    <row r="481" spans="1:6">
      <c r="A481" s="128">
        <v>507881</v>
      </c>
      <c r="B481" s="129" t="s">
        <v>1767</v>
      </c>
      <c r="C481" s="128">
        <v>107</v>
      </c>
      <c r="D481" s="128">
        <v>1</v>
      </c>
      <c r="E481" s="128">
        <v>224</v>
      </c>
      <c r="F481" s="128">
        <v>0.996</v>
      </c>
    </row>
    <row r="482" spans="1:6">
      <c r="A482" s="128">
        <v>527254</v>
      </c>
      <c r="B482" s="129" t="s">
        <v>1767</v>
      </c>
      <c r="C482" s="128">
        <v>712</v>
      </c>
      <c r="D482" s="128">
        <v>7</v>
      </c>
      <c r="E482" s="128">
        <v>317</v>
      </c>
      <c r="F482" s="128">
        <v>0.98399999999999999</v>
      </c>
    </row>
    <row r="483" spans="1:6">
      <c r="A483" s="128">
        <v>507008</v>
      </c>
      <c r="B483" s="129" t="s">
        <v>1768</v>
      </c>
      <c r="C483" s="128">
        <v>204</v>
      </c>
      <c r="D483" s="128">
        <v>2</v>
      </c>
      <c r="E483" s="128">
        <v>154</v>
      </c>
      <c r="F483" s="128">
        <v>1.004</v>
      </c>
    </row>
    <row r="484" spans="1:6">
      <c r="A484" s="128">
        <v>504343</v>
      </c>
      <c r="B484" s="129" t="s">
        <v>1769</v>
      </c>
      <c r="C484" s="128">
        <v>206</v>
      </c>
      <c r="D484" s="128">
        <v>2</v>
      </c>
      <c r="E484" s="128">
        <v>210</v>
      </c>
      <c r="F484" s="128">
        <v>0.998</v>
      </c>
    </row>
    <row r="485" spans="1:6">
      <c r="A485" s="128">
        <v>512222</v>
      </c>
      <c r="B485" s="129" t="s">
        <v>1770</v>
      </c>
      <c r="C485" s="128">
        <v>509</v>
      </c>
      <c r="D485" s="128">
        <v>5</v>
      </c>
      <c r="E485" s="128">
        <v>484</v>
      </c>
      <c r="F485" s="128">
        <v>0.96399999999999997</v>
      </c>
    </row>
    <row r="486" spans="1:6">
      <c r="A486" s="128">
        <v>518361</v>
      </c>
      <c r="B486" s="129" t="s">
        <v>1770</v>
      </c>
      <c r="C486" s="128">
        <v>611</v>
      </c>
      <c r="D486" s="128">
        <v>6</v>
      </c>
      <c r="E486" s="128">
        <v>422</v>
      </c>
      <c r="F486" s="128">
        <v>0.97099999999999997</v>
      </c>
    </row>
    <row r="487" spans="1:6">
      <c r="A487" s="128">
        <v>514691</v>
      </c>
      <c r="B487" s="129" t="s">
        <v>1771</v>
      </c>
      <c r="C487" s="128">
        <v>609</v>
      </c>
      <c r="D487" s="128">
        <v>6</v>
      </c>
      <c r="E487" s="128">
        <v>171</v>
      </c>
      <c r="F487" s="128">
        <v>1.002</v>
      </c>
    </row>
    <row r="488" spans="1:6">
      <c r="A488" s="128">
        <v>524379</v>
      </c>
      <c r="B488" s="129" t="s">
        <v>1772</v>
      </c>
      <c r="C488" s="128">
        <v>708</v>
      </c>
      <c r="D488" s="128">
        <v>7</v>
      </c>
      <c r="E488" s="128">
        <v>415</v>
      </c>
      <c r="F488" s="128">
        <v>0.97199999999999998</v>
      </c>
    </row>
    <row r="489" spans="1:6">
      <c r="A489" s="128">
        <v>510408</v>
      </c>
      <c r="B489" s="129" t="s">
        <v>1773</v>
      </c>
      <c r="C489" s="128">
        <v>505</v>
      </c>
      <c r="D489" s="128">
        <v>5</v>
      </c>
      <c r="E489" s="128">
        <v>649</v>
      </c>
      <c r="F489" s="128">
        <v>0.94299999999999995</v>
      </c>
    </row>
    <row r="490" spans="1:6">
      <c r="A490" s="128">
        <v>526495</v>
      </c>
      <c r="B490" s="129" t="s">
        <v>1773</v>
      </c>
      <c r="C490" s="128">
        <v>704</v>
      </c>
      <c r="D490" s="128">
        <v>7</v>
      </c>
      <c r="E490" s="128">
        <v>623</v>
      </c>
      <c r="F490" s="128">
        <v>0.94699999999999995</v>
      </c>
    </row>
    <row r="491" spans="1:6">
      <c r="A491" s="128">
        <v>520179</v>
      </c>
      <c r="B491" s="129" t="s">
        <v>1773</v>
      </c>
      <c r="C491" s="128">
        <v>709</v>
      </c>
      <c r="D491" s="128">
        <v>7</v>
      </c>
      <c r="E491" s="128">
        <v>255</v>
      </c>
      <c r="F491" s="128">
        <v>0.99199999999999999</v>
      </c>
    </row>
    <row r="492" spans="1:6">
      <c r="A492" s="128">
        <v>508586</v>
      </c>
      <c r="B492" s="129" t="s">
        <v>1774</v>
      </c>
      <c r="C492" s="128">
        <v>601</v>
      </c>
      <c r="D492" s="128">
        <v>6</v>
      </c>
      <c r="E492" s="128">
        <v>428</v>
      </c>
      <c r="F492" s="128">
        <v>0.97099999999999997</v>
      </c>
    </row>
    <row r="493" spans="1:6">
      <c r="A493" s="128">
        <v>522406</v>
      </c>
      <c r="B493" s="129" t="s">
        <v>1775</v>
      </c>
      <c r="C493" s="128">
        <v>807</v>
      </c>
      <c r="D493" s="128">
        <v>8</v>
      </c>
      <c r="E493" s="128">
        <v>105</v>
      </c>
      <c r="F493" s="128">
        <v>1.01</v>
      </c>
    </row>
    <row r="494" spans="1:6">
      <c r="A494" s="128">
        <v>518379</v>
      </c>
      <c r="B494" s="129" t="s">
        <v>1776</v>
      </c>
      <c r="C494" s="128">
        <v>604</v>
      </c>
      <c r="D494" s="128">
        <v>6</v>
      </c>
      <c r="E494" s="128">
        <v>477</v>
      </c>
      <c r="F494" s="128">
        <v>0.96499999999999997</v>
      </c>
    </row>
    <row r="495" spans="1:6">
      <c r="A495" s="128">
        <v>558338</v>
      </c>
      <c r="B495" s="129" t="s">
        <v>1777</v>
      </c>
      <c r="C495" s="128">
        <v>204</v>
      </c>
      <c r="D495" s="128">
        <v>2</v>
      </c>
      <c r="E495" s="128">
        <v>171</v>
      </c>
      <c r="F495" s="128">
        <v>1.002</v>
      </c>
    </row>
    <row r="496" spans="1:6">
      <c r="A496" s="128">
        <v>518387</v>
      </c>
      <c r="B496" s="129" t="s">
        <v>1778</v>
      </c>
      <c r="C496" s="128">
        <v>605</v>
      </c>
      <c r="D496" s="128">
        <v>6</v>
      </c>
      <c r="E496" s="128">
        <v>144</v>
      </c>
      <c r="F496" s="128">
        <v>1.006</v>
      </c>
    </row>
    <row r="497" spans="1:6">
      <c r="A497" s="128">
        <v>580601</v>
      </c>
      <c r="B497" s="129" t="s">
        <v>1779</v>
      </c>
      <c r="C497" s="128">
        <v>712</v>
      </c>
      <c r="D497" s="128">
        <v>7</v>
      </c>
      <c r="E497" s="128">
        <v>253</v>
      </c>
      <c r="F497" s="128">
        <v>0.99199999999999999</v>
      </c>
    </row>
    <row r="498" spans="1:6">
      <c r="A498" s="128">
        <v>513024</v>
      </c>
      <c r="B498" s="129" t="s">
        <v>1780</v>
      </c>
      <c r="C498" s="128">
        <v>302</v>
      </c>
      <c r="D498" s="128">
        <v>3</v>
      </c>
      <c r="E498" s="128">
        <v>246</v>
      </c>
      <c r="F498" s="128">
        <v>0.99299999999999999</v>
      </c>
    </row>
    <row r="499" spans="1:6">
      <c r="A499" s="128">
        <v>524387</v>
      </c>
      <c r="B499" s="129" t="s">
        <v>1781</v>
      </c>
      <c r="C499" s="128">
        <v>707</v>
      </c>
      <c r="D499" s="128">
        <v>7</v>
      </c>
      <c r="E499" s="128">
        <v>314</v>
      </c>
      <c r="F499" s="128">
        <v>0.98499999999999999</v>
      </c>
    </row>
    <row r="500" spans="1:6">
      <c r="A500" s="128">
        <v>501123</v>
      </c>
      <c r="B500" s="129" t="s">
        <v>1782</v>
      </c>
      <c r="C500" s="128">
        <v>401</v>
      </c>
      <c r="D500" s="128">
        <v>4</v>
      </c>
      <c r="E500" s="128">
        <v>136</v>
      </c>
      <c r="F500" s="128">
        <v>1.0069999999999999</v>
      </c>
    </row>
    <row r="501" spans="1:6">
      <c r="A501" s="128">
        <v>557919</v>
      </c>
      <c r="B501" s="129" t="s">
        <v>1783</v>
      </c>
      <c r="C501" s="128">
        <v>609</v>
      </c>
      <c r="D501" s="128">
        <v>6</v>
      </c>
      <c r="E501" s="128">
        <v>178</v>
      </c>
      <c r="F501" s="128">
        <v>1.0009999999999999</v>
      </c>
    </row>
    <row r="502" spans="1:6">
      <c r="A502" s="128">
        <v>509183</v>
      </c>
      <c r="B502" s="129" t="s">
        <v>3995</v>
      </c>
      <c r="C502" s="128">
        <v>502</v>
      </c>
      <c r="D502" s="128">
        <v>5</v>
      </c>
      <c r="E502" s="128">
        <v>378</v>
      </c>
      <c r="F502" s="128">
        <v>0.97699999999999998</v>
      </c>
    </row>
    <row r="503" spans="1:6">
      <c r="A503" s="128">
        <v>545333</v>
      </c>
      <c r="B503" s="129" t="s">
        <v>1784</v>
      </c>
      <c r="C503" s="128">
        <v>108</v>
      </c>
      <c r="D503" s="128">
        <v>1</v>
      </c>
      <c r="E503" s="128">
        <v>130</v>
      </c>
      <c r="F503" s="128">
        <v>1.0069999999999999</v>
      </c>
    </row>
    <row r="504" spans="1:6">
      <c r="A504" s="128">
        <v>501433</v>
      </c>
      <c r="B504" s="129" t="s">
        <v>1288</v>
      </c>
      <c r="C504" s="128">
        <v>201</v>
      </c>
      <c r="D504" s="128">
        <v>2</v>
      </c>
      <c r="E504" s="128">
        <v>115</v>
      </c>
      <c r="F504" s="128">
        <v>1.0089999999999999</v>
      </c>
    </row>
    <row r="505" spans="1:6">
      <c r="A505" s="128">
        <v>555541</v>
      </c>
      <c r="B505" s="129" t="s">
        <v>1785</v>
      </c>
      <c r="C505" s="128">
        <v>201</v>
      </c>
      <c r="D505" s="128">
        <v>2</v>
      </c>
      <c r="E505" s="128">
        <v>113</v>
      </c>
      <c r="F505" s="128">
        <v>1.0089999999999999</v>
      </c>
    </row>
    <row r="506" spans="1:6">
      <c r="A506" s="128">
        <v>527262</v>
      </c>
      <c r="B506" s="129" t="s">
        <v>1786</v>
      </c>
      <c r="C506" s="128">
        <v>711</v>
      </c>
      <c r="D506" s="128">
        <v>7</v>
      </c>
      <c r="E506" s="128">
        <v>195</v>
      </c>
      <c r="F506" s="128">
        <v>0.999</v>
      </c>
    </row>
    <row r="507" spans="1:6">
      <c r="A507" s="128">
        <v>557986</v>
      </c>
      <c r="B507" s="129" t="s">
        <v>1787</v>
      </c>
      <c r="C507" s="128">
        <v>511</v>
      </c>
      <c r="D507" s="128">
        <v>5</v>
      </c>
      <c r="E507" s="128">
        <v>514</v>
      </c>
      <c r="F507" s="128">
        <v>0.96</v>
      </c>
    </row>
    <row r="508" spans="1:6">
      <c r="A508" s="128">
        <v>544183</v>
      </c>
      <c r="B508" s="129" t="s">
        <v>1788</v>
      </c>
      <c r="C508" s="128">
        <v>713</v>
      </c>
      <c r="D508" s="128">
        <v>7</v>
      </c>
      <c r="E508" s="128">
        <v>170</v>
      </c>
      <c r="F508" s="128">
        <v>1.002</v>
      </c>
    </row>
    <row r="509" spans="1:6">
      <c r="A509" s="128">
        <v>521353</v>
      </c>
      <c r="B509" s="129" t="s">
        <v>1789</v>
      </c>
      <c r="C509" s="128">
        <v>806</v>
      </c>
      <c r="D509" s="128">
        <v>8</v>
      </c>
      <c r="E509" s="128">
        <v>237</v>
      </c>
      <c r="F509" s="128">
        <v>0.99399999999999999</v>
      </c>
    </row>
    <row r="510" spans="1:6">
      <c r="A510" s="128">
        <v>557609</v>
      </c>
      <c r="B510" s="129" t="s">
        <v>1790</v>
      </c>
      <c r="C510" s="128">
        <v>306</v>
      </c>
      <c r="D510" s="128">
        <v>3</v>
      </c>
      <c r="E510" s="128">
        <v>447</v>
      </c>
      <c r="F510" s="128">
        <v>0.96799999999999997</v>
      </c>
    </row>
    <row r="511" spans="1:6">
      <c r="A511" s="128">
        <v>521361</v>
      </c>
      <c r="B511" s="129" t="s">
        <v>1791</v>
      </c>
      <c r="C511" s="128">
        <v>806</v>
      </c>
      <c r="D511" s="128">
        <v>8</v>
      </c>
      <c r="E511" s="128">
        <v>264</v>
      </c>
      <c r="F511" s="128">
        <v>0.99099999999999999</v>
      </c>
    </row>
    <row r="512" spans="1:6">
      <c r="A512" s="128">
        <v>526681</v>
      </c>
      <c r="B512" s="129" t="s">
        <v>1792</v>
      </c>
      <c r="C512" s="128">
        <v>710</v>
      </c>
      <c r="D512" s="128">
        <v>7</v>
      </c>
      <c r="E512" s="128">
        <v>523</v>
      </c>
      <c r="F512" s="128">
        <v>0.95899999999999996</v>
      </c>
    </row>
    <row r="513" spans="1:6">
      <c r="A513" s="128">
        <v>515990</v>
      </c>
      <c r="B513" s="129" t="s">
        <v>1793</v>
      </c>
      <c r="C513" s="128">
        <v>610</v>
      </c>
      <c r="D513" s="128">
        <v>6</v>
      </c>
      <c r="E513" s="128">
        <v>184</v>
      </c>
      <c r="F513" s="128">
        <v>1.0009999999999999</v>
      </c>
    </row>
    <row r="514" spans="1:6">
      <c r="A514" s="128">
        <v>556262</v>
      </c>
      <c r="B514" s="129" t="s">
        <v>1794</v>
      </c>
      <c r="C514" s="128">
        <v>406</v>
      </c>
      <c r="D514" s="128">
        <v>4</v>
      </c>
      <c r="E514" s="128">
        <v>158</v>
      </c>
      <c r="F514" s="128">
        <v>1.004</v>
      </c>
    </row>
    <row r="515" spans="1:6">
      <c r="A515" s="128">
        <v>542873</v>
      </c>
      <c r="B515" s="129" t="s">
        <v>1795</v>
      </c>
      <c r="C515" s="128">
        <v>301</v>
      </c>
      <c r="D515" s="128">
        <v>3</v>
      </c>
      <c r="E515" s="128">
        <v>200</v>
      </c>
      <c r="F515" s="128">
        <v>0.999</v>
      </c>
    </row>
    <row r="516" spans="1:6">
      <c r="A516" s="128">
        <v>528340</v>
      </c>
      <c r="B516" s="129" t="s">
        <v>1796</v>
      </c>
      <c r="C516" s="128">
        <v>811</v>
      </c>
      <c r="D516" s="128">
        <v>8</v>
      </c>
      <c r="E516" s="128">
        <v>114</v>
      </c>
      <c r="F516" s="128">
        <v>1.0089999999999999</v>
      </c>
    </row>
    <row r="517" spans="1:6">
      <c r="A517" s="128">
        <v>507024</v>
      </c>
      <c r="B517" s="129" t="s">
        <v>1797</v>
      </c>
      <c r="C517" s="128">
        <v>203</v>
      </c>
      <c r="D517" s="128">
        <v>2</v>
      </c>
      <c r="E517" s="128">
        <v>163</v>
      </c>
      <c r="F517" s="128">
        <v>1.0029999999999999</v>
      </c>
    </row>
    <row r="518" spans="1:6">
      <c r="A518" s="128">
        <v>559873</v>
      </c>
      <c r="B518" s="129" t="s">
        <v>1798</v>
      </c>
      <c r="C518" s="128">
        <v>806</v>
      </c>
      <c r="D518" s="128">
        <v>8</v>
      </c>
      <c r="E518" s="128">
        <v>204</v>
      </c>
      <c r="F518" s="128">
        <v>0.998</v>
      </c>
    </row>
    <row r="519" spans="1:6">
      <c r="A519" s="128">
        <v>503177</v>
      </c>
      <c r="B519" s="129" t="s">
        <v>1799</v>
      </c>
      <c r="C519" s="128">
        <v>404</v>
      </c>
      <c r="D519" s="128">
        <v>4</v>
      </c>
      <c r="E519" s="128">
        <v>121</v>
      </c>
      <c r="F519" s="128">
        <v>1.0089999999999999</v>
      </c>
    </row>
    <row r="520" spans="1:6">
      <c r="A520" s="128">
        <v>528358</v>
      </c>
      <c r="B520" s="129" t="s">
        <v>1800</v>
      </c>
      <c r="C520" s="128">
        <v>811</v>
      </c>
      <c r="D520" s="128">
        <v>8</v>
      </c>
      <c r="E520" s="128">
        <v>145</v>
      </c>
      <c r="F520" s="128">
        <v>1.006</v>
      </c>
    </row>
    <row r="521" spans="1:6">
      <c r="A521" s="128">
        <v>517542</v>
      </c>
      <c r="B521" s="129" t="s">
        <v>1801</v>
      </c>
      <c r="C521" s="128">
        <v>511</v>
      </c>
      <c r="D521" s="128">
        <v>5</v>
      </c>
      <c r="E521" s="128">
        <v>534</v>
      </c>
      <c r="F521" s="128">
        <v>0.95799999999999996</v>
      </c>
    </row>
    <row r="522" spans="1:6">
      <c r="A522" s="128">
        <v>522414</v>
      </c>
      <c r="B522" s="129" t="s">
        <v>1802</v>
      </c>
      <c r="C522" s="128">
        <v>807</v>
      </c>
      <c r="D522" s="128">
        <v>8</v>
      </c>
      <c r="E522" s="128">
        <v>103</v>
      </c>
      <c r="F522" s="128">
        <v>1.0109999999999999</v>
      </c>
    </row>
    <row r="523" spans="1:6">
      <c r="A523" s="128">
        <v>502227</v>
      </c>
      <c r="B523" s="129" t="s">
        <v>1803</v>
      </c>
      <c r="C523" s="128">
        <v>402</v>
      </c>
      <c r="D523" s="128">
        <v>4</v>
      </c>
      <c r="E523" s="128">
        <v>148</v>
      </c>
      <c r="F523" s="128">
        <v>1.0049999999999999</v>
      </c>
    </row>
    <row r="524" spans="1:6">
      <c r="A524" s="128">
        <v>522422</v>
      </c>
      <c r="B524" s="129" t="s">
        <v>1804</v>
      </c>
      <c r="C524" s="128">
        <v>809</v>
      </c>
      <c r="D524" s="128">
        <v>8</v>
      </c>
      <c r="E524" s="128">
        <v>118</v>
      </c>
      <c r="F524" s="128">
        <v>1.0089999999999999</v>
      </c>
    </row>
    <row r="525" spans="1:6">
      <c r="A525" s="128">
        <v>514713</v>
      </c>
      <c r="B525" s="129" t="s">
        <v>1805</v>
      </c>
      <c r="C525" s="128">
        <v>609</v>
      </c>
      <c r="D525" s="128">
        <v>6</v>
      </c>
      <c r="E525" s="128">
        <v>181</v>
      </c>
      <c r="F525" s="128">
        <v>1.0009999999999999</v>
      </c>
    </row>
    <row r="526" spans="1:6">
      <c r="A526" s="128">
        <v>527271</v>
      </c>
      <c r="B526" s="129" t="s">
        <v>1806</v>
      </c>
      <c r="C526" s="128">
        <v>712</v>
      </c>
      <c r="D526" s="128">
        <v>7</v>
      </c>
      <c r="E526" s="128">
        <v>250</v>
      </c>
      <c r="F526" s="128">
        <v>0.99299999999999999</v>
      </c>
    </row>
    <row r="527" spans="1:6">
      <c r="A527" s="128">
        <v>511391</v>
      </c>
      <c r="B527" s="129" t="s">
        <v>1807</v>
      </c>
      <c r="C527" s="128">
        <v>606</v>
      </c>
      <c r="D527" s="128">
        <v>6</v>
      </c>
      <c r="E527" s="128">
        <v>190</v>
      </c>
      <c r="F527" s="128">
        <v>1</v>
      </c>
    </row>
    <row r="528" spans="1:6">
      <c r="A528" s="128">
        <v>511404</v>
      </c>
      <c r="B528" s="129" t="s">
        <v>1808</v>
      </c>
      <c r="C528" s="128">
        <v>606</v>
      </c>
      <c r="D528" s="128">
        <v>6</v>
      </c>
      <c r="E528" s="128">
        <v>185</v>
      </c>
      <c r="F528" s="128">
        <v>1.0009999999999999</v>
      </c>
    </row>
    <row r="529" spans="1:6">
      <c r="A529" s="128">
        <v>524395</v>
      </c>
      <c r="B529" s="129" t="s">
        <v>1809</v>
      </c>
      <c r="C529" s="128">
        <v>707</v>
      </c>
      <c r="D529" s="128">
        <v>7</v>
      </c>
      <c r="E529" s="128">
        <v>271</v>
      </c>
      <c r="F529" s="128">
        <v>0.99</v>
      </c>
    </row>
    <row r="530" spans="1:6">
      <c r="A530" s="128">
        <v>512257</v>
      </c>
      <c r="B530" s="129" t="s">
        <v>1810</v>
      </c>
      <c r="C530" s="128">
        <v>506</v>
      </c>
      <c r="D530" s="128">
        <v>5</v>
      </c>
      <c r="E530" s="128">
        <v>516</v>
      </c>
      <c r="F530" s="128">
        <v>0.96</v>
      </c>
    </row>
    <row r="531" spans="1:6">
      <c r="A531" s="128">
        <v>526690</v>
      </c>
      <c r="B531" s="129" t="s">
        <v>1811</v>
      </c>
      <c r="C531" s="128">
        <v>710</v>
      </c>
      <c r="D531" s="128">
        <v>7</v>
      </c>
      <c r="E531" s="128">
        <v>537</v>
      </c>
      <c r="F531" s="128">
        <v>0.95699999999999996</v>
      </c>
    </row>
    <row r="532" spans="1:6">
      <c r="A532" s="128">
        <v>519154</v>
      </c>
      <c r="B532" s="129" t="s">
        <v>1812</v>
      </c>
      <c r="C532" s="128">
        <v>701</v>
      </c>
      <c r="D532" s="128">
        <v>7</v>
      </c>
      <c r="E532" s="128">
        <v>514</v>
      </c>
      <c r="F532" s="128">
        <v>0.96</v>
      </c>
    </row>
    <row r="533" spans="1:6">
      <c r="A533" s="128">
        <v>519162</v>
      </c>
      <c r="B533" s="129" t="s">
        <v>1813</v>
      </c>
      <c r="C533" s="128">
        <v>701</v>
      </c>
      <c r="D533" s="128">
        <v>7</v>
      </c>
      <c r="E533" s="128">
        <v>437</v>
      </c>
      <c r="F533" s="128">
        <v>0.97</v>
      </c>
    </row>
    <row r="534" spans="1:6">
      <c r="A534" s="128">
        <v>524409</v>
      </c>
      <c r="B534" s="129" t="s">
        <v>1814</v>
      </c>
      <c r="C534" s="128">
        <v>707</v>
      </c>
      <c r="D534" s="128">
        <v>7</v>
      </c>
      <c r="E534" s="128">
        <v>452</v>
      </c>
      <c r="F534" s="128">
        <v>0.96799999999999997</v>
      </c>
    </row>
    <row r="535" spans="1:6">
      <c r="A535" s="128">
        <v>524417</v>
      </c>
      <c r="B535" s="129" t="s">
        <v>1815</v>
      </c>
      <c r="C535" s="128">
        <v>707</v>
      </c>
      <c r="D535" s="128">
        <v>7</v>
      </c>
      <c r="E535" s="128">
        <v>271</v>
      </c>
      <c r="F535" s="128">
        <v>0.99</v>
      </c>
    </row>
    <row r="536" spans="1:6">
      <c r="A536" s="128">
        <v>501573</v>
      </c>
      <c r="B536" s="129" t="s">
        <v>1816</v>
      </c>
      <c r="C536" s="128">
        <v>201</v>
      </c>
      <c r="D536" s="128">
        <v>2</v>
      </c>
      <c r="E536" s="128">
        <v>114</v>
      </c>
      <c r="F536" s="128">
        <v>1.0089999999999999</v>
      </c>
    </row>
    <row r="537" spans="1:6">
      <c r="A537" s="128">
        <v>519171</v>
      </c>
      <c r="B537" s="129" t="s">
        <v>1817</v>
      </c>
      <c r="C537" s="128">
        <v>701</v>
      </c>
      <c r="D537" s="128">
        <v>7</v>
      </c>
      <c r="E537" s="128">
        <v>410</v>
      </c>
      <c r="F537" s="128">
        <v>0.97299999999999998</v>
      </c>
    </row>
    <row r="538" spans="1:6">
      <c r="A538" s="128">
        <v>507890</v>
      </c>
      <c r="B538" s="129" t="s">
        <v>1818</v>
      </c>
      <c r="C538" s="128">
        <v>106</v>
      </c>
      <c r="D538" s="128">
        <v>1</v>
      </c>
      <c r="E538" s="128">
        <v>150</v>
      </c>
      <c r="F538" s="128">
        <v>1.0049999999999999</v>
      </c>
    </row>
    <row r="539" spans="1:6">
      <c r="A539" s="128">
        <v>503665</v>
      </c>
      <c r="B539" s="129" t="s">
        <v>1247</v>
      </c>
      <c r="C539" s="128">
        <v>202</v>
      </c>
      <c r="D539" s="128">
        <v>2</v>
      </c>
      <c r="E539" s="128">
        <v>119</v>
      </c>
      <c r="F539" s="128">
        <v>1.0089999999999999</v>
      </c>
    </row>
    <row r="540" spans="1:6">
      <c r="A540" s="128">
        <v>510416</v>
      </c>
      <c r="B540" s="129" t="s">
        <v>1819</v>
      </c>
      <c r="C540" s="128">
        <v>505</v>
      </c>
      <c r="D540" s="128">
        <v>5</v>
      </c>
      <c r="E540" s="128">
        <v>586</v>
      </c>
      <c r="F540" s="128">
        <v>0.95099999999999996</v>
      </c>
    </row>
    <row r="541" spans="1:6">
      <c r="A541" s="128">
        <v>503762</v>
      </c>
      <c r="B541" s="129" t="s">
        <v>1820</v>
      </c>
      <c r="C541" s="128">
        <v>202</v>
      </c>
      <c r="D541" s="128">
        <v>2</v>
      </c>
      <c r="E541" s="128">
        <v>121</v>
      </c>
      <c r="F541" s="128">
        <v>1.0089999999999999</v>
      </c>
    </row>
    <row r="542" spans="1:6">
      <c r="A542" s="128">
        <v>523437</v>
      </c>
      <c r="B542" s="129" t="s">
        <v>1821</v>
      </c>
      <c r="C542" s="128">
        <v>706</v>
      </c>
      <c r="D542" s="128">
        <v>7</v>
      </c>
      <c r="E542" s="128">
        <v>642</v>
      </c>
      <c r="F542" s="128">
        <v>0.94399999999999995</v>
      </c>
    </row>
    <row r="543" spans="1:6">
      <c r="A543" s="128">
        <v>517551</v>
      </c>
      <c r="B543" s="129" t="s">
        <v>1822</v>
      </c>
      <c r="C543" s="128">
        <v>511</v>
      </c>
      <c r="D543" s="128">
        <v>5</v>
      </c>
      <c r="E543" s="128">
        <v>361</v>
      </c>
      <c r="F543" s="128">
        <v>0.97899999999999998</v>
      </c>
    </row>
    <row r="544" spans="1:6">
      <c r="A544" s="128">
        <v>503185</v>
      </c>
      <c r="B544" s="129" t="s">
        <v>1823</v>
      </c>
      <c r="C544" s="128">
        <v>404</v>
      </c>
      <c r="D544" s="128">
        <v>4</v>
      </c>
      <c r="E544" s="128">
        <v>133</v>
      </c>
      <c r="F544" s="128">
        <v>1.0069999999999999</v>
      </c>
    </row>
    <row r="545" spans="1:6">
      <c r="A545" s="128">
        <v>504351</v>
      </c>
      <c r="B545" s="129" t="s">
        <v>1824</v>
      </c>
      <c r="C545" s="128">
        <v>206</v>
      </c>
      <c r="D545" s="128">
        <v>2</v>
      </c>
      <c r="E545" s="128">
        <v>172</v>
      </c>
      <c r="F545" s="128">
        <v>1.002</v>
      </c>
    </row>
    <row r="546" spans="1:6">
      <c r="A546" s="128">
        <v>521370</v>
      </c>
      <c r="B546" s="129" t="s">
        <v>1825</v>
      </c>
      <c r="C546" s="128">
        <v>806</v>
      </c>
      <c r="D546" s="128">
        <v>8</v>
      </c>
      <c r="E546" s="128">
        <v>181</v>
      </c>
      <c r="F546" s="128">
        <v>1.0009999999999999</v>
      </c>
    </row>
    <row r="547" spans="1:6">
      <c r="A547" s="128">
        <v>526509</v>
      </c>
      <c r="B547" s="129" t="s">
        <v>1826</v>
      </c>
      <c r="C547" s="128">
        <v>801</v>
      </c>
      <c r="D547" s="128">
        <v>8</v>
      </c>
      <c r="E547" s="128">
        <v>365</v>
      </c>
      <c r="F547" s="128">
        <v>0.97799999999999998</v>
      </c>
    </row>
    <row r="548" spans="1:6">
      <c r="A548" s="128">
        <v>514721</v>
      </c>
      <c r="B548" s="129" t="s">
        <v>1827</v>
      </c>
      <c r="C548" s="128">
        <v>608</v>
      </c>
      <c r="D548" s="128">
        <v>6</v>
      </c>
      <c r="E548" s="128">
        <v>181</v>
      </c>
      <c r="F548" s="128">
        <v>1.0009999999999999</v>
      </c>
    </row>
    <row r="549" spans="1:6">
      <c r="A549" s="128">
        <v>514730</v>
      </c>
      <c r="B549" s="129" t="s">
        <v>1828</v>
      </c>
      <c r="C549" s="128">
        <v>609</v>
      </c>
      <c r="D549" s="128">
        <v>6</v>
      </c>
      <c r="E549" s="128">
        <v>246</v>
      </c>
      <c r="F549" s="128">
        <v>0.99299999999999999</v>
      </c>
    </row>
    <row r="550" spans="1:6">
      <c r="A550" s="128">
        <v>525651</v>
      </c>
      <c r="B550" s="129" t="s">
        <v>1829</v>
      </c>
      <c r="C550" s="128">
        <v>808</v>
      </c>
      <c r="D550" s="128">
        <v>8</v>
      </c>
      <c r="E550" s="128">
        <v>219</v>
      </c>
      <c r="F550" s="128">
        <v>0.996</v>
      </c>
    </row>
    <row r="551" spans="1:6">
      <c r="A551" s="128">
        <v>514748</v>
      </c>
      <c r="B551" s="129" t="s">
        <v>1830</v>
      </c>
      <c r="C551" s="128">
        <v>808</v>
      </c>
      <c r="D551" s="128">
        <v>8</v>
      </c>
      <c r="E551" s="128">
        <v>191</v>
      </c>
      <c r="F551" s="128">
        <v>1</v>
      </c>
    </row>
    <row r="552" spans="1:6">
      <c r="A552" s="128">
        <v>525669</v>
      </c>
      <c r="B552" s="129" t="s">
        <v>1831</v>
      </c>
      <c r="C552" s="128">
        <v>808</v>
      </c>
      <c r="D552" s="128">
        <v>8</v>
      </c>
      <c r="E552" s="128">
        <v>327</v>
      </c>
      <c r="F552" s="128">
        <v>0.98299999999999998</v>
      </c>
    </row>
    <row r="553" spans="1:6">
      <c r="A553" s="128">
        <v>514756</v>
      </c>
      <c r="B553" s="129" t="s">
        <v>1832</v>
      </c>
      <c r="C553" s="128">
        <v>608</v>
      </c>
      <c r="D553" s="128">
        <v>6</v>
      </c>
      <c r="E553" s="128">
        <v>196</v>
      </c>
      <c r="F553" s="128">
        <v>0.999</v>
      </c>
    </row>
    <row r="554" spans="1:6">
      <c r="A554" s="128">
        <v>514764</v>
      </c>
      <c r="B554" s="129" t="s">
        <v>1833</v>
      </c>
      <c r="C554" s="128">
        <v>609</v>
      </c>
      <c r="D554" s="128">
        <v>6</v>
      </c>
      <c r="E554" s="128">
        <v>206</v>
      </c>
      <c r="F554" s="128">
        <v>0.998</v>
      </c>
    </row>
    <row r="555" spans="1:6">
      <c r="A555" s="128">
        <v>557889</v>
      </c>
      <c r="B555" s="129" t="s">
        <v>1834</v>
      </c>
      <c r="C555" s="128">
        <v>609</v>
      </c>
      <c r="D555" s="128">
        <v>6</v>
      </c>
      <c r="E555" s="128">
        <v>195</v>
      </c>
      <c r="F555" s="128">
        <v>0.999</v>
      </c>
    </row>
    <row r="556" spans="1:6">
      <c r="A556" s="128">
        <v>525677</v>
      </c>
      <c r="B556" s="129" t="s">
        <v>1835</v>
      </c>
      <c r="C556" s="128">
        <v>608</v>
      </c>
      <c r="D556" s="128">
        <v>6</v>
      </c>
      <c r="E556" s="128">
        <v>234</v>
      </c>
      <c r="F556" s="128">
        <v>0.995</v>
      </c>
    </row>
    <row r="557" spans="1:6">
      <c r="A557" s="128">
        <v>514781</v>
      </c>
      <c r="B557" s="129" t="s">
        <v>1836</v>
      </c>
      <c r="C557" s="128">
        <v>609</v>
      </c>
      <c r="D557" s="128">
        <v>6</v>
      </c>
      <c r="E557" s="128">
        <v>228</v>
      </c>
      <c r="F557" s="128">
        <v>0.995</v>
      </c>
    </row>
    <row r="558" spans="1:6">
      <c r="A558" s="128">
        <v>525685</v>
      </c>
      <c r="B558" s="129" t="s">
        <v>1837</v>
      </c>
      <c r="C558" s="128">
        <v>608</v>
      </c>
      <c r="D558" s="128">
        <v>6</v>
      </c>
      <c r="E558" s="128">
        <v>253</v>
      </c>
      <c r="F558" s="128">
        <v>0.99199999999999999</v>
      </c>
    </row>
    <row r="559" spans="1:6">
      <c r="A559" s="128">
        <v>524425</v>
      </c>
      <c r="B559" s="129" t="s">
        <v>1838</v>
      </c>
      <c r="C559" s="128">
        <v>707</v>
      </c>
      <c r="D559" s="128">
        <v>7</v>
      </c>
      <c r="E559" s="128">
        <v>518</v>
      </c>
      <c r="F559" s="128">
        <v>0.96</v>
      </c>
    </row>
    <row r="560" spans="1:6">
      <c r="A560" s="128">
        <v>519189</v>
      </c>
      <c r="B560" s="129" t="s">
        <v>1839</v>
      </c>
      <c r="C560" s="128">
        <v>701</v>
      </c>
      <c r="D560" s="128">
        <v>7</v>
      </c>
      <c r="E560" s="128">
        <v>354</v>
      </c>
      <c r="F560" s="128">
        <v>0.98</v>
      </c>
    </row>
    <row r="561" spans="1:6">
      <c r="A561" s="128">
        <v>523445</v>
      </c>
      <c r="B561" s="129" t="s">
        <v>1839</v>
      </c>
      <c r="C561" s="128">
        <v>706</v>
      </c>
      <c r="D561" s="128">
        <v>7</v>
      </c>
      <c r="E561" s="128">
        <v>790</v>
      </c>
      <c r="F561" s="128">
        <v>0.92600000000000005</v>
      </c>
    </row>
    <row r="562" spans="1:6">
      <c r="A562" s="128">
        <v>544191</v>
      </c>
      <c r="B562" s="129" t="s">
        <v>1840</v>
      </c>
      <c r="C562" s="128">
        <v>713</v>
      </c>
      <c r="D562" s="128">
        <v>7</v>
      </c>
      <c r="E562" s="128">
        <v>149</v>
      </c>
      <c r="F562" s="128">
        <v>1.0049999999999999</v>
      </c>
    </row>
    <row r="563" spans="1:6">
      <c r="A563" s="128">
        <v>519197</v>
      </c>
      <c r="B563" s="129" t="s">
        <v>1841</v>
      </c>
      <c r="C563" s="128">
        <v>712</v>
      </c>
      <c r="D563" s="128">
        <v>7</v>
      </c>
      <c r="E563" s="128">
        <v>207</v>
      </c>
      <c r="F563" s="128">
        <v>0.998</v>
      </c>
    </row>
    <row r="564" spans="1:6">
      <c r="A564" s="128">
        <v>544205</v>
      </c>
      <c r="B564" s="129" t="s">
        <v>1842</v>
      </c>
      <c r="C564" s="128">
        <v>713</v>
      </c>
      <c r="D564" s="128">
        <v>7</v>
      </c>
      <c r="E564" s="128">
        <v>143</v>
      </c>
      <c r="F564" s="128">
        <v>1.006</v>
      </c>
    </row>
    <row r="565" spans="1:6">
      <c r="A565" s="128">
        <v>516007</v>
      </c>
      <c r="B565" s="129" t="s">
        <v>1843</v>
      </c>
      <c r="C565" s="128">
        <v>610</v>
      </c>
      <c r="D565" s="128">
        <v>6</v>
      </c>
      <c r="E565" s="128">
        <v>170</v>
      </c>
      <c r="F565" s="128">
        <v>1.002</v>
      </c>
    </row>
    <row r="566" spans="1:6">
      <c r="A566" s="128">
        <v>525693</v>
      </c>
      <c r="B566" s="129" t="s">
        <v>1844</v>
      </c>
      <c r="C566" s="128">
        <v>808</v>
      </c>
      <c r="D566" s="128">
        <v>8</v>
      </c>
      <c r="E566" s="128">
        <v>365</v>
      </c>
      <c r="F566" s="128">
        <v>0.97799999999999998</v>
      </c>
    </row>
    <row r="567" spans="1:6">
      <c r="A567" s="128">
        <v>525707</v>
      </c>
      <c r="B567" s="129" t="s">
        <v>1845</v>
      </c>
      <c r="C567" s="128">
        <v>808</v>
      </c>
      <c r="D567" s="128">
        <v>8</v>
      </c>
      <c r="E567" s="128">
        <v>390</v>
      </c>
      <c r="F567" s="128">
        <v>0.97499999999999998</v>
      </c>
    </row>
    <row r="568" spans="1:6">
      <c r="A568" s="128">
        <v>500232</v>
      </c>
      <c r="B568" s="129" t="s">
        <v>1846</v>
      </c>
      <c r="C568" s="128">
        <v>403</v>
      </c>
      <c r="D568" s="128">
        <v>4</v>
      </c>
      <c r="E568" s="128">
        <v>163</v>
      </c>
      <c r="F568" s="128">
        <v>1.0029999999999999</v>
      </c>
    </row>
    <row r="569" spans="1:6">
      <c r="A569" s="128">
        <v>514799</v>
      </c>
      <c r="B569" s="129" t="s">
        <v>1847</v>
      </c>
      <c r="C569" s="128">
        <v>609</v>
      </c>
      <c r="D569" s="128">
        <v>6</v>
      </c>
      <c r="E569" s="128">
        <v>187</v>
      </c>
      <c r="F569" s="128">
        <v>1</v>
      </c>
    </row>
    <row r="570" spans="1:6">
      <c r="A570" s="128">
        <v>510424</v>
      </c>
      <c r="B570" s="129" t="s">
        <v>1848</v>
      </c>
      <c r="C570" s="128">
        <v>505</v>
      </c>
      <c r="D570" s="128">
        <v>5</v>
      </c>
      <c r="E570" s="128">
        <v>587</v>
      </c>
      <c r="F570" s="128">
        <v>0.95099999999999996</v>
      </c>
    </row>
    <row r="571" spans="1:6">
      <c r="A571" s="128">
        <v>526517</v>
      </c>
      <c r="B571" s="129" t="s">
        <v>1849</v>
      </c>
      <c r="C571" s="128">
        <v>704</v>
      </c>
      <c r="D571" s="128">
        <v>7</v>
      </c>
      <c r="E571" s="128">
        <v>458</v>
      </c>
      <c r="F571" s="128">
        <v>0.96699999999999997</v>
      </c>
    </row>
    <row r="572" spans="1:6">
      <c r="A572" s="128">
        <v>557331</v>
      </c>
      <c r="B572" s="129" t="s">
        <v>1850</v>
      </c>
      <c r="C572" s="128">
        <v>606</v>
      </c>
      <c r="D572" s="128">
        <v>6</v>
      </c>
      <c r="E572" s="128">
        <v>267</v>
      </c>
      <c r="F572" s="128">
        <v>0.99099999999999999</v>
      </c>
    </row>
    <row r="573" spans="1:6">
      <c r="A573" s="128">
        <v>524433</v>
      </c>
      <c r="B573" s="129" t="s">
        <v>1851</v>
      </c>
      <c r="C573" s="128">
        <v>707</v>
      </c>
      <c r="D573" s="128">
        <v>7</v>
      </c>
      <c r="E573" s="128">
        <v>319</v>
      </c>
      <c r="F573" s="128">
        <v>0.98399999999999999</v>
      </c>
    </row>
    <row r="574" spans="1:6">
      <c r="A574" s="128">
        <v>527289</v>
      </c>
      <c r="B574" s="129" t="s">
        <v>1852</v>
      </c>
      <c r="C574" s="128">
        <v>711</v>
      </c>
      <c r="D574" s="128">
        <v>7</v>
      </c>
      <c r="E574" s="128">
        <v>278</v>
      </c>
      <c r="F574" s="128">
        <v>0.98899999999999999</v>
      </c>
    </row>
    <row r="575" spans="1:6">
      <c r="A575" s="128">
        <v>559644</v>
      </c>
      <c r="B575" s="129" t="s">
        <v>1853</v>
      </c>
      <c r="C575" s="128">
        <v>702</v>
      </c>
      <c r="D575" s="128">
        <v>7</v>
      </c>
      <c r="E575" s="128">
        <v>178</v>
      </c>
      <c r="F575" s="128">
        <v>1.0009999999999999</v>
      </c>
    </row>
    <row r="576" spans="1:6">
      <c r="A576" s="128">
        <v>521388</v>
      </c>
      <c r="B576" s="129" t="s">
        <v>1854</v>
      </c>
      <c r="C576" s="128">
        <v>806</v>
      </c>
      <c r="D576" s="128">
        <v>8</v>
      </c>
      <c r="E576" s="128">
        <v>171</v>
      </c>
      <c r="F576" s="128">
        <v>1.002</v>
      </c>
    </row>
    <row r="577" spans="1:6">
      <c r="A577" s="128">
        <v>509655</v>
      </c>
      <c r="B577" s="129" t="s">
        <v>1855</v>
      </c>
      <c r="C577" s="128">
        <v>510</v>
      </c>
      <c r="D577" s="128">
        <v>5</v>
      </c>
      <c r="E577" s="128">
        <v>736</v>
      </c>
      <c r="F577" s="128">
        <v>0.93300000000000005</v>
      </c>
    </row>
    <row r="578" spans="1:6">
      <c r="A578" s="128">
        <v>520187</v>
      </c>
      <c r="B578" s="129" t="s">
        <v>1856</v>
      </c>
      <c r="C578" s="128">
        <v>705</v>
      </c>
      <c r="D578" s="128">
        <v>7</v>
      </c>
      <c r="E578" s="128">
        <v>376</v>
      </c>
      <c r="F578" s="128">
        <v>0.97699999999999998</v>
      </c>
    </row>
    <row r="579" spans="1:6">
      <c r="A579" s="128">
        <v>521396</v>
      </c>
      <c r="B579" s="129" t="s">
        <v>1857</v>
      </c>
      <c r="C579" s="128">
        <v>806</v>
      </c>
      <c r="D579" s="128">
        <v>8</v>
      </c>
      <c r="E579" s="128">
        <v>630</v>
      </c>
      <c r="F579" s="128">
        <v>0.94599999999999995</v>
      </c>
    </row>
    <row r="580" spans="1:6">
      <c r="A580" s="128">
        <v>512265</v>
      </c>
      <c r="B580" s="129" t="s">
        <v>1858</v>
      </c>
      <c r="C580" s="128">
        <v>509</v>
      </c>
      <c r="D580" s="128">
        <v>5</v>
      </c>
      <c r="E580" s="128">
        <v>509</v>
      </c>
      <c r="F580" s="128">
        <v>0.96099999999999997</v>
      </c>
    </row>
    <row r="581" spans="1:6">
      <c r="A581" s="128">
        <v>518123</v>
      </c>
      <c r="B581" s="129" t="s">
        <v>1858</v>
      </c>
      <c r="C581" s="128">
        <v>806</v>
      </c>
      <c r="D581" s="128">
        <v>8</v>
      </c>
      <c r="E581" s="128">
        <v>270</v>
      </c>
      <c r="F581" s="128">
        <v>0.99</v>
      </c>
    </row>
    <row r="582" spans="1:6">
      <c r="A582" s="128">
        <v>542881</v>
      </c>
      <c r="B582" s="129" t="s">
        <v>1859</v>
      </c>
      <c r="C582" s="128">
        <v>406</v>
      </c>
      <c r="D582" s="128">
        <v>4</v>
      </c>
      <c r="E582" s="128">
        <v>197</v>
      </c>
      <c r="F582" s="128">
        <v>0.999</v>
      </c>
    </row>
    <row r="583" spans="1:6">
      <c r="A583" s="128">
        <v>514811</v>
      </c>
      <c r="B583" s="129" t="s">
        <v>1860</v>
      </c>
      <c r="C583" s="128">
        <v>609</v>
      </c>
      <c r="D583" s="128">
        <v>6</v>
      </c>
      <c r="E583" s="128">
        <v>224</v>
      </c>
      <c r="F583" s="128">
        <v>0.996</v>
      </c>
    </row>
    <row r="584" spans="1:6">
      <c r="A584" s="128">
        <v>500241</v>
      </c>
      <c r="B584" s="129" t="s">
        <v>1861</v>
      </c>
      <c r="C584" s="128">
        <v>405</v>
      </c>
      <c r="D584" s="128">
        <v>4</v>
      </c>
      <c r="E584" s="128">
        <v>126</v>
      </c>
      <c r="F584" s="128">
        <v>1.008</v>
      </c>
    </row>
    <row r="585" spans="1:6">
      <c r="A585" s="128">
        <v>526703</v>
      </c>
      <c r="B585" s="129" t="s">
        <v>1862</v>
      </c>
      <c r="C585" s="128">
        <v>710</v>
      </c>
      <c r="D585" s="128">
        <v>7</v>
      </c>
      <c r="E585" s="128">
        <v>538</v>
      </c>
      <c r="F585" s="128">
        <v>0.95699999999999996</v>
      </c>
    </row>
    <row r="586" spans="1:6">
      <c r="A586" s="128">
        <v>542890</v>
      </c>
      <c r="B586" s="129" t="s">
        <v>1863</v>
      </c>
      <c r="C586" s="128">
        <v>301</v>
      </c>
      <c r="D586" s="128">
        <v>3</v>
      </c>
      <c r="E586" s="128">
        <v>217</v>
      </c>
      <c r="F586" s="128">
        <v>0.997</v>
      </c>
    </row>
    <row r="587" spans="1:6">
      <c r="A587" s="128">
        <v>511421</v>
      </c>
      <c r="B587" s="129" t="s">
        <v>1864</v>
      </c>
      <c r="C587" s="128">
        <v>606</v>
      </c>
      <c r="D587" s="128">
        <v>6</v>
      </c>
      <c r="E587" s="128">
        <v>262</v>
      </c>
      <c r="F587" s="128">
        <v>0.99099999999999999</v>
      </c>
    </row>
    <row r="588" spans="1:6">
      <c r="A588" s="128">
        <v>526711</v>
      </c>
      <c r="B588" s="129" t="s">
        <v>1865</v>
      </c>
      <c r="C588" s="128">
        <v>710</v>
      </c>
      <c r="D588" s="128">
        <v>7</v>
      </c>
      <c r="E588" s="128">
        <v>506</v>
      </c>
      <c r="F588" s="128">
        <v>0.96099999999999997</v>
      </c>
    </row>
    <row r="589" spans="1:6">
      <c r="A589" s="128">
        <v>556424</v>
      </c>
      <c r="B589" s="129" t="s">
        <v>1866</v>
      </c>
      <c r="C589" s="128">
        <v>304</v>
      </c>
      <c r="D589" s="128">
        <v>3</v>
      </c>
      <c r="E589" s="128">
        <v>266</v>
      </c>
      <c r="F589" s="128">
        <v>0.99099999999999999</v>
      </c>
    </row>
    <row r="590" spans="1:6">
      <c r="A590" s="128">
        <v>507903</v>
      </c>
      <c r="B590" s="129" t="s">
        <v>1867</v>
      </c>
      <c r="C590" s="128">
        <v>108</v>
      </c>
      <c r="D590" s="128">
        <v>1</v>
      </c>
      <c r="E590" s="128">
        <v>128</v>
      </c>
      <c r="F590" s="128">
        <v>1.008</v>
      </c>
    </row>
    <row r="591" spans="1:6">
      <c r="A591" s="128">
        <v>513997</v>
      </c>
      <c r="B591" s="129" t="s">
        <v>1868</v>
      </c>
      <c r="C591" s="128">
        <v>307</v>
      </c>
      <c r="D591" s="128">
        <v>3</v>
      </c>
      <c r="E591" s="128">
        <v>465</v>
      </c>
      <c r="F591" s="128">
        <v>0.96599999999999997</v>
      </c>
    </row>
    <row r="592" spans="1:6">
      <c r="A592" s="128">
        <v>524441</v>
      </c>
      <c r="B592" s="129" t="s">
        <v>1869</v>
      </c>
      <c r="C592" s="128">
        <v>708</v>
      </c>
      <c r="D592" s="128">
        <v>7</v>
      </c>
      <c r="E592" s="128">
        <v>521</v>
      </c>
      <c r="F592" s="128">
        <v>0.95899999999999996</v>
      </c>
    </row>
    <row r="593" spans="1:6">
      <c r="A593" s="128">
        <v>518522</v>
      </c>
      <c r="B593" s="129" t="s">
        <v>1870</v>
      </c>
      <c r="C593" s="128">
        <v>707</v>
      </c>
      <c r="D593" s="128">
        <v>7</v>
      </c>
      <c r="E593" s="128">
        <v>241</v>
      </c>
      <c r="F593" s="128">
        <v>0.99399999999999999</v>
      </c>
    </row>
    <row r="594" spans="1:6">
      <c r="A594" s="128">
        <v>521400</v>
      </c>
      <c r="B594" s="129" t="s">
        <v>1870</v>
      </c>
      <c r="C594" s="128">
        <v>806</v>
      </c>
      <c r="D594" s="128">
        <v>8</v>
      </c>
      <c r="E594" s="128">
        <v>200</v>
      </c>
      <c r="F594" s="128">
        <v>0.999</v>
      </c>
    </row>
    <row r="595" spans="1:6">
      <c r="A595" s="128">
        <v>525715</v>
      </c>
      <c r="B595" s="129" t="s">
        <v>1871</v>
      </c>
      <c r="C595" s="128">
        <v>808</v>
      </c>
      <c r="D595" s="128">
        <v>8</v>
      </c>
      <c r="E595" s="128">
        <v>489</v>
      </c>
      <c r="F595" s="128">
        <v>0.96299999999999997</v>
      </c>
    </row>
    <row r="596" spans="1:6">
      <c r="A596" s="128">
        <v>519201</v>
      </c>
      <c r="B596" s="129" t="s">
        <v>1872</v>
      </c>
      <c r="C596" s="128">
        <v>701</v>
      </c>
      <c r="D596" s="128">
        <v>7</v>
      </c>
      <c r="E596" s="128">
        <v>250</v>
      </c>
      <c r="F596" s="128">
        <v>0.99299999999999999</v>
      </c>
    </row>
    <row r="597" spans="1:6">
      <c r="A597" s="128">
        <v>520195</v>
      </c>
      <c r="B597" s="129" t="s">
        <v>1872</v>
      </c>
      <c r="C597" s="128">
        <v>702</v>
      </c>
      <c r="D597" s="128">
        <v>7</v>
      </c>
      <c r="E597" s="128">
        <v>182</v>
      </c>
      <c r="F597" s="128">
        <v>1.0009999999999999</v>
      </c>
    </row>
    <row r="598" spans="1:6">
      <c r="A598" s="128">
        <v>544213</v>
      </c>
      <c r="B598" s="129" t="s">
        <v>1873</v>
      </c>
      <c r="C598" s="128">
        <v>713</v>
      </c>
      <c r="D598" s="128">
        <v>7</v>
      </c>
      <c r="E598" s="128">
        <v>197</v>
      </c>
      <c r="F598" s="128">
        <v>0.999</v>
      </c>
    </row>
    <row r="599" spans="1:6">
      <c r="A599" s="128">
        <v>526525</v>
      </c>
      <c r="B599" s="129" t="s">
        <v>1874</v>
      </c>
      <c r="C599" s="128">
        <v>704</v>
      </c>
      <c r="D599" s="128">
        <v>7</v>
      </c>
      <c r="E599" s="128">
        <v>601</v>
      </c>
      <c r="F599" s="128">
        <v>0.94899999999999995</v>
      </c>
    </row>
    <row r="600" spans="1:6">
      <c r="A600" s="128">
        <v>519219</v>
      </c>
      <c r="B600" s="129" t="s">
        <v>1875</v>
      </c>
      <c r="C600" s="128">
        <v>701</v>
      </c>
      <c r="D600" s="128">
        <v>7</v>
      </c>
      <c r="E600" s="128">
        <v>212</v>
      </c>
      <c r="F600" s="128">
        <v>0.997</v>
      </c>
    </row>
    <row r="601" spans="1:6">
      <c r="A601" s="128">
        <v>526533</v>
      </c>
      <c r="B601" s="129" t="s">
        <v>1876</v>
      </c>
      <c r="C601" s="128">
        <v>810</v>
      </c>
      <c r="D601" s="128">
        <v>8</v>
      </c>
      <c r="E601" s="128">
        <v>451</v>
      </c>
      <c r="F601" s="128">
        <v>0.96799999999999997</v>
      </c>
    </row>
    <row r="602" spans="1:6">
      <c r="A602" s="128">
        <v>508594</v>
      </c>
      <c r="B602" s="129" t="s">
        <v>1877</v>
      </c>
      <c r="C602" s="128">
        <v>601</v>
      </c>
      <c r="D602" s="128">
        <v>6</v>
      </c>
      <c r="E602" s="128">
        <v>441</v>
      </c>
      <c r="F602" s="128">
        <v>0.96899999999999997</v>
      </c>
    </row>
    <row r="603" spans="1:6">
      <c r="A603" s="128">
        <v>522431</v>
      </c>
      <c r="B603" s="129" t="s">
        <v>1878</v>
      </c>
      <c r="C603" s="128">
        <v>807</v>
      </c>
      <c r="D603" s="128">
        <v>8</v>
      </c>
      <c r="E603" s="128">
        <v>104</v>
      </c>
      <c r="F603" s="128">
        <v>1.0109999999999999</v>
      </c>
    </row>
    <row r="604" spans="1:6">
      <c r="A604" s="128">
        <v>557510</v>
      </c>
      <c r="B604" s="129" t="s">
        <v>1879</v>
      </c>
      <c r="C604" s="128">
        <v>306</v>
      </c>
      <c r="D604" s="128">
        <v>3</v>
      </c>
      <c r="E604" s="128">
        <v>313</v>
      </c>
      <c r="F604" s="128">
        <v>0.98499999999999999</v>
      </c>
    </row>
    <row r="605" spans="1:6">
      <c r="A605" s="128">
        <v>527297</v>
      </c>
      <c r="B605" s="129" t="s">
        <v>1880</v>
      </c>
      <c r="C605" s="128">
        <v>711</v>
      </c>
      <c r="D605" s="128">
        <v>7</v>
      </c>
      <c r="E605" s="128">
        <v>274</v>
      </c>
      <c r="F605" s="128">
        <v>0.99</v>
      </c>
    </row>
    <row r="606" spans="1:6">
      <c r="A606" s="128">
        <v>523461</v>
      </c>
      <c r="B606" s="129" t="s">
        <v>1881</v>
      </c>
      <c r="C606" s="128">
        <v>703</v>
      </c>
      <c r="D606" s="128">
        <v>7</v>
      </c>
      <c r="E606" s="128">
        <v>627</v>
      </c>
      <c r="F606" s="128">
        <v>0.94599999999999995</v>
      </c>
    </row>
    <row r="607" spans="1:6">
      <c r="A607" s="128">
        <v>527301</v>
      </c>
      <c r="B607" s="129" t="s">
        <v>1882</v>
      </c>
      <c r="C607" s="128">
        <v>712</v>
      </c>
      <c r="D607" s="128">
        <v>7</v>
      </c>
      <c r="E607" s="128">
        <v>385</v>
      </c>
      <c r="F607" s="128">
        <v>0.97599999999999998</v>
      </c>
    </row>
    <row r="608" spans="1:6">
      <c r="A608" s="128">
        <v>522449</v>
      </c>
      <c r="B608" s="129" t="s">
        <v>1883</v>
      </c>
      <c r="C608" s="128">
        <v>807</v>
      </c>
      <c r="D608" s="128">
        <v>8</v>
      </c>
      <c r="E608" s="128">
        <v>120</v>
      </c>
      <c r="F608" s="128">
        <v>1.0089999999999999</v>
      </c>
    </row>
    <row r="609" spans="1:6">
      <c r="A609" s="128">
        <v>559598</v>
      </c>
      <c r="B609" s="129" t="s">
        <v>1884</v>
      </c>
      <c r="C609" s="128">
        <v>702</v>
      </c>
      <c r="D609" s="128">
        <v>7</v>
      </c>
      <c r="E609" s="128">
        <v>167</v>
      </c>
      <c r="F609" s="128">
        <v>1.0029999999999999</v>
      </c>
    </row>
    <row r="610" spans="1:6">
      <c r="A610" s="128">
        <v>519227</v>
      </c>
      <c r="B610" s="129" t="s">
        <v>1885</v>
      </c>
      <c r="C610" s="128">
        <v>701</v>
      </c>
      <c r="D610" s="128">
        <v>7</v>
      </c>
      <c r="E610" s="128">
        <v>283</v>
      </c>
      <c r="F610" s="128">
        <v>0.98899999999999999</v>
      </c>
    </row>
    <row r="611" spans="1:6">
      <c r="A611" s="128">
        <v>526541</v>
      </c>
      <c r="B611" s="129" t="s">
        <v>1886</v>
      </c>
      <c r="C611" s="128">
        <v>801</v>
      </c>
      <c r="D611" s="128">
        <v>8</v>
      </c>
      <c r="E611" s="128">
        <v>405</v>
      </c>
      <c r="F611" s="128">
        <v>0.97299999999999998</v>
      </c>
    </row>
    <row r="612" spans="1:6">
      <c r="A612" s="128">
        <v>508608</v>
      </c>
      <c r="B612" s="129" t="s">
        <v>1887</v>
      </c>
      <c r="C612" s="128">
        <v>603</v>
      </c>
      <c r="D612" s="128">
        <v>6</v>
      </c>
      <c r="E612" s="128">
        <v>660</v>
      </c>
      <c r="F612" s="128">
        <v>0.94199999999999995</v>
      </c>
    </row>
    <row r="613" spans="1:6">
      <c r="A613" s="128">
        <v>525723</v>
      </c>
      <c r="B613" s="129" t="s">
        <v>1888</v>
      </c>
      <c r="C613" s="128">
        <v>808</v>
      </c>
      <c r="D613" s="128">
        <v>8</v>
      </c>
      <c r="E613" s="128">
        <v>346</v>
      </c>
      <c r="F613" s="128">
        <v>0.98099999999999998</v>
      </c>
    </row>
    <row r="614" spans="1:6">
      <c r="A614" s="128">
        <v>526550</v>
      </c>
      <c r="B614" s="129" t="s">
        <v>1889</v>
      </c>
      <c r="C614" s="128">
        <v>801</v>
      </c>
      <c r="D614" s="128">
        <v>8</v>
      </c>
      <c r="E614" s="128">
        <v>650</v>
      </c>
      <c r="F614" s="128">
        <v>0.94299999999999995</v>
      </c>
    </row>
    <row r="615" spans="1:6">
      <c r="A615" s="128">
        <v>581674</v>
      </c>
      <c r="B615" s="129" t="s">
        <v>1890</v>
      </c>
      <c r="C615" s="128">
        <v>713</v>
      </c>
      <c r="D615" s="128">
        <v>7</v>
      </c>
      <c r="E615" s="128">
        <v>122</v>
      </c>
      <c r="F615" s="128">
        <v>1.008</v>
      </c>
    </row>
    <row r="616" spans="1:6">
      <c r="A616" s="128">
        <v>524450</v>
      </c>
      <c r="B616" s="129" t="s">
        <v>1891</v>
      </c>
      <c r="C616" s="128">
        <v>707</v>
      </c>
      <c r="D616" s="128">
        <v>7</v>
      </c>
      <c r="E616" s="128">
        <v>427</v>
      </c>
      <c r="F616" s="128">
        <v>0.97099999999999997</v>
      </c>
    </row>
    <row r="617" spans="1:6">
      <c r="A617" s="128">
        <v>521418</v>
      </c>
      <c r="B617" s="129" t="s">
        <v>1892</v>
      </c>
      <c r="C617" s="128">
        <v>806</v>
      </c>
      <c r="D617" s="128">
        <v>8</v>
      </c>
      <c r="E617" s="128">
        <v>361</v>
      </c>
      <c r="F617" s="128">
        <v>0.97899999999999998</v>
      </c>
    </row>
    <row r="618" spans="1:6">
      <c r="A618" s="128">
        <v>524468</v>
      </c>
      <c r="B618" s="129" t="s">
        <v>1893</v>
      </c>
      <c r="C618" s="128">
        <v>707</v>
      </c>
      <c r="D618" s="128">
        <v>7</v>
      </c>
      <c r="E618" s="128">
        <v>465</v>
      </c>
      <c r="F618" s="128">
        <v>0.96599999999999997</v>
      </c>
    </row>
    <row r="619" spans="1:6">
      <c r="A619" s="128">
        <v>544221</v>
      </c>
      <c r="B619" s="129" t="s">
        <v>1894</v>
      </c>
      <c r="C619" s="128">
        <v>713</v>
      </c>
      <c r="D619" s="128">
        <v>7</v>
      </c>
      <c r="E619" s="128">
        <v>295</v>
      </c>
      <c r="F619" s="128">
        <v>0.98699999999999999</v>
      </c>
    </row>
    <row r="620" spans="1:6">
      <c r="A620" s="128">
        <v>519235</v>
      </c>
      <c r="B620" s="129" t="s">
        <v>1895</v>
      </c>
      <c r="C620" s="128">
        <v>701</v>
      </c>
      <c r="D620" s="128">
        <v>7</v>
      </c>
      <c r="E620" s="128">
        <v>463</v>
      </c>
      <c r="F620" s="128">
        <v>0.96599999999999997</v>
      </c>
    </row>
    <row r="621" spans="1:6">
      <c r="A621" s="128">
        <v>519243</v>
      </c>
      <c r="B621" s="129" t="s">
        <v>1896</v>
      </c>
      <c r="C621" s="128">
        <v>701</v>
      </c>
      <c r="D621" s="128">
        <v>7</v>
      </c>
      <c r="E621" s="128">
        <v>450</v>
      </c>
      <c r="F621" s="128">
        <v>0.96799999999999997</v>
      </c>
    </row>
    <row r="622" spans="1:6">
      <c r="A622" s="128">
        <v>508616</v>
      </c>
      <c r="B622" s="129" t="s">
        <v>1897</v>
      </c>
      <c r="C622" s="128">
        <v>601</v>
      </c>
      <c r="D622" s="128">
        <v>6</v>
      </c>
      <c r="E622" s="128">
        <v>487</v>
      </c>
      <c r="F622" s="128">
        <v>0.96299999999999997</v>
      </c>
    </row>
    <row r="623" spans="1:6">
      <c r="A623" s="128">
        <v>526568</v>
      </c>
      <c r="B623" s="129" t="s">
        <v>1898</v>
      </c>
      <c r="C623" s="128">
        <v>810</v>
      </c>
      <c r="D623" s="128">
        <v>8</v>
      </c>
      <c r="E623" s="128">
        <v>443</v>
      </c>
      <c r="F623" s="128">
        <v>0.96899999999999997</v>
      </c>
    </row>
    <row r="624" spans="1:6">
      <c r="A624" s="128">
        <v>509663</v>
      </c>
      <c r="B624" s="129" t="s">
        <v>1899</v>
      </c>
      <c r="C624" s="128">
        <v>510</v>
      </c>
      <c r="D624" s="128">
        <v>5</v>
      </c>
      <c r="E624" s="128">
        <v>747</v>
      </c>
      <c r="F624" s="128">
        <v>0.93100000000000005</v>
      </c>
    </row>
    <row r="625" spans="1:6">
      <c r="A625" s="128">
        <v>504360</v>
      </c>
      <c r="B625" s="129" t="s">
        <v>1900</v>
      </c>
      <c r="C625" s="128">
        <v>205</v>
      </c>
      <c r="D625" s="128">
        <v>2</v>
      </c>
      <c r="E625" s="128">
        <v>256</v>
      </c>
      <c r="F625" s="128">
        <v>0.99199999999999999</v>
      </c>
    </row>
    <row r="626" spans="1:6">
      <c r="A626" s="128">
        <v>581984</v>
      </c>
      <c r="B626" s="129" t="s">
        <v>3983</v>
      </c>
      <c r="C626" s="128">
        <v>501</v>
      </c>
      <c r="D626" s="128">
        <v>5</v>
      </c>
      <c r="E626" s="128">
        <v>341</v>
      </c>
      <c r="F626" s="128">
        <v>0.98099999999999998</v>
      </c>
    </row>
    <row r="627" spans="1:6">
      <c r="A627" s="128">
        <v>516767</v>
      </c>
      <c r="B627" s="129" t="s">
        <v>1901</v>
      </c>
      <c r="C627" s="128">
        <v>613</v>
      </c>
      <c r="D627" s="128">
        <v>6</v>
      </c>
      <c r="E627" s="128">
        <v>238</v>
      </c>
      <c r="F627" s="128">
        <v>0.99399999999999999</v>
      </c>
    </row>
    <row r="628" spans="1:6">
      <c r="A628" s="128">
        <v>544230</v>
      </c>
      <c r="B628" s="129" t="s">
        <v>1902</v>
      </c>
      <c r="C628" s="128">
        <v>713</v>
      </c>
      <c r="D628" s="128">
        <v>7</v>
      </c>
      <c r="E628" s="128">
        <v>151</v>
      </c>
      <c r="F628" s="128">
        <v>1.0049999999999999</v>
      </c>
    </row>
    <row r="629" spans="1:6">
      <c r="A629" s="128">
        <v>522457</v>
      </c>
      <c r="B629" s="129" t="s">
        <v>1903</v>
      </c>
      <c r="C629" s="128">
        <v>809</v>
      </c>
      <c r="D629" s="128">
        <v>8</v>
      </c>
      <c r="E629" s="128">
        <v>265</v>
      </c>
      <c r="F629" s="128">
        <v>0.99099999999999999</v>
      </c>
    </row>
    <row r="630" spans="1:6">
      <c r="A630" s="128">
        <v>507032</v>
      </c>
      <c r="B630" s="129" t="s">
        <v>1437</v>
      </c>
      <c r="C630" s="128">
        <v>203</v>
      </c>
      <c r="D630" s="128">
        <v>2</v>
      </c>
      <c r="E630" s="128">
        <v>146</v>
      </c>
      <c r="F630" s="128">
        <v>1.0049999999999999</v>
      </c>
    </row>
    <row r="631" spans="1:6">
      <c r="A631" s="128">
        <v>526720</v>
      </c>
      <c r="B631" s="129" t="s">
        <v>1904</v>
      </c>
      <c r="C631" s="128">
        <v>710</v>
      </c>
      <c r="D631" s="128">
        <v>7</v>
      </c>
      <c r="E631" s="128">
        <v>534</v>
      </c>
      <c r="F631" s="128">
        <v>0.95799999999999996</v>
      </c>
    </row>
    <row r="632" spans="1:6">
      <c r="A632" s="128">
        <v>526576</v>
      </c>
      <c r="B632" s="129" t="s">
        <v>1905</v>
      </c>
      <c r="C632" s="128">
        <v>810</v>
      </c>
      <c r="D632" s="128">
        <v>8</v>
      </c>
      <c r="E632" s="128">
        <v>678</v>
      </c>
      <c r="F632" s="128">
        <v>0.94</v>
      </c>
    </row>
    <row r="633" spans="1:6">
      <c r="A633" s="128">
        <v>526584</v>
      </c>
      <c r="B633" s="129" t="s">
        <v>1906</v>
      </c>
      <c r="C633" s="128">
        <v>810</v>
      </c>
      <c r="D633" s="128">
        <v>8</v>
      </c>
      <c r="E633" s="128">
        <v>651</v>
      </c>
      <c r="F633" s="128">
        <v>0.94299999999999995</v>
      </c>
    </row>
    <row r="634" spans="1:6">
      <c r="A634" s="128">
        <v>522465</v>
      </c>
      <c r="B634" s="129" t="s">
        <v>1907</v>
      </c>
      <c r="C634" s="128">
        <v>807</v>
      </c>
      <c r="D634" s="128">
        <v>8</v>
      </c>
      <c r="E634" s="128">
        <v>108</v>
      </c>
      <c r="F634" s="128">
        <v>1.01</v>
      </c>
    </row>
    <row r="635" spans="1:6">
      <c r="A635" s="128">
        <v>514829</v>
      </c>
      <c r="B635" s="129" t="s">
        <v>1908</v>
      </c>
      <c r="C635" s="128">
        <v>609</v>
      </c>
      <c r="D635" s="128">
        <v>6</v>
      </c>
      <c r="E635" s="128">
        <v>389</v>
      </c>
      <c r="F635" s="128">
        <v>0.97499999999999998</v>
      </c>
    </row>
    <row r="636" spans="1:6">
      <c r="A636" s="128">
        <v>514837</v>
      </c>
      <c r="B636" s="129" t="s">
        <v>1909</v>
      </c>
      <c r="C636" s="128">
        <v>609</v>
      </c>
      <c r="D636" s="128">
        <v>6</v>
      </c>
      <c r="E636" s="128">
        <v>196</v>
      </c>
      <c r="F636" s="128">
        <v>0.999</v>
      </c>
    </row>
    <row r="637" spans="1:6">
      <c r="A637" s="128">
        <v>514845</v>
      </c>
      <c r="B637" s="129" t="s">
        <v>1910</v>
      </c>
      <c r="C637" s="128">
        <v>609</v>
      </c>
      <c r="D637" s="128">
        <v>6</v>
      </c>
      <c r="E637" s="128">
        <v>205</v>
      </c>
      <c r="F637" s="128">
        <v>0.998</v>
      </c>
    </row>
    <row r="638" spans="1:6">
      <c r="A638" s="128">
        <v>521426</v>
      </c>
      <c r="B638" s="129" t="s">
        <v>1911</v>
      </c>
      <c r="C638" s="128">
        <v>806</v>
      </c>
      <c r="D638" s="128">
        <v>8</v>
      </c>
      <c r="E638" s="128">
        <v>323</v>
      </c>
      <c r="F638" s="128">
        <v>0.98399999999999999</v>
      </c>
    </row>
    <row r="639" spans="1:6">
      <c r="A639" s="128">
        <v>516759</v>
      </c>
      <c r="B639" s="129" t="s">
        <v>1912</v>
      </c>
      <c r="C639" s="128">
        <v>612</v>
      </c>
      <c r="D639" s="128">
        <v>6</v>
      </c>
      <c r="E639" s="128">
        <v>426</v>
      </c>
      <c r="F639" s="128">
        <v>0.97099999999999997</v>
      </c>
    </row>
    <row r="640" spans="1:6">
      <c r="A640" s="128">
        <v>502243</v>
      </c>
      <c r="B640" s="129" t="s">
        <v>1913</v>
      </c>
      <c r="C640" s="128">
        <v>402</v>
      </c>
      <c r="D640" s="128">
        <v>4</v>
      </c>
      <c r="E640" s="128">
        <v>138</v>
      </c>
      <c r="F640" s="128">
        <v>1.006</v>
      </c>
    </row>
    <row r="641" spans="1:6">
      <c r="A641" s="128">
        <v>528731</v>
      </c>
      <c r="B641" s="129" t="s">
        <v>1914</v>
      </c>
      <c r="C641" s="128">
        <v>713</v>
      </c>
      <c r="D641" s="128">
        <v>7</v>
      </c>
      <c r="E641" s="128">
        <v>153</v>
      </c>
      <c r="F641" s="128">
        <v>1.0049999999999999</v>
      </c>
    </row>
    <row r="642" spans="1:6">
      <c r="A642" s="128">
        <v>580911</v>
      </c>
      <c r="B642" s="129" t="s">
        <v>1915</v>
      </c>
      <c r="C642" s="128">
        <v>401</v>
      </c>
      <c r="D642" s="128">
        <v>4</v>
      </c>
      <c r="E642" s="128">
        <v>110</v>
      </c>
      <c r="F642" s="128">
        <v>1.01</v>
      </c>
    </row>
    <row r="643" spans="1:6">
      <c r="A643" s="128">
        <v>501581</v>
      </c>
      <c r="B643" s="129" t="s">
        <v>1916</v>
      </c>
      <c r="C643" s="128">
        <v>201</v>
      </c>
      <c r="D643" s="128">
        <v>2</v>
      </c>
      <c r="E643" s="128">
        <v>120</v>
      </c>
      <c r="F643" s="128">
        <v>1.0089999999999999</v>
      </c>
    </row>
    <row r="644" spans="1:6">
      <c r="A644" s="128">
        <v>504378</v>
      </c>
      <c r="B644" s="129" t="s">
        <v>1917</v>
      </c>
      <c r="C644" s="128">
        <v>206</v>
      </c>
      <c r="D644" s="128">
        <v>2</v>
      </c>
      <c r="E644" s="128">
        <v>180</v>
      </c>
      <c r="F644" s="128">
        <v>1.0009999999999999</v>
      </c>
    </row>
    <row r="645" spans="1:6">
      <c r="A645" s="128">
        <v>511439</v>
      </c>
      <c r="B645" s="129" t="s">
        <v>1918</v>
      </c>
      <c r="C645" s="128">
        <v>606</v>
      </c>
      <c r="D645" s="128">
        <v>6</v>
      </c>
      <c r="E645" s="128">
        <v>179</v>
      </c>
      <c r="F645" s="128">
        <v>1.0009999999999999</v>
      </c>
    </row>
    <row r="646" spans="1:6">
      <c r="A646" s="128">
        <v>523470</v>
      </c>
      <c r="B646" s="129" t="s">
        <v>1919</v>
      </c>
      <c r="C646" s="128">
        <v>703</v>
      </c>
      <c r="D646" s="128">
        <v>7</v>
      </c>
      <c r="E646" s="128">
        <v>594</v>
      </c>
      <c r="F646" s="128">
        <v>0.95</v>
      </c>
    </row>
    <row r="647" spans="1:6">
      <c r="A647" s="128">
        <v>525731</v>
      </c>
      <c r="B647" s="129" t="s">
        <v>1920</v>
      </c>
      <c r="C647" s="128">
        <v>808</v>
      </c>
      <c r="D647" s="128">
        <v>8</v>
      </c>
      <c r="E647" s="128">
        <v>377</v>
      </c>
      <c r="F647" s="128">
        <v>0.97699999999999998</v>
      </c>
    </row>
    <row r="648" spans="1:6">
      <c r="A648" s="128">
        <v>502251</v>
      </c>
      <c r="B648" s="129" t="s">
        <v>1921</v>
      </c>
      <c r="C648" s="128">
        <v>402</v>
      </c>
      <c r="D648" s="128">
        <v>4</v>
      </c>
      <c r="E648" s="128">
        <v>159</v>
      </c>
      <c r="F648" s="128">
        <v>1.004</v>
      </c>
    </row>
    <row r="649" spans="1:6">
      <c r="A649" s="128">
        <v>518409</v>
      </c>
      <c r="B649" s="129" t="s">
        <v>1922</v>
      </c>
      <c r="C649" s="128">
        <v>605</v>
      </c>
      <c r="D649" s="128">
        <v>6</v>
      </c>
      <c r="E649" s="128">
        <v>147</v>
      </c>
      <c r="F649" s="128">
        <v>1.0049999999999999</v>
      </c>
    </row>
    <row r="650" spans="1:6">
      <c r="A650" s="128">
        <v>518417</v>
      </c>
      <c r="B650" s="129" t="s">
        <v>1923</v>
      </c>
      <c r="C650" s="128">
        <v>605</v>
      </c>
      <c r="D650" s="128">
        <v>6</v>
      </c>
      <c r="E650" s="128">
        <v>259</v>
      </c>
      <c r="F650" s="128">
        <v>0.99099999999999999</v>
      </c>
    </row>
    <row r="651" spans="1:6">
      <c r="A651" s="128">
        <v>518425</v>
      </c>
      <c r="B651" s="129" t="s">
        <v>1924</v>
      </c>
      <c r="C651" s="128">
        <v>605</v>
      </c>
      <c r="D651" s="128">
        <v>6</v>
      </c>
      <c r="E651" s="128">
        <v>162</v>
      </c>
      <c r="F651" s="128">
        <v>1.0029999999999999</v>
      </c>
    </row>
    <row r="652" spans="1:6">
      <c r="A652" s="128">
        <v>545350</v>
      </c>
      <c r="B652" s="129" t="s">
        <v>1925</v>
      </c>
      <c r="C652" s="128">
        <v>402</v>
      </c>
      <c r="D652" s="128">
        <v>4</v>
      </c>
      <c r="E652" s="128">
        <v>164</v>
      </c>
      <c r="F652" s="128">
        <v>1.0029999999999999</v>
      </c>
    </row>
    <row r="653" spans="1:6">
      <c r="A653" s="128">
        <v>522473</v>
      </c>
      <c r="B653" s="129" t="s">
        <v>1926</v>
      </c>
      <c r="C653" s="128">
        <v>809</v>
      </c>
      <c r="D653" s="128">
        <v>8</v>
      </c>
      <c r="E653" s="128">
        <v>141</v>
      </c>
      <c r="F653" s="128">
        <v>1.006</v>
      </c>
    </row>
    <row r="654" spans="1:6">
      <c r="A654" s="128">
        <v>557692</v>
      </c>
      <c r="B654" s="129" t="s">
        <v>1927</v>
      </c>
      <c r="C654" s="128">
        <v>308</v>
      </c>
      <c r="D654" s="128">
        <v>3</v>
      </c>
      <c r="E654" s="128">
        <v>334</v>
      </c>
      <c r="F654" s="128">
        <v>0.98199999999999998</v>
      </c>
    </row>
    <row r="655" spans="1:6">
      <c r="A655" s="128">
        <v>555878</v>
      </c>
      <c r="B655" s="129" t="s">
        <v>1928</v>
      </c>
      <c r="C655" s="128">
        <v>405</v>
      </c>
      <c r="D655" s="128">
        <v>4</v>
      </c>
      <c r="E655" s="128">
        <v>142</v>
      </c>
      <c r="F655" s="128">
        <v>1.006</v>
      </c>
    </row>
    <row r="656" spans="1:6">
      <c r="A656" s="128">
        <v>507041</v>
      </c>
      <c r="B656" s="129" t="s">
        <v>1929</v>
      </c>
      <c r="C656" s="128">
        <v>207</v>
      </c>
      <c r="D656" s="128">
        <v>2</v>
      </c>
      <c r="E656" s="128">
        <v>216</v>
      </c>
      <c r="F656" s="128">
        <v>0.997</v>
      </c>
    </row>
    <row r="657" spans="1:6">
      <c r="A657" s="128">
        <v>509671</v>
      </c>
      <c r="B657" s="129" t="s">
        <v>1930</v>
      </c>
      <c r="C657" s="128">
        <v>503</v>
      </c>
      <c r="D657" s="128">
        <v>5</v>
      </c>
      <c r="E657" s="128">
        <v>517</v>
      </c>
      <c r="F657" s="128">
        <v>0.96</v>
      </c>
    </row>
    <row r="658" spans="1:6">
      <c r="A658" s="128">
        <v>508624</v>
      </c>
      <c r="B658" s="129" t="s">
        <v>1930</v>
      </c>
      <c r="C658" s="128">
        <v>603</v>
      </c>
      <c r="D658" s="128">
        <v>6</v>
      </c>
      <c r="E658" s="128">
        <v>532</v>
      </c>
      <c r="F658" s="128">
        <v>0.95799999999999996</v>
      </c>
    </row>
    <row r="659" spans="1:6">
      <c r="A659" s="128">
        <v>513083</v>
      </c>
      <c r="B659" s="129" t="s">
        <v>1931</v>
      </c>
      <c r="C659" s="128">
        <v>306</v>
      </c>
      <c r="D659" s="128">
        <v>3</v>
      </c>
      <c r="E659" s="128">
        <v>530</v>
      </c>
      <c r="F659" s="128">
        <v>0.95799999999999996</v>
      </c>
    </row>
    <row r="660" spans="1:6">
      <c r="A660" s="128">
        <v>508632</v>
      </c>
      <c r="B660" s="129" t="s">
        <v>1932</v>
      </c>
      <c r="C660" s="128">
        <v>601</v>
      </c>
      <c r="D660" s="128">
        <v>6</v>
      </c>
      <c r="E660" s="128">
        <v>437</v>
      </c>
      <c r="F660" s="128">
        <v>0.97</v>
      </c>
    </row>
    <row r="661" spans="1:6">
      <c r="A661" s="128">
        <v>513091</v>
      </c>
      <c r="B661" s="129" t="s">
        <v>1933</v>
      </c>
      <c r="C661" s="128">
        <v>302</v>
      </c>
      <c r="D661" s="128">
        <v>3</v>
      </c>
      <c r="E661" s="128">
        <v>410</v>
      </c>
      <c r="F661" s="128">
        <v>0.97299999999999998</v>
      </c>
    </row>
    <row r="662" spans="1:6">
      <c r="A662" s="128">
        <v>501590</v>
      </c>
      <c r="B662" s="129" t="s">
        <v>1934</v>
      </c>
      <c r="C662" s="128">
        <v>201</v>
      </c>
      <c r="D662" s="128">
        <v>2</v>
      </c>
      <c r="E662" s="128">
        <v>123</v>
      </c>
      <c r="F662" s="128">
        <v>1.008</v>
      </c>
    </row>
    <row r="663" spans="1:6">
      <c r="A663" s="128">
        <v>502260</v>
      </c>
      <c r="B663" s="129" t="s">
        <v>1935</v>
      </c>
      <c r="C663" s="128">
        <v>402</v>
      </c>
      <c r="D663" s="128">
        <v>4</v>
      </c>
      <c r="E663" s="128">
        <v>158</v>
      </c>
      <c r="F663" s="128">
        <v>1.004</v>
      </c>
    </row>
    <row r="664" spans="1:6">
      <c r="A664" s="128">
        <v>506001</v>
      </c>
      <c r="B664" s="129" t="s">
        <v>1936</v>
      </c>
      <c r="C664" s="128">
        <v>304</v>
      </c>
      <c r="D664" s="128">
        <v>3</v>
      </c>
      <c r="E664" s="128">
        <v>169</v>
      </c>
      <c r="F664" s="128">
        <v>1.0029999999999999</v>
      </c>
    </row>
    <row r="665" spans="1:6">
      <c r="A665" s="128">
        <v>516015</v>
      </c>
      <c r="B665" s="129" t="s">
        <v>1937</v>
      </c>
      <c r="C665" s="128">
        <v>610</v>
      </c>
      <c r="D665" s="128">
        <v>6</v>
      </c>
      <c r="E665" s="128">
        <v>205</v>
      </c>
      <c r="F665" s="128">
        <v>0.998</v>
      </c>
    </row>
    <row r="666" spans="1:6">
      <c r="A666" s="128">
        <v>506010</v>
      </c>
      <c r="B666" s="129" t="s">
        <v>1938</v>
      </c>
      <c r="C666" s="128">
        <v>309</v>
      </c>
      <c r="D666" s="128">
        <v>3</v>
      </c>
      <c r="E666" s="128">
        <v>429</v>
      </c>
      <c r="F666" s="128">
        <v>0.97099999999999997</v>
      </c>
    </row>
    <row r="667" spans="1:6">
      <c r="A667" s="128">
        <v>512273</v>
      </c>
      <c r="B667" s="129" t="s">
        <v>1939</v>
      </c>
      <c r="C667" s="128">
        <v>509</v>
      </c>
      <c r="D667" s="128">
        <v>5</v>
      </c>
      <c r="E667" s="128">
        <v>624</v>
      </c>
      <c r="F667" s="128">
        <v>0.94599999999999995</v>
      </c>
    </row>
    <row r="668" spans="1:6">
      <c r="A668" s="128">
        <v>514004</v>
      </c>
      <c r="B668" s="129" t="s">
        <v>1940</v>
      </c>
      <c r="C668" s="128">
        <v>307</v>
      </c>
      <c r="D668" s="128">
        <v>3</v>
      </c>
      <c r="E668" s="128">
        <v>318</v>
      </c>
      <c r="F668" s="128">
        <v>0.98399999999999999</v>
      </c>
    </row>
    <row r="669" spans="1:6">
      <c r="A669" s="128">
        <v>581747</v>
      </c>
      <c r="B669" s="129" t="s">
        <v>1940</v>
      </c>
      <c r="C669" s="128">
        <v>613</v>
      </c>
      <c r="D669" s="128">
        <v>6</v>
      </c>
      <c r="E669" s="128">
        <v>439</v>
      </c>
      <c r="F669" s="128">
        <v>0.96899999999999997</v>
      </c>
    </row>
    <row r="670" spans="1:6">
      <c r="A670" s="128">
        <v>516791</v>
      </c>
      <c r="B670" s="129" t="s">
        <v>1941</v>
      </c>
      <c r="C670" s="128">
        <v>613</v>
      </c>
      <c r="D670" s="128">
        <v>6</v>
      </c>
      <c r="E670" s="128">
        <v>296</v>
      </c>
      <c r="F670" s="128">
        <v>0.98699999999999999</v>
      </c>
    </row>
    <row r="671" spans="1:6">
      <c r="A671" s="128">
        <v>506028</v>
      </c>
      <c r="B671" s="129" t="s">
        <v>1942</v>
      </c>
      <c r="C671" s="128">
        <v>309</v>
      </c>
      <c r="D671" s="128">
        <v>3</v>
      </c>
      <c r="E671" s="128">
        <v>222</v>
      </c>
      <c r="F671" s="128">
        <v>0.996</v>
      </c>
    </row>
    <row r="672" spans="1:6">
      <c r="A672" s="128">
        <v>507059</v>
      </c>
      <c r="B672" s="129" t="s">
        <v>1943</v>
      </c>
      <c r="C672" s="128">
        <v>207</v>
      </c>
      <c r="D672" s="128">
        <v>2</v>
      </c>
      <c r="E672" s="128">
        <v>219</v>
      </c>
      <c r="F672" s="128">
        <v>0.996</v>
      </c>
    </row>
    <row r="673" spans="1:6">
      <c r="A673" s="128">
        <v>516805</v>
      </c>
      <c r="B673" s="129" t="s">
        <v>1944</v>
      </c>
      <c r="C673" s="128">
        <v>612</v>
      </c>
      <c r="D673" s="128">
        <v>6</v>
      </c>
      <c r="E673" s="128">
        <v>416</v>
      </c>
      <c r="F673" s="128">
        <v>0.97199999999999998</v>
      </c>
    </row>
    <row r="674" spans="1:6">
      <c r="A674" s="128">
        <v>556351</v>
      </c>
      <c r="B674" s="129" t="s">
        <v>1945</v>
      </c>
      <c r="C674" s="128">
        <v>406</v>
      </c>
      <c r="D674" s="128">
        <v>4</v>
      </c>
      <c r="E674" s="128">
        <v>178</v>
      </c>
      <c r="F674" s="128">
        <v>1.0009999999999999</v>
      </c>
    </row>
    <row r="675" spans="1:6">
      <c r="A675" s="128">
        <v>545635</v>
      </c>
      <c r="B675" s="129" t="s">
        <v>1946</v>
      </c>
      <c r="C675" s="128">
        <v>403</v>
      </c>
      <c r="D675" s="128">
        <v>4</v>
      </c>
      <c r="E675" s="128">
        <v>188</v>
      </c>
      <c r="F675" s="128">
        <v>1</v>
      </c>
    </row>
    <row r="676" spans="1:6">
      <c r="A676" s="128">
        <v>518433</v>
      </c>
      <c r="B676" s="129" t="s">
        <v>1947</v>
      </c>
      <c r="C676" s="128">
        <v>605</v>
      </c>
      <c r="D676" s="128">
        <v>6</v>
      </c>
      <c r="E676" s="128">
        <v>455</v>
      </c>
      <c r="F676" s="128">
        <v>0.96699999999999997</v>
      </c>
    </row>
    <row r="677" spans="1:6">
      <c r="A677" s="128">
        <v>555568</v>
      </c>
      <c r="B677" s="129" t="s">
        <v>1948</v>
      </c>
      <c r="C677" s="128">
        <v>201</v>
      </c>
      <c r="D677" s="128">
        <v>2</v>
      </c>
      <c r="E677" s="128">
        <v>113</v>
      </c>
      <c r="F677" s="128">
        <v>1.0089999999999999</v>
      </c>
    </row>
    <row r="678" spans="1:6">
      <c r="A678" s="128">
        <v>542920</v>
      </c>
      <c r="B678" s="129" t="s">
        <v>1949</v>
      </c>
      <c r="C678" s="128">
        <v>301</v>
      </c>
      <c r="D678" s="128">
        <v>3</v>
      </c>
      <c r="E678" s="128">
        <v>220</v>
      </c>
      <c r="F678" s="128">
        <v>0.996</v>
      </c>
    </row>
    <row r="679" spans="1:6">
      <c r="A679" s="128">
        <v>542938</v>
      </c>
      <c r="B679" s="129" t="s">
        <v>1950</v>
      </c>
      <c r="C679" s="128">
        <v>406</v>
      </c>
      <c r="D679" s="128">
        <v>4</v>
      </c>
      <c r="E679" s="128">
        <v>181</v>
      </c>
      <c r="F679" s="128">
        <v>1.0009999999999999</v>
      </c>
    </row>
    <row r="680" spans="1:6">
      <c r="A680" s="128">
        <v>507067</v>
      </c>
      <c r="B680" s="129" t="s">
        <v>1951</v>
      </c>
      <c r="C680" s="128">
        <v>207</v>
      </c>
      <c r="D680" s="128">
        <v>2</v>
      </c>
      <c r="E680" s="128">
        <v>200</v>
      </c>
      <c r="F680" s="128">
        <v>0.999</v>
      </c>
    </row>
    <row r="681" spans="1:6">
      <c r="A681" s="128">
        <v>507075</v>
      </c>
      <c r="B681" s="129" t="s">
        <v>1952</v>
      </c>
      <c r="C681" s="128">
        <v>203</v>
      </c>
      <c r="D681" s="128">
        <v>2</v>
      </c>
      <c r="E681" s="128">
        <v>208</v>
      </c>
      <c r="F681" s="128">
        <v>0.998</v>
      </c>
    </row>
    <row r="682" spans="1:6">
      <c r="A682" s="128">
        <v>516023</v>
      </c>
      <c r="B682" s="129" t="s">
        <v>1953</v>
      </c>
      <c r="C682" s="128">
        <v>610</v>
      </c>
      <c r="D682" s="128">
        <v>6</v>
      </c>
      <c r="E682" s="128">
        <v>243</v>
      </c>
      <c r="F682" s="128">
        <v>0.99299999999999999</v>
      </c>
    </row>
    <row r="683" spans="1:6">
      <c r="A683" s="128">
        <v>508641</v>
      </c>
      <c r="B683" s="129" t="s">
        <v>1954</v>
      </c>
      <c r="C683" s="128">
        <v>601</v>
      </c>
      <c r="D683" s="128">
        <v>6</v>
      </c>
      <c r="E683" s="128">
        <v>641</v>
      </c>
      <c r="F683" s="128">
        <v>0.94399999999999995</v>
      </c>
    </row>
    <row r="684" spans="1:6">
      <c r="A684" s="128">
        <v>503771</v>
      </c>
      <c r="B684" s="129" t="s">
        <v>1955</v>
      </c>
      <c r="C684" s="128">
        <v>202</v>
      </c>
      <c r="D684" s="128">
        <v>2</v>
      </c>
      <c r="E684" s="128">
        <v>115</v>
      </c>
      <c r="F684" s="128">
        <v>1.0089999999999999</v>
      </c>
    </row>
    <row r="685" spans="1:6">
      <c r="A685" s="128">
        <v>502278</v>
      </c>
      <c r="B685" s="129" t="s">
        <v>1956</v>
      </c>
      <c r="C685" s="128">
        <v>402</v>
      </c>
      <c r="D685" s="128">
        <v>4</v>
      </c>
      <c r="E685" s="128">
        <v>132</v>
      </c>
      <c r="F685" s="128">
        <v>1.0069999999999999</v>
      </c>
    </row>
    <row r="686" spans="1:6">
      <c r="A686" s="128">
        <v>506036</v>
      </c>
      <c r="B686" s="129" t="s">
        <v>1957</v>
      </c>
      <c r="C686" s="128">
        <v>309</v>
      </c>
      <c r="D686" s="128">
        <v>3</v>
      </c>
      <c r="E686" s="128">
        <v>242</v>
      </c>
      <c r="F686" s="128">
        <v>0.99399999999999999</v>
      </c>
    </row>
    <row r="687" spans="1:6">
      <c r="A687" s="128">
        <v>516031</v>
      </c>
      <c r="B687" s="129" t="s">
        <v>1958</v>
      </c>
      <c r="C687" s="128">
        <v>610</v>
      </c>
      <c r="D687" s="128">
        <v>6</v>
      </c>
      <c r="E687" s="128">
        <v>244</v>
      </c>
      <c r="F687" s="128">
        <v>0.99299999999999999</v>
      </c>
    </row>
    <row r="688" spans="1:6">
      <c r="A688" s="128">
        <v>542954</v>
      </c>
      <c r="B688" s="129" t="s">
        <v>1959</v>
      </c>
      <c r="C688" s="128">
        <v>406</v>
      </c>
      <c r="D688" s="128">
        <v>4</v>
      </c>
      <c r="E688" s="128">
        <v>199</v>
      </c>
      <c r="F688" s="128">
        <v>0.999</v>
      </c>
    </row>
    <row r="689" spans="1:6">
      <c r="A689" s="128">
        <v>556602</v>
      </c>
      <c r="B689" s="129" t="s">
        <v>1960</v>
      </c>
      <c r="C689" s="128">
        <v>203</v>
      </c>
      <c r="D689" s="128">
        <v>2</v>
      </c>
      <c r="E689" s="128">
        <v>211</v>
      </c>
      <c r="F689" s="128">
        <v>0.997</v>
      </c>
    </row>
    <row r="690" spans="1:6">
      <c r="A690" s="128">
        <v>502286</v>
      </c>
      <c r="B690" s="129" t="s">
        <v>1961</v>
      </c>
      <c r="C690" s="128">
        <v>402</v>
      </c>
      <c r="D690" s="128">
        <v>4</v>
      </c>
      <c r="E690" s="128">
        <v>143</v>
      </c>
      <c r="F690" s="128">
        <v>1.006</v>
      </c>
    </row>
    <row r="691" spans="1:6">
      <c r="A691" s="128">
        <v>514012</v>
      </c>
      <c r="B691" s="129" t="s">
        <v>1962</v>
      </c>
      <c r="C691" s="128">
        <v>307</v>
      </c>
      <c r="D691" s="128">
        <v>3</v>
      </c>
      <c r="E691" s="128">
        <v>255</v>
      </c>
      <c r="F691" s="128">
        <v>0.99199999999999999</v>
      </c>
    </row>
    <row r="692" spans="1:6">
      <c r="A692" s="128">
        <v>514853</v>
      </c>
      <c r="B692" s="129" t="s">
        <v>1963</v>
      </c>
      <c r="C692" s="128">
        <v>609</v>
      </c>
      <c r="D692" s="128">
        <v>6</v>
      </c>
      <c r="E692" s="128">
        <v>461</v>
      </c>
      <c r="F692" s="128">
        <v>0.96699999999999997</v>
      </c>
    </row>
    <row r="693" spans="1:6">
      <c r="A693" s="128">
        <v>556530</v>
      </c>
      <c r="B693" s="129" t="s">
        <v>1964</v>
      </c>
      <c r="C693" s="128">
        <v>203</v>
      </c>
      <c r="D693" s="128">
        <v>2</v>
      </c>
      <c r="E693" s="128">
        <v>137</v>
      </c>
      <c r="F693" s="128">
        <v>1.0069999999999999</v>
      </c>
    </row>
    <row r="694" spans="1:6">
      <c r="A694" s="128">
        <v>518441</v>
      </c>
      <c r="B694" s="129" t="s">
        <v>1965</v>
      </c>
      <c r="C694" s="128">
        <v>605</v>
      </c>
      <c r="D694" s="128">
        <v>6</v>
      </c>
      <c r="E694" s="128">
        <v>311</v>
      </c>
      <c r="F694" s="128">
        <v>0.98499999999999999</v>
      </c>
    </row>
    <row r="695" spans="1:6">
      <c r="A695" s="128">
        <v>501603</v>
      </c>
      <c r="B695" s="129" t="s">
        <v>1966</v>
      </c>
      <c r="C695" s="128">
        <v>201</v>
      </c>
      <c r="D695" s="128">
        <v>2</v>
      </c>
      <c r="E695" s="128">
        <v>120</v>
      </c>
      <c r="F695" s="128">
        <v>1.0089999999999999</v>
      </c>
    </row>
    <row r="696" spans="1:6">
      <c r="A696" s="128">
        <v>517593</v>
      </c>
      <c r="B696" s="129" t="s">
        <v>1967</v>
      </c>
      <c r="C696" s="128">
        <v>511</v>
      </c>
      <c r="D696" s="128">
        <v>5</v>
      </c>
      <c r="E696" s="128">
        <v>311</v>
      </c>
      <c r="F696" s="128">
        <v>0.98499999999999999</v>
      </c>
    </row>
    <row r="697" spans="1:6">
      <c r="A697" s="128">
        <v>512290</v>
      </c>
      <c r="B697" s="129" t="s">
        <v>1968</v>
      </c>
      <c r="C697" s="128">
        <v>506</v>
      </c>
      <c r="D697" s="128">
        <v>5</v>
      </c>
      <c r="E697" s="128">
        <v>445</v>
      </c>
      <c r="F697" s="128">
        <v>0.96899999999999997</v>
      </c>
    </row>
    <row r="698" spans="1:6">
      <c r="A698" s="128">
        <v>580856</v>
      </c>
      <c r="B698" s="129" t="s">
        <v>1969</v>
      </c>
      <c r="C698" s="128">
        <v>306</v>
      </c>
      <c r="D698" s="128">
        <v>3</v>
      </c>
      <c r="E698" s="128">
        <v>355</v>
      </c>
      <c r="F698" s="128">
        <v>0.98</v>
      </c>
    </row>
    <row r="699" spans="1:6">
      <c r="A699" s="128">
        <v>502294</v>
      </c>
      <c r="B699" s="129" t="s">
        <v>1970</v>
      </c>
      <c r="C699" s="128">
        <v>402</v>
      </c>
      <c r="D699" s="128">
        <v>4</v>
      </c>
      <c r="E699" s="128">
        <v>174</v>
      </c>
      <c r="F699" s="128">
        <v>1.002</v>
      </c>
    </row>
    <row r="700" spans="1:6">
      <c r="A700" s="128">
        <v>518450</v>
      </c>
      <c r="B700" s="129" t="s">
        <v>1971</v>
      </c>
      <c r="C700" s="128">
        <v>604</v>
      </c>
      <c r="D700" s="128">
        <v>6</v>
      </c>
      <c r="E700" s="128">
        <v>388</v>
      </c>
      <c r="F700" s="128">
        <v>0.97599999999999998</v>
      </c>
    </row>
    <row r="701" spans="1:6">
      <c r="A701" s="128">
        <v>509205</v>
      </c>
      <c r="B701" s="129" t="s">
        <v>4843</v>
      </c>
      <c r="C701" s="128">
        <v>504</v>
      </c>
      <c r="D701" s="128">
        <v>5</v>
      </c>
      <c r="E701" s="128">
        <v>487</v>
      </c>
      <c r="F701" s="128">
        <v>0.96299999999999997</v>
      </c>
    </row>
    <row r="702" spans="1:6">
      <c r="A702" s="128">
        <v>513121</v>
      </c>
      <c r="B702" s="129" t="s">
        <v>1972</v>
      </c>
      <c r="C702" s="128">
        <v>308</v>
      </c>
      <c r="D702" s="128">
        <v>3</v>
      </c>
      <c r="E702" s="128">
        <v>249</v>
      </c>
      <c r="F702" s="128">
        <v>0.99299999999999999</v>
      </c>
    </row>
    <row r="703" spans="1:6">
      <c r="A703" s="128">
        <v>522481</v>
      </c>
      <c r="B703" s="129" t="s">
        <v>1972</v>
      </c>
      <c r="C703" s="128">
        <v>807</v>
      </c>
      <c r="D703" s="128">
        <v>8</v>
      </c>
      <c r="E703" s="128">
        <v>106</v>
      </c>
      <c r="F703" s="128">
        <v>1.01</v>
      </c>
    </row>
    <row r="704" spans="1:6">
      <c r="A704" s="128">
        <v>503789</v>
      </c>
      <c r="B704" s="129" t="s">
        <v>1973</v>
      </c>
      <c r="C704" s="128">
        <v>202</v>
      </c>
      <c r="D704" s="128">
        <v>2</v>
      </c>
      <c r="E704" s="128">
        <v>125</v>
      </c>
      <c r="F704" s="128">
        <v>1.008</v>
      </c>
    </row>
    <row r="705" spans="1:6">
      <c r="A705" s="128">
        <v>514861</v>
      </c>
      <c r="B705" s="129" t="s">
        <v>1974</v>
      </c>
      <c r="C705" s="128">
        <v>609</v>
      </c>
      <c r="D705" s="128">
        <v>6</v>
      </c>
      <c r="E705" s="128">
        <v>205</v>
      </c>
      <c r="F705" s="128">
        <v>0.998</v>
      </c>
    </row>
    <row r="706" spans="1:6">
      <c r="A706" s="128">
        <v>500283</v>
      </c>
      <c r="B706" s="129" t="s">
        <v>1975</v>
      </c>
      <c r="C706" s="128">
        <v>407</v>
      </c>
      <c r="D706" s="128">
        <v>4</v>
      </c>
      <c r="E706" s="128">
        <v>248</v>
      </c>
      <c r="F706" s="128">
        <v>0.99299999999999999</v>
      </c>
    </row>
    <row r="707" spans="1:6">
      <c r="A707" s="128">
        <v>514870</v>
      </c>
      <c r="B707" s="129" t="s">
        <v>1976</v>
      </c>
      <c r="C707" s="128">
        <v>609</v>
      </c>
      <c r="D707" s="128">
        <v>6</v>
      </c>
      <c r="E707" s="128">
        <v>266</v>
      </c>
      <c r="F707" s="128">
        <v>0.99099999999999999</v>
      </c>
    </row>
    <row r="708" spans="1:6">
      <c r="A708" s="128">
        <v>555959</v>
      </c>
      <c r="B708" s="129" t="s">
        <v>1977</v>
      </c>
      <c r="C708" s="128">
        <v>403</v>
      </c>
      <c r="D708" s="128">
        <v>4</v>
      </c>
      <c r="E708" s="128">
        <v>195</v>
      </c>
      <c r="F708" s="128">
        <v>0.999</v>
      </c>
    </row>
    <row r="709" spans="1:6">
      <c r="A709" s="128">
        <v>500305</v>
      </c>
      <c r="B709" s="129" t="s">
        <v>1978</v>
      </c>
      <c r="C709" s="128">
        <v>407</v>
      </c>
      <c r="D709" s="128">
        <v>4</v>
      </c>
      <c r="E709" s="128">
        <v>213</v>
      </c>
      <c r="F709" s="128">
        <v>0.997</v>
      </c>
    </row>
    <row r="710" spans="1:6">
      <c r="A710" s="128">
        <v>518107</v>
      </c>
      <c r="B710" s="129" t="s">
        <v>1978</v>
      </c>
      <c r="C710" s="128">
        <v>806</v>
      </c>
      <c r="D710" s="128">
        <v>8</v>
      </c>
      <c r="E710" s="128">
        <v>171</v>
      </c>
      <c r="F710" s="128">
        <v>1.002</v>
      </c>
    </row>
    <row r="711" spans="1:6">
      <c r="A711" s="128">
        <v>520209</v>
      </c>
      <c r="B711" s="129" t="s">
        <v>1979</v>
      </c>
      <c r="C711" s="128">
        <v>709</v>
      </c>
      <c r="D711" s="128">
        <v>7</v>
      </c>
      <c r="E711" s="128">
        <v>358</v>
      </c>
      <c r="F711" s="128">
        <v>0.97899999999999998</v>
      </c>
    </row>
    <row r="712" spans="1:6">
      <c r="A712" s="128">
        <v>523496</v>
      </c>
      <c r="B712" s="129" t="s">
        <v>1980</v>
      </c>
      <c r="C712" s="128">
        <v>706</v>
      </c>
      <c r="D712" s="128">
        <v>7</v>
      </c>
      <c r="E712" s="128">
        <v>683</v>
      </c>
      <c r="F712" s="128">
        <v>0.93899999999999995</v>
      </c>
    </row>
    <row r="713" spans="1:6">
      <c r="A713" s="128">
        <v>523488</v>
      </c>
      <c r="B713" s="129" t="s">
        <v>1981</v>
      </c>
      <c r="C713" s="128">
        <v>706</v>
      </c>
      <c r="D713" s="128">
        <v>7</v>
      </c>
      <c r="E713" s="128">
        <v>600</v>
      </c>
      <c r="F713" s="128">
        <v>0.94899999999999995</v>
      </c>
    </row>
    <row r="714" spans="1:6">
      <c r="A714" s="128">
        <v>505994</v>
      </c>
      <c r="B714" s="129" t="s">
        <v>1982</v>
      </c>
      <c r="C714" s="128">
        <v>304</v>
      </c>
      <c r="D714" s="128">
        <v>3</v>
      </c>
      <c r="E714" s="128">
        <v>197</v>
      </c>
      <c r="F714" s="128">
        <v>0.999</v>
      </c>
    </row>
    <row r="715" spans="1:6">
      <c r="A715" s="128">
        <v>517577</v>
      </c>
      <c r="B715" s="129" t="s">
        <v>1983</v>
      </c>
      <c r="C715" s="128">
        <v>511</v>
      </c>
      <c r="D715" s="128">
        <v>5</v>
      </c>
      <c r="E715" s="128">
        <v>375</v>
      </c>
      <c r="F715" s="128">
        <v>0.97699999999999998</v>
      </c>
    </row>
    <row r="716" spans="1:6">
      <c r="A716" s="128">
        <v>516813</v>
      </c>
      <c r="B716" s="129" t="s">
        <v>1984</v>
      </c>
      <c r="C716" s="128">
        <v>612</v>
      </c>
      <c r="D716" s="128">
        <v>6</v>
      </c>
      <c r="E716" s="128">
        <v>358</v>
      </c>
      <c r="F716" s="128">
        <v>0.97899999999999998</v>
      </c>
    </row>
    <row r="717" spans="1:6">
      <c r="A717" s="128">
        <v>524476</v>
      </c>
      <c r="B717" s="129" t="s">
        <v>1985</v>
      </c>
      <c r="C717" s="128">
        <v>707</v>
      </c>
      <c r="D717" s="128">
        <v>7</v>
      </c>
      <c r="E717" s="128">
        <v>446</v>
      </c>
      <c r="F717" s="128">
        <v>0.96799999999999997</v>
      </c>
    </row>
    <row r="718" spans="1:6">
      <c r="A718" s="128">
        <v>520217</v>
      </c>
      <c r="B718" s="129" t="s">
        <v>1986</v>
      </c>
      <c r="C718" s="128">
        <v>709</v>
      </c>
      <c r="D718" s="128">
        <v>7</v>
      </c>
      <c r="E718" s="128">
        <v>389</v>
      </c>
      <c r="F718" s="128">
        <v>0.97499999999999998</v>
      </c>
    </row>
    <row r="719" spans="1:6">
      <c r="A719" s="128">
        <v>527319</v>
      </c>
      <c r="B719" s="129" t="s">
        <v>1987</v>
      </c>
      <c r="C719" s="128">
        <v>712</v>
      </c>
      <c r="D719" s="128">
        <v>7</v>
      </c>
      <c r="E719" s="128">
        <v>264</v>
      </c>
      <c r="F719" s="128">
        <v>0.99099999999999999</v>
      </c>
    </row>
    <row r="720" spans="1:6">
      <c r="A720" s="128">
        <v>519251</v>
      </c>
      <c r="B720" s="129" t="s">
        <v>1988</v>
      </c>
      <c r="C720" s="128">
        <v>701</v>
      </c>
      <c r="D720" s="128">
        <v>7</v>
      </c>
      <c r="E720" s="128">
        <v>243</v>
      </c>
      <c r="F720" s="128">
        <v>0.99299999999999999</v>
      </c>
    </row>
    <row r="721" spans="1:6">
      <c r="A721" s="128">
        <v>520225</v>
      </c>
      <c r="B721" s="129" t="s">
        <v>1989</v>
      </c>
      <c r="C721" s="128">
        <v>702</v>
      </c>
      <c r="D721" s="128">
        <v>7</v>
      </c>
      <c r="E721" s="128">
        <v>211</v>
      </c>
      <c r="F721" s="128">
        <v>0.997</v>
      </c>
    </row>
    <row r="722" spans="1:6">
      <c r="A722" s="128">
        <v>506044</v>
      </c>
      <c r="B722" s="129" t="s">
        <v>1990</v>
      </c>
      <c r="C722" s="128">
        <v>309</v>
      </c>
      <c r="D722" s="128">
        <v>3</v>
      </c>
      <c r="E722" s="128">
        <v>294</v>
      </c>
      <c r="F722" s="128">
        <v>0.98699999999999999</v>
      </c>
    </row>
    <row r="723" spans="1:6">
      <c r="A723" s="128">
        <v>519260</v>
      </c>
      <c r="B723" s="129" t="s">
        <v>1991</v>
      </c>
      <c r="C723" s="128">
        <v>701</v>
      </c>
      <c r="D723" s="128">
        <v>7</v>
      </c>
      <c r="E723" s="128">
        <v>474</v>
      </c>
      <c r="F723" s="128">
        <v>0.96499999999999997</v>
      </c>
    </row>
    <row r="724" spans="1:6">
      <c r="A724" s="128">
        <v>526592</v>
      </c>
      <c r="B724" s="129" t="s">
        <v>1992</v>
      </c>
      <c r="C724" s="128">
        <v>810</v>
      </c>
      <c r="D724" s="128">
        <v>8</v>
      </c>
      <c r="E724" s="128">
        <v>542</v>
      </c>
      <c r="F724" s="128">
        <v>0.95699999999999996</v>
      </c>
    </row>
    <row r="725" spans="1:6">
      <c r="A725" s="128">
        <v>523500</v>
      </c>
      <c r="B725" s="129" t="s">
        <v>1993</v>
      </c>
      <c r="C725" s="128">
        <v>703</v>
      </c>
      <c r="D725" s="128">
        <v>7</v>
      </c>
      <c r="E725" s="128">
        <v>840</v>
      </c>
      <c r="F725" s="128">
        <v>0.92</v>
      </c>
    </row>
    <row r="726" spans="1:6">
      <c r="A726" s="128">
        <v>542962</v>
      </c>
      <c r="B726" s="129" t="s">
        <v>1994</v>
      </c>
      <c r="C726" s="128">
        <v>305</v>
      </c>
      <c r="D726" s="128">
        <v>3</v>
      </c>
      <c r="E726" s="128">
        <v>212</v>
      </c>
      <c r="F726" s="128">
        <v>0.997</v>
      </c>
    </row>
    <row r="727" spans="1:6">
      <c r="A727" s="128">
        <v>511447</v>
      </c>
      <c r="B727" s="129" t="s">
        <v>1994</v>
      </c>
      <c r="C727" s="128">
        <v>607</v>
      </c>
      <c r="D727" s="128">
        <v>6</v>
      </c>
      <c r="E727" s="128">
        <v>297</v>
      </c>
      <c r="F727" s="128">
        <v>0.98699999999999999</v>
      </c>
    </row>
    <row r="728" spans="1:6">
      <c r="A728" s="128">
        <v>504386</v>
      </c>
      <c r="B728" s="129" t="s">
        <v>1995</v>
      </c>
      <c r="C728" s="128">
        <v>205</v>
      </c>
      <c r="D728" s="128">
        <v>2</v>
      </c>
      <c r="E728" s="128">
        <v>233</v>
      </c>
      <c r="F728" s="128">
        <v>0.995</v>
      </c>
    </row>
    <row r="729" spans="1:6">
      <c r="A729" s="128">
        <v>506052</v>
      </c>
      <c r="B729" s="129" t="s">
        <v>1996</v>
      </c>
      <c r="C729" s="128">
        <v>304</v>
      </c>
      <c r="D729" s="128">
        <v>3</v>
      </c>
      <c r="E729" s="128">
        <v>196</v>
      </c>
      <c r="F729" s="128">
        <v>0.999</v>
      </c>
    </row>
    <row r="730" spans="1:6">
      <c r="A730" s="128">
        <v>506061</v>
      </c>
      <c r="B730" s="129" t="s">
        <v>1997</v>
      </c>
      <c r="C730" s="128">
        <v>304</v>
      </c>
      <c r="D730" s="128">
        <v>3</v>
      </c>
      <c r="E730" s="128">
        <v>210</v>
      </c>
      <c r="F730" s="128">
        <v>0.998</v>
      </c>
    </row>
    <row r="731" spans="1:6">
      <c r="A731" s="128">
        <v>514888</v>
      </c>
      <c r="B731" s="129" t="s">
        <v>1998</v>
      </c>
      <c r="C731" s="128">
        <v>609</v>
      </c>
      <c r="D731" s="128">
        <v>6</v>
      </c>
      <c r="E731" s="128">
        <v>288</v>
      </c>
      <c r="F731" s="128">
        <v>0.98799999999999999</v>
      </c>
    </row>
    <row r="732" spans="1:6">
      <c r="A732" s="128">
        <v>528366</v>
      </c>
      <c r="B732" s="129" t="s">
        <v>1999</v>
      </c>
      <c r="C732" s="128">
        <v>811</v>
      </c>
      <c r="D732" s="128">
        <v>8</v>
      </c>
      <c r="E732" s="128">
        <v>101</v>
      </c>
      <c r="F732" s="128">
        <v>1.0109999999999999</v>
      </c>
    </row>
    <row r="733" spans="1:6">
      <c r="A733" s="128">
        <v>526738</v>
      </c>
      <c r="B733" s="129" t="s">
        <v>2000</v>
      </c>
      <c r="C733" s="128">
        <v>710</v>
      </c>
      <c r="D733" s="128">
        <v>7</v>
      </c>
      <c r="E733" s="128">
        <v>534</v>
      </c>
      <c r="F733" s="128">
        <v>0.95799999999999996</v>
      </c>
    </row>
    <row r="734" spans="1:6">
      <c r="A734" s="128">
        <v>523518</v>
      </c>
      <c r="B734" s="129" t="s">
        <v>2001</v>
      </c>
      <c r="C734" s="128">
        <v>706</v>
      </c>
      <c r="D734" s="128">
        <v>7</v>
      </c>
      <c r="E734" s="128">
        <v>610</v>
      </c>
      <c r="F734" s="128">
        <v>0.94799999999999995</v>
      </c>
    </row>
    <row r="735" spans="1:6">
      <c r="A735" s="128">
        <v>506079</v>
      </c>
      <c r="B735" s="129" t="s">
        <v>2002</v>
      </c>
      <c r="C735" s="128">
        <v>303</v>
      </c>
      <c r="D735" s="128">
        <v>3</v>
      </c>
      <c r="E735" s="128">
        <v>333</v>
      </c>
      <c r="F735" s="128">
        <v>0.98199999999999998</v>
      </c>
    </row>
    <row r="736" spans="1:6">
      <c r="A736" s="128">
        <v>521442</v>
      </c>
      <c r="B736" s="129" t="s">
        <v>2003</v>
      </c>
      <c r="C736" s="128">
        <v>806</v>
      </c>
      <c r="D736" s="128">
        <v>8</v>
      </c>
      <c r="E736" s="128">
        <v>213</v>
      </c>
      <c r="F736" s="128">
        <v>0.997</v>
      </c>
    </row>
    <row r="737" spans="1:6">
      <c r="A737" s="128">
        <v>528374</v>
      </c>
      <c r="B737" s="129" t="s">
        <v>2004</v>
      </c>
      <c r="C737" s="128">
        <v>811</v>
      </c>
      <c r="D737" s="128">
        <v>8</v>
      </c>
      <c r="E737" s="128">
        <v>133</v>
      </c>
      <c r="F737" s="128">
        <v>1.0069999999999999</v>
      </c>
    </row>
    <row r="738" spans="1:6">
      <c r="A738" s="128">
        <v>525740</v>
      </c>
      <c r="B738" s="129" t="s">
        <v>2005</v>
      </c>
      <c r="C738" s="128">
        <v>808</v>
      </c>
      <c r="D738" s="128">
        <v>8</v>
      </c>
      <c r="E738" s="128">
        <v>216</v>
      </c>
      <c r="F738" s="128">
        <v>0.997</v>
      </c>
    </row>
    <row r="739" spans="1:6">
      <c r="A739" s="128">
        <v>528382</v>
      </c>
      <c r="B739" s="129" t="s">
        <v>2006</v>
      </c>
      <c r="C739" s="128">
        <v>811</v>
      </c>
      <c r="D739" s="128">
        <v>8</v>
      </c>
      <c r="E739" s="128">
        <v>109</v>
      </c>
      <c r="F739" s="128">
        <v>1.01</v>
      </c>
    </row>
    <row r="740" spans="1:6">
      <c r="A740" s="128">
        <v>547590</v>
      </c>
      <c r="B740" s="129" t="s">
        <v>2007</v>
      </c>
      <c r="C740" s="128">
        <v>511</v>
      </c>
      <c r="D740" s="128">
        <v>5</v>
      </c>
      <c r="E740" s="128">
        <v>323</v>
      </c>
      <c r="F740" s="128">
        <v>0.98399999999999999</v>
      </c>
    </row>
    <row r="741" spans="1:6">
      <c r="A741" s="128">
        <v>518468</v>
      </c>
      <c r="B741" s="129" t="s">
        <v>2008</v>
      </c>
      <c r="C741" s="128">
        <v>604</v>
      </c>
      <c r="D741" s="128">
        <v>6</v>
      </c>
      <c r="E741" s="128">
        <v>669</v>
      </c>
      <c r="F741" s="128">
        <v>0.94099999999999995</v>
      </c>
    </row>
    <row r="742" spans="1:6">
      <c r="A742" s="128">
        <v>543144</v>
      </c>
      <c r="B742" s="129" t="s">
        <v>2009</v>
      </c>
      <c r="C742" s="128">
        <v>801</v>
      </c>
      <c r="D742" s="128">
        <v>8</v>
      </c>
      <c r="E742" s="128">
        <v>468</v>
      </c>
      <c r="F742" s="128">
        <v>0.96599999999999997</v>
      </c>
    </row>
    <row r="743" spans="1:6">
      <c r="A743" s="128">
        <v>581895</v>
      </c>
      <c r="B743" s="129" t="s">
        <v>2010</v>
      </c>
      <c r="C743" s="128">
        <v>402</v>
      </c>
      <c r="D743" s="128">
        <v>4</v>
      </c>
      <c r="E743" s="128">
        <v>126</v>
      </c>
      <c r="F743" s="128">
        <v>1.008</v>
      </c>
    </row>
    <row r="744" spans="1:6">
      <c r="A744" s="128">
        <v>514896</v>
      </c>
      <c r="B744" s="129" t="s">
        <v>2011</v>
      </c>
      <c r="C744" s="128">
        <v>608</v>
      </c>
      <c r="D744" s="128">
        <v>6</v>
      </c>
      <c r="E744" s="128">
        <v>439</v>
      </c>
      <c r="F744" s="128">
        <v>0.96899999999999997</v>
      </c>
    </row>
    <row r="745" spans="1:6">
      <c r="A745" s="128">
        <v>581020</v>
      </c>
      <c r="B745" s="129" t="s">
        <v>2012</v>
      </c>
      <c r="C745" s="128">
        <v>207</v>
      </c>
      <c r="D745" s="128">
        <v>2</v>
      </c>
      <c r="E745" s="128">
        <v>141</v>
      </c>
      <c r="F745" s="128">
        <v>1.006</v>
      </c>
    </row>
    <row r="746" spans="1:6">
      <c r="A746" s="128">
        <v>514900</v>
      </c>
      <c r="B746" s="129" t="s">
        <v>2013</v>
      </c>
      <c r="C746" s="128">
        <v>607</v>
      </c>
      <c r="D746" s="128">
        <v>6</v>
      </c>
      <c r="E746" s="128">
        <v>236</v>
      </c>
      <c r="F746" s="128">
        <v>0.99399999999999999</v>
      </c>
    </row>
    <row r="747" spans="1:6">
      <c r="A747" s="128">
        <v>514918</v>
      </c>
      <c r="B747" s="129" t="s">
        <v>2014</v>
      </c>
      <c r="C747" s="128">
        <v>607</v>
      </c>
      <c r="D747" s="128">
        <v>6</v>
      </c>
      <c r="E747" s="128">
        <v>223</v>
      </c>
      <c r="F747" s="128">
        <v>0.996</v>
      </c>
    </row>
    <row r="748" spans="1:6">
      <c r="A748" s="128">
        <v>508659</v>
      </c>
      <c r="B748" s="129" t="s">
        <v>2015</v>
      </c>
      <c r="C748" s="128">
        <v>601</v>
      </c>
      <c r="D748" s="128">
        <v>6</v>
      </c>
      <c r="E748" s="128">
        <v>622</v>
      </c>
      <c r="F748" s="128">
        <v>0.94699999999999995</v>
      </c>
    </row>
    <row r="749" spans="1:6">
      <c r="A749" s="128">
        <v>526746</v>
      </c>
      <c r="B749" s="129" t="s">
        <v>2016</v>
      </c>
      <c r="C749" s="128">
        <v>710</v>
      </c>
      <c r="D749" s="128">
        <v>7</v>
      </c>
      <c r="E749" s="128">
        <v>532</v>
      </c>
      <c r="F749" s="128">
        <v>0.95799999999999996</v>
      </c>
    </row>
    <row r="750" spans="1:6">
      <c r="A750" s="128">
        <v>508667</v>
      </c>
      <c r="B750" s="129" t="s">
        <v>2017</v>
      </c>
      <c r="C750" s="128">
        <v>603</v>
      </c>
      <c r="D750" s="128">
        <v>6</v>
      </c>
      <c r="E750" s="128">
        <v>488</v>
      </c>
      <c r="F750" s="128">
        <v>0.96299999999999997</v>
      </c>
    </row>
    <row r="751" spans="1:6">
      <c r="A751" s="128">
        <v>502324</v>
      </c>
      <c r="B751" s="129" t="s">
        <v>2018</v>
      </c>
      <c r="C751" s="128">
        <v>402</v>
      </c>
      <c r="D751" s="128">
        <v>4</v>
      </c>
      <c r="E751" s="128">
        <v>131</v>
      </c>
      <c r="F751" s="128">
        <v>1.0069999999999999</v>
      </c>
    </row>
    <row r="752" spans="1:6">
      <c r="A752" s="128">
        <v>580236</v>
      </c>
      <c r="B752" s="129" t="s">
        <v>2019</v>
      </c>
      <c r="C752" s="128">
        <v>601</v>
      </c>
      <c r="D752" s="128">
        <v>6</v>
      </c>
      <c r="E752" s="128">
        <v>309</v>
      </c>
      <c r="F752" s="128">
        <v>0.98499999999999999</v>
      </c>
    </row>
    <row r="753" spans="1:6">
      <c r="A753" s="128">
        <v>518476</v>
      </c>
      <c r="B753" s="129" t="s">
        <v>2020</v>
      </c>
      <c r="C753" s="128">
        <v>611</v>
      </c>
      <c r="D753" s="128">
        <v>6</v>
      </c>
      <c r="E753" s="128">
        <v>268</v>
      </c>
      <c r="F753" s="128">
        <v>0.99</v>
      </c>
    </row>
    <row r="754" spans="1:6">
      <c r="A754" s="128">
        <v>516821</v>
      </c>
      <c r="B754" s="129" t="s">
        <v>2021</v>
      </c>
      <c r="C754" s="128">
        <v>613</v>
      </c>
      <c r="D754" s="128">
        <v>6</v>
      </c>
      <c r="E754" s="128">
        <v>498</v>
      </c>
      <c r="F754" s="128">
        <v>0.96199999999999997</v>
      </c>
    </row>
    <row r="755" spans="1:6">
      <c r="A755" s="128">
        <v>502332</v>
      </c>
      <c r="B755" s="129" t="s">
        <v>2022</v>
      </c>
      <c r="C755" s="128">
        <v>402</v>
      </c>
      <c r="D755" s="128">
        <v>4</v>
      </c>
      <c r="E755" s="128">
        <v>164</v>
      </c>
      <c r="F755" s="128">
        <v>1.0029999999999999</v>
      </c>
    </row>
    <row r="756" spans="1:6">
      <c r="A756" s="128">
        <v>502341</v>
      </c>
      <c r="B756" s="129" t="s">
        <v>2023</v>
      </c>
      <c r="C756" s="128">
        <v>402</v>
      </c>
      <c r="D756" s="128">
        <v>4</v>
      </c>
      <c r="E756" s="128">
        <v>171</v>
      </c>
      <c r="F756" s="128">
        <v>1.002</v>
      </c>
    </row>
    <row r="757" spans="1:6">
      <c r="A757" s="128">
        <v>516830</v>
      </c>
      <c r="B757" s="129" t="s">
        <v>2024</v>
      </c>
      <c r="C757" s="128">
        <v>612</v>
      </c>
      <c r="D757" s="128">
        <v>6</v>
      </c>
      <c r="E757" s="128">
        <v>180</v>
      </c>
      <c r="F757" s="128">
        <v>1.0009999999999999</v>
      </c>
    </row>
    <row r="758" spans="1:6">
      <c r="A758" s="128">
        <v>503797</v>
      </c>
      <c r="B758" s="129" t="s">
        <v>2025</v>
      </c>
      <c r="C758" s="128">
        <v>108</v>
      </c>
      <c r="D758" s="128">
        <v>1</v>
      </c>
      <c r="E758" s="128">
        <v>123</v>
      </c>
      <c r="F758" s="128">
        <v>1.008</v>
      </c>
    </row>
    <row r="759" spans="1:6">
      <c r="A759" s="128">
        <v>500313</v>
      </c>
      <c r="B759" s="129" t="s">
        <v>2026</v>
      </c>
      <c r="C759" s="128">
        <v>403</v>
      </c>
      <c r="D759" s="128">
        <v>4</v>
      </c>
      <c r="E759" s="128">
        <v>162</v>
      </c>
      <c r="F759" s="128">
        <v>1.0029999999999999</v>
      </c>
    </row>
    <row r="760" spans="1:6">
      <c r="A760" s="128">
        <v>520233</v>
      </c>
      <c r="B760" s="129" t="s">
        <v>2027</v>
      </c>
      <c r="C760" s="128">
        <v>702</v>
      </c>
      <c r="D760" s="128">
        <v>7</v>
      </c>
      <c r="E760" s="128">
        <v>306</v>
      </c>
      <c r="F760" s="128">
        <v>0.98599999999999999</v>
      </c>
    </row>
    <row r="761" spans="1:6">
      <c r="A761" s="128">
        <v>503801</v>
      </c>
      <c r="B761" s="129" t="s">
        <v>2028</v>
      </c>
      <c r="C761" s="128">
        <v>108</v>
      </c>
      <c r="D761" s="128">
        <v>1</v>
      </c>
      <c r="E761" s="128">
        <v>124</v>
      </c>
      <c r="F761" s="128">
        <v>1.008</v>
      </c>
    </row>
    <row r="762" spans="1:6">
      <c r="A762" s="128">
        <v>516040</v>
      </c>
      <c r="B762" s="129" t="s">
        <v>2029</v>
      </c>
      <c r="C762" s="128">
        <v>610</v>
      </c>
      <c r="D762" s="128">
        <v>6</v>
      </c>
      <c r="E762" s="128">
        <v>349</v>
      </c>
      <c r="F762" s="128">
        <v>0.98</v>
      </c>
    </row>
    <row r="763" spans="1:6">
      <c r="A763" s="128">
        <v>525758</v>
      </c>
      <c r="B763" s="129" t="s">
        <v>2029</v>
      </c>
      <c r="C763" s="128">
        <v>808</v>
      </c>
      <c r="D763" s="128">
        <v>8</v>
      </c>
      <c r="E763" s="128">
        <v>232</v>
      </c>
      <c r="F763" s="128">
        <v>0.995</v>
      </c>
    </row>
    <row r="764" spans="1:6">
      <c r="A764" s="128">
        <v>542971</v>
      </c>
      <c r="B764" s="129" t="s">
        <v>2030</v>
      </c>
      <c r="C764" s="128">
        <v>406</v>
      </c>
      <c r="D764" s="128">
        <v>4</v>
      </c>
      <c r="E764" s="128">
        <v>158</v>
      </c>
      <c r="F764" s="128">
        <v>1.004</v>
      </c>
    </row>
    <row r="765" spans="1:6">
      <c r="A765" s="128">
        <v>514926</v>
      </c>
      <c r="B765" s="129" t="s">
        <v>2031</v>
      </c>
      <c r="C765" s="128">
        <v>609</v>
      </c>
      <c r="D765" s="128">
        <v>6</v>
      </c>
      <c r="E765" s="128">
        <v>273</v>
      </c>
      <c r="F765" s="128">
        <v>0.99</v>
      </c>
    </row>
    <row r="766" spans="1:6">
      <c r="A766" s="128">
        <v>509680</v>
      </c>
      <c r="B766" s="129" t="s">
        <v>2032</v>
      </c>
      <c r="C766" s="128">
        <v>507</v>
      </c>
      <c r="D766" s="128">
        <v>5</v>
      </c>
      <c r="E766" s="128">
        <v>704</v>
      </c>
      <c r="F766" s="128">
        <v>0.93700000000000006</v>
      </c>
    </row>
    <row r="767" spans="1:6">
      <c r="A767" s="128">
        <v>501620</v>
      </c>
      <c r="B767" s="129" t="s">
        <v>2033</v>
      </c>
      <c r="C767" s="128">
        <v>201</v>
      </c>
      <c r="D767" s="128">
        <v>2</v>
      </c>
      <c r="E767" s="128">
        <v>124</v>
      </c>
      <c r="F767" s="128">
        <v>1.008</v>
      </c>
    </row>
    <row r="768" spans="1:6">
      <c r="A768" s="128">
        <v>556581</v>
      </c>
      <c r="B768" s="129" t="s">
        <v>2034</v>
      </c>
      <c r="C768" s="128">
        <v>204</v>
      </c>
      <c r="D768" s="128">
        <v>2</v>
      </c>
      <c r="E768" s="128">
        <v>222</v>
      </c>
      <c r="F768" s="128">
        <v>0.996</v>
      </c>
    </row>
    <row r="769" spans="1:6">
      <c r="A769" s="128">
        <v>524492</v>
      </c>
      <c r="B769" s="129" t="s">
        <v>2035</v>
      </c>
      <c r="C769" s="128">
        <v>708</v>
      </c>
      <c r="D769" s="128">
        <v>7</v>
      </c>
      <c r="E769" s="128">
        <v>356</v>
      </c>
      <c r="F769" s="128">
        <v>0.98</v>
      </c>
    </row>
    <row r="770" spans="1:6">
      <c r="A770" s="128">
        <v>510441</v>
      </c>
      <c r="B770" s="129" t="s">
        <v>2036</v>
      </c>
      <c r="C770" s="128">
        <v>508</v>
      </c>
      <c r="D770" s="128">
        <v>5</v>
      </c>
      <c r="E770" s="128">
        <v>449</v>
      </c>
      <c r="F770" s="128">
        <v>0.96799999999999997</v>
      </c>
    </row>
    <row r="771" spans="1:6">
      <c r="A771" s="128">
        <v>514934</v>
      </c>
      <c r="B771" s="129" t="s">
        <v>2037</v>
      </c>
      <c r="C771" s="128">
        <v>609</v>
      </c>
      <c r="D771" s="128">
        <v>6</v>
      </c>
      <c r="E771" s="128">
        <v>233</v>
      </c>
      <c r="F771" s="128">
        <v>0.995</v>
      </c>
    </row>
    <row r="772" spans="1:6">
      <c r="A772" s="128">
        <v>525766</v>
      </c>
      <c r="B772" s="129" t="s">
        <v>2038</v>
      </c>
      <c r="C772" s="128">
        <v>608</v>
      </c>
      <c r="D772" s="128">
        <v>6</v>
      </c>
      <c r="E772" s="128">
        <v>221</v>
      </c>
      <c r="F772" s="128">
        <v>0.996</v>
      </c>
    </row>
    <row r="773" spans="1:6">
      <c r="A773" s="128">
        <v>520241</v>
      </c>
      <c r="B773" s="129" t="s">
        <v>2039</v>
      </c>
      <c r="C773" s="128">
        <v>702</v>
      </c>
      <c r="D773" s="128">
        <v>7</v>
      </c>
      <c r="E773" s="128">
        <v>136</v>
      </c>
      <c r="F773" s="128">
        <v>1.0069999999999999</v>
      </c>
    </row>
    <row r="774" spans="1:6">
      <c r="A774" s="128">
        <v>503193</v>
      </c>
      <c r="B774" s="129" t="s">
        <v>2040</v>
      </c>
      <c r="C774" s="128">
        <v>404</v>
      </c>
      <c r="D774" s="128">
        <v>4</v>
      </c>
      <c r="E774" s="128">
        <v>128</v>
      </c>
      <c r="F774" s="128">
        <v>1.008</v>
      </c>
    </row>
    <row r="775" spans="1:6">
      <c r="A775" s="128">
        <v>520004</v>
      </c>
      <c r="B775" s="129" t="s">
        <v>1262</v>
      </c>
      <c r="C775" s="128">
        <v>702</v>
      </c>
      <c r="D775" s="128">
        <v>7</v>
      </c>
      <c r="E775" s="128">
        <v>155</v>
      </c>
      <c r="F775" s="128">
        <v>1.004</v>
      </c>
    </row>
    <row r="776" spans="1:6">
      <c r="A776" s="128">
        <v>523526</v>
      </c>
      <c r="B776" s="129" t="s">
        <v>2041</v>
      </c>
      <c r="C776" s="128">
        <v>703</v>
      </c>
      <c r="D776" s="128">
        <v>7</v>
      </c>
      <c r="E776" s="128">
        <v>641</v>
      </c>
      <c r="F776" s="128">
        <v>0.94399999999999995</v>
      </c>
    </row>
    <row r="777" spans="1:6">
      <c r="A777" s="128">
        <v>527327</v>
      </c>
      <c r="B777" s="129" t="s">
        <v>2042</v>
      </c>
      <c r="C777" s="128">
        <v>712</v>
      </c>
      <c r="D777" s="128">
        <v>7</v>
      </c>
      <c r="E777" s="128">
        <v>294</v>
      </c>
      <c r="F777" s="128">
        <v>0.98699999999999999</v>
      </c>
    </row>
    <row r="778" spans="1:6">
      <c r="A778" s="128">
        <v>503819</v>
      </c>
      <c r="B778" s="129" t="s">
        <v>2043</v>
      </c>
      <c r="C778" s="128">
        <v>108</v>
      </c>
      <c r="D778" s="128">
        <v>1</v>
      </c>
      <c r="E778" s="128">
        <v>124</v>
      </c>
      <c r="F778" s="128">
        <v>1.008</v>
      </c>
    </row>
    <row r="779" spans="1:6">
      <c r="A779" s="128">
        <v>501140</v>
      </c>
      <c r="B779" s="129" t="s">
        <v>2044</v>
      </c>
      <c r="C779" s="128">
        <v>401</v>
      </c>
      <c r="D779" s="128">
        <v>4</v>
      </c>
      <c r="E779" s="128">
        <v>114</v>
      </c>
      <c r="F779" s="128">
        <v>1.0089999999999999</v>
      </c>
    </row>
    <row r="780" spans="1:6">
      <c r="A780" s="128">
        <v>522490</v>
      </c>
      <c r="B780" s="129" t="s">
        <v>2045</v>
      </c>
      <c r="C780" s="128">
        <v>809</v>
      </c>
      <c r="D780" s="128">
        <v>8</v>
      </c>
      <c r="E780" s="128">
        <v>217</v>
      </c>
      <c r="F780" s="128">
        <v>0.997</v>
      </c>
    </row>
    <row r="781" spans="1:6">
      <c r="A781" s="128">
        <v>514942</v>
      </c>
      <c r="B781" s="129" t="s">
        <v>2046</v>
      </c>
      <c r="C781" s="128">
        <v>609</v>
      </c>
      <c r="D781" s="128">
        <v>6</v>
      </c>
      <c r="E781" s="128">
        <v>241</v>
      </c>
      <c r="F781" s="128">
        <v>0.99399999999999999</v>
      </c>
    </row>
    <row r="782" spans="1:6">
      <c r="A782" s="128">
        <v>519278</v>
      </c>
      <c r="B782" s="129" t="s">
        <v>2047</v>
      </c>
      <c r="C782" s="128">
        <v>701</v>
      </c>
      <c r="D782" s="128">
        <v>7</v>
      </c>
      <c r="E782" s="128">
        <v>372</v>
      </c>
      <c r="F782" s="128">
        <v>0.97799999999999998</v>
      </c>
    </row>
    <row r="783" spans="1:6">
      <c r="A783" s="128">
        <v>510459</v>
      </c>
      <c r="B783" s="129" t="s">
        <v>2048</v>
      </c>
      <c r="C783" s="128">
        <v>505</v>
      </c>
      <c r="D783" s="128">
        <v>5</v>
      </c>
      <c r="E783" s="128">
        <v>807</v>
      </c>
      <c r="F783" s="128">
        <v>0.92400000000000004</v>
      </c>
    </row>
    <row r="784" spans="1:6">
      <c r="A784" s="128">
        <v>501638</v>
      </c>
      <c r="B784" s="129" t="s">
        <v>2049</v>
      </c>
      <c r="C784" s="128">
        <v>201</v>
      </c>
      <c r="D784" s="128">
        <v>2</v>
      </c>
      <c r="E784" s="128">
        <v>126</v>
      </c>
      <c r="F784" s="128">
        <v>1.008</v>
      </c>
    </row>
    <row r="785" spans="1:6">
      <c r="A785" s="128">
        <v>517623</v>
      </c>
      <c r="B785" s="129" t="s">
        <v>3984</v>
      </c>
      <c r="C785" s="128">
        <v>501</v>
      </c>
      <c r="D785" s="128">
        <v>5</v>
      </c>
      <c r="E785" s="128">
        <v>328</v>
      </c>
      <c r="F785" s="128">
        <v>0.98299999999999998</v>
      </c>
    </row>
    <row r="786" spans="1:6">
      <c r="A786" s="128">
        <v>510467</v>
      </c>
      <c r="B786" s="129" t="s">
        <v>2050</v>
      </c>
      <c r="C786" s="128">
        <v>505</v>
      </c>
      <c r="D786" s="128">
        <v>5</v>
      </c>
      <c r="E786" s="128">
        <v>688</v>
      </c>
      <c r="F786" s="128">
        <v>0.93899999999999995</v>
      </c>
    </row>
    <row r="787" spans="1:6">
      <c r="A787" s="128">
        <v>521469</v>
      </c>
      <c r="B787" s="129" t="s">
        <v>2051</v>
      </c>
      <c r="C787" s="128">
        <v>806</v>
      </c>
      <c r="D787" s="128">
        <v>8</v>
      </c>
      <c r="E787" s="128">
        <v>480</v>
      </c>
      <c r="F787" s="128">
        <v>0.96399999999999997</v>
      </c>
    </row>
    <row r="788" spans="1:6">
      <c r="A788" s="128">
        <v>514951</v>
      </c>
      <c r="B788" s="129" t="s">
        <v>2052</v>
      </c>
      <c r="C788" s="128">
        <v>609</v>
      </c>
      <c r="D788" s="128">
        <v>6</v>
      </c>
      <c r="E788" s="128">
        <v>173</v>
      </c>
      <c r="F788" s="128">
        <v>1.002</v>
      </c>
    </row>
    <row r="789" spans="1:6">
      <c r="A789" s="128">
        <v>503207</v>
      </c>
      <c r="B789" s="129" t="s">
        <v>2053</v>
      </c>
      <c r="C789" s="128">
        <v>404</v>
      </c>
      <c r="D789" s="128">
        <v>4</v>
      </c>
      <c r="E789" s="128">
        <v>115</v>
      </c>
      <c r="F789" s="128">
        <v>1.0089999999999999</v>
      </c>
    </row>
    <row r="790" spans="1:6">
      <c r="A790" s="128">
        <v>509698</v>
      </c>
      <c r="B790" s="129" t="s">
        <v>2054</v>
      </c>
      <c r="C790" s="128">
        <v>503</v>
      </c>
      <c r="D790" s="128">
        <v>5</v>
      </c>
      <c r="E790" s="128">
        <v>582</v>
      </c>
      <c r="F790" s="128">
        <v>0.95199999999999996</v>
      </c>
    </row>
    <row r="791" spans="1:6">
      <c r="A791" s="128">
        <v>520268</v>
      </c>
      <c r="B791" s="129" t="s">
        <v>2055</v>
      </c>
      <c r="C791" s="128">
        <v>702</v>
      </c>
      <c r="D791" s="128">
        <v>7</v>
      </c>
      <c r="E791" s="128">
        <v>212</v>
      </c>
      <c r="F791" s="128">
        <v>0.997</v>
      </c>
    </row>
    <row r="792" spans="1:6">
      <c r="A792" s="128">
        <v>526754</v>
      </c>
      <c r="B792" s="129" t="s">
        <v>2056</v>
      </c>
      <c r="C792" s="128">
        <v>710</v>
      </c>
      <c r="D792" s="128">
        <v>7</v>
      </c>
      <c r="E792" s="128">
        <v>521</v>
      </c>
      <c r="F792" s="128">
        <v>0.95899999999999996</v>
      </c>
    </row>
    <row r="793" spans="1:6">
      <c r="A793" s="128">
        <v>524506</v>
      </c>
      <c r="B793" s="129" t="s">
        <v>2057</v>
      </c>
      <c r="C793" s="128">
        <v>707</v>
      </c>
      <c r="D793" s="128">
        <v>7</v>
      </c>
      <c r="E793" s="128">
        <v>358</v>
      </c>
      <c r="F793" s="128">
        <v>0.97899999999999998</v>
      </c>
    </row>
    <row r="794" spans="1:6">
      <c r="A794" s="128">
        <v>519286</v>
      </c>
      <c r="B794" s="129" t="s">
        <v>2058</v>
      </c>
      <c r="C794" s="128">
        <v>701</v>
      </c>
      <c r="D794" s="128">
        <v>7</v>
      </c>
      <c r="E794" s="128">
        <v>363</v>
      </c>
      <c r="F794" s="128">
        <v>0.97899999999999998</v>
      </c>
    </row>
    <row r="795" spans="1:6">
      <c r="A795" s="128">
        <v>524514</v>
      </c>
      <c r="B795" s="129" t="s">
        <v>2059</v>
      </c>
      <c r="C795" s="128">
        <v>707</v>
      </c>
      <c r="D795" s="128">
        <v>7</v>
      </c>
      <c r="E795" s="128">
        <v>368</v>
      </c>
      <c r="F795" s="128">
        <v>0.97799999999999998</v>
      </c>
    </row>
    <row r="796" spans="1:6">
      <c r="A796" s="128">
        <v>524549</v>
      </c>
      <c r="B796" s="129" t="s">
        <v>2060</v>
      </c>
      <c r="C796" s="128">
        <v>707</v>
      </c>
      <c r="D796" s="128">
        <v>7</v>
      </c>
      <c r="E796" s="128">
        <v>379</v>
      </c>
      <c r="F796" s="128">
        <v>0.97699999999999998</v>
      </c>
    </row>
    <row r="797" spans="1:6">
      <c r="A797" s="128">
        <v>524522</v>
      </c>
      <c r="B797" s="129" t="s">
        <v>2061</v>
      </c>
      <c r="C797" s="128">
        <v>707</v>
      </c>
      <c r="D797" s="128">
        <v>7</v>
      </c>
      <c r="E797" s="128">
        <v>423</v>
      </c>
      <c r="F797" s="128">
        <v>0.97099999999999997</v>
      </c>
    </row>
    <row r="798" spans="1:6">
      <c r="A798" s="128">
        <v>524531</v>
      </c>
      <c r="B798" s="129" t="s">
        <v>2062</v>
      </c>
      <c r="C798" s="128">
        <v>707</v>
      </c>
      <c r="D798" s="128">
        <v>7</v>
      </c>
      <c r="E798" s="128">
        <v>425</v>
      </c>
      <c r="F798" s="128">
        <v>0.97099999999999997</v>
      </c>
    </row>
    <row r="799" spans="1:6">
      <c r="A799" s="128">
        <v>500321</v>
      </c>
      <c r="B799" s="129" t="s">
        <v>2063</v>
      </c>
      <c r="C799" s="128">
        <v>407</v>
      </c>
      <c r="D799" s="128">
        <v>4</v>
      </c>
      <c r="E799" s="128">
        <v>174</v>
      </c>
      <c r="F799" s="128">
        <v>1.002</v>
      </c>
    </row>
    <row r="800" spans="1:6">
      <c r="A800" s="128">
        <v>506087</v>
      </c>
      <c r="B800" s="129" t="s">
        <v>2064</v>
      </c>
      <c r="C800" s="128">
        <v>309</v>
      </c>
      <c r="D800" s="128">
        <v>3</v>
      </c>
      <c r="E800" s="128">
        <v>371</v>
      </c>
      <c r="F800" s="128">
        <v>0.97799999999999998</v>
      </c>
    </row>
    <row r="801" spans="1:6">
      <c r="A801" s="128">
        <v>522503</v>
      </c>
      <c r="B801" s="129" t="s">
        <v>2065</v>
      </c>
      <c r="C801" s="128">
        <v>809</v>
      </c>
      <c r="D801" s="128">
        <v>8</v>
      </c>
      <c r="E801" s="128">
        <v>200</v>
      </c>
      <c r="F801" s="128">
        <v>0.999</v>
      </c>
    </row>
    <row r="802" spans="1:6">
      <c r="A802" s="128">
        <v>507911</v>
      </c>
      <c r="B802" s="129" t="s">
        <v>2066</v>
      </c>
      <c r="C802" s="128">
        <v>108</v>
      </c>
      <c r="D802" s="128">
        <v>1</v>
      </c>
      <c r="E802" s="128">
        <v>141</v>
      </c>
      <c r="F802" s="128">
        <v>1.006</v>
      </c>
    </row>
    <row r="803" spans="1:6">
      <c r="A803" s="128">
        <v>599310</v>
      </c>
      <c r="B803" s="129" t="s">
        <v>2067</v>
      </c>
      <c r="C803" s="128">
        <v>806</v>
      </c>
      <c r="D803" s="128">
        <v>8</v>
      </c>
      <c r="E803" s="128">
        <v>196</v>
      </c>
      <c r="F803" s="128">
        <v>0.999</v>
      </c>
    </row>
    <row r="804" spans="1:6">
      <c r="A804" s="128">
        <v>527335</v>
      </c>
      <c r="B804" s="129" t="s">
        <v>2068</v>
      </c>
      <c r="C804" s="128">
        <v>711</v>
      </c>
      <c r="D804" s="128">
        <v>7</v>
      </c>
      <c r="E804" s="128">
        <v>217</v>
      </c>
      <c r="F804" s="128">
        <v>0.997</v>
      </c>
    </row>
    <row r="805" spans="1:6">
      <c r="A805" s="128">
        <v>501158</v>
      </c>
      <c r="B805" s="129" t="s">
        <v>2069</v>
      </c>
      <c r="C805" s="128">
        <v>401</v>
      </c>
      <c r="D805" s="128">
        <v>4</v>
      </c>
      <c r="E805" s="128">
        <v>110</v>
      </c>
      <c r="F805" s="128">
        <v>1.01</v>
      </c>
    </row>
    <row r="806" spans="1:6">
      <c r="A806" s="128">
        <v>556165</v>
      </c>
      <c r="B806" s="129" t="s">
        <v>2070</v>
      </c>
      <c r="C806" s="128">
        <v>406</v>
      </c>
      <c r="D806" s="128">
        <v>4</v>
      </c>
      <c r="E806" s="128">
        <v>159</v>
      </c>
      <c r="F806" s="128">
        <v>1.004</v>
      </c>
    </row>
    <row r="807" spans="1:6">
      <c r="A807" s="128">
        <v>514969</v>
      </c>
      <c r="B807" s="129" t="s">
        <v>2071</v>
      </c>
      <c r="C807" s="128">
        <v>609</v>
      </c>
      <c r="D807" s="128">
        <v>6</v>
      </c>
      <c r="E807" s="128">
        <v>176</v>
      </c>
      <c r="F807" s="128">
        <v>1.002</v>
      </c>
    </row>
    <row r="808" spans="1:6">
      <c r="A808" s="128">
        <v>543152</v>
      </c>
      <c r="B808" s="129" t="s">
        <v>2072</v>
      </c>
      <c r="C808" s="128">
        <v>810</v>
      </c>
      <c r="D808" s="128">
        <v>8</v>
      </c>
      <c r="E808" s="128">
        <v>424</v>
      </c>
      <c r="F808" s="128">
        <v>0.97099999999999997</v>
      </c>
    </row>
    <row r="809" spans="1:6">
      <c r="A809" s="128">
        <v>516058</v>
      </c>
      <c r="B809" s="129" t="s">
        <v>2073</v>
      </c>
      <c r="C809" s="128">
        <v>610</v>
      </c>
      <c r="D809" s="128">
        <v>6</v>
      </c>
      <c r="E809" s="128">
        <v>146</v>
      </c>
      <c r="F809" s="128">
        <v>1.0049999999999999</v>
      </c>
    </row>
    <row r="810" spans="1:6">
      <c r="A810" s="128">
        <v>521477</v>
      </c>
      <c r="B810" s="129" t="s">
        <v>2074</v>
      </c>
      <c r="C810" s="128">
        <v>806</v>
      </c>
      <c r="D810" s="128">
        <v>8</v>
      </c>
      <c r="E810" s="128">
        <v>247</v>
      </c>
      <c r="F810" s="128">
        <v>0.99299999999999999</v>
      </c>
    </row>
    <row r="811" spans="1:6">
      <c r="A811" s="128">
        <v>514021</v>
      </c>
      <c r="B811" s="129" t="s">
        <v>2075</v>
      </c>
      <c r="C811" s="128">
        <v>307</v>
      </c>
      <c r="D811" s="128">
        <v>3</v>
      </c>
      <c r="E811" s="128">
        <v>335</v>
      </c>
      <c r="F811" s="128">
        <v>0.98199999999999998</v>
      </c>
    </row>
    <row r="812" spans="1:6">
      <c r="A812" s="128">
        <v>504394</v>
      </c>
      <c r="B812" s="129" t="s">
        <v>2076</v>
      </c>
      <c r="C812" s="128">
        <v>206</v>
      </c>
      <c r="D812" s="128">
        <v>2</v>
      </c>
      <c r="E812" s="128">
        <v>244</v>
      </c>
      <c r="F812" s="128">
        <v>0.99299999999999999</v>
      </c>
    </row>
    <row r="813" spans="1:6">
      <c r="A813" s="128">
        <v>516066</v>
      </c>
      <c r="B813" s="129" t="s">
        <v>2077</v>
      </c>
      <c r="C813" s="128">
        <v>610</v>
      </c>
      <c r="D813" s="128">
        <v>6</v>
      </c>
      <c r="E813" s="128">
        <v>222</v>
      </c>
      <c r="F813" s="128">
        <v>0.996</v>
      </c>
    </row>
    <row r="814" spans="1:6">
      <c r="A814" s="128">
        <v>507121</v>
      </c>
      <c r="B814" s="129" t="s">
        <v>2078</v>
      </c>
      <c r="C814" s="128">
        <v>204</v>
      </c>
      <c r="D814" s="128">
        <v>2</v>
      </c>
      <c r="E814" s="128">
        <v>199</v>
      </c>
      <c r="F814" s="128">
        <v>0.999</v>
      </c>
    </row>
    <row r="815" spans="1:6">
      <c r="A815" s="128">
        <v>556408</v>
      </c>
      <c r="B815" s="129" t="s">
        <v>2079</v>
      </c>
      <c r="C815" s="128">
        <v>301</v>
      </c>
      <c r="D815" s="128">
        <v>3</v>
      </c>
      <c r="E815" s="128">
        <v>223</v>
      </c>
      <c r="F815" s="128">
        <v>0.996</v>
      </c>
    </row>
    <row r="816" spans="1:6">
      <c r="A816" s="128">
        <v>514977</v>
      </c>
      <c r="B816" s="129" t="s">
        <v>2080</v>
      </c>
      <c r="C816" s="128">
        <v>608</v>
      </c>
      <c r="D816" s="128">
        <v>6</v>
      </c>
      <c r="E816" s="128">
        <v>222</v>
      </c>
      <c r="F816" s="128">
        <v>0.996</v>
      </c>
    </row>
    <row r="817" spans="1:6">
      <c r="A817" s="128">
        <v>504408</v>
      </c>
      <c r="B817" s="129" t="s">
        <v>2081</v>
      </c>
      <c r="C817" s="128">
        <v>303</v>
      </c>
      <c r="D817" s="128">
        <v>3</v>
      </c>
      <c r="E817" s="128">
        <v>384</v>
      </c>
      <c r="F817" s="128">
        <v>0.97599999999999998</v>
      </c>
    </row>
    <row r="818" spans="1:6">
      <c r="A818" s="128">
        <v>514039</v>
      </c>
      <c r="B818" s="129" t="s">
        <v>2081</v>
      </c>
      <c r="C818" s="128">
        <v>307</v>
      </c>
      <c r="D818" s="128">
        <v>3</v>
      </c>
      <c r="E818" s="128">
        <v>484</v>
      </c>
      <c r="F818" s="128">
        <v>0.96399999999999997</v>
      </c>
    </row>
    <row r="819" spans="1:6">
      <c r="A819" s="128">
        <v>543004</v>
      </c>
      <c r="B819" s="129" t="s">
        <v>2082</v>
      </c>
      <c r="C819" s="128">
        <v>305</v>
      </c>
      <c r="D819" s="128">
        <v>3</v>
      </c>
      <c r="E819" s="128">
        <v>175</v>
      </c>
      <c r="F819" s="128">
        <v>1.002</v>
      </c>
    </row>
    <row r="820" spans="1:6">
      <c r="A820" s="128">
        <v>525774</v>
      </c>
      <c r="B820" s="129" t="s">
        <v>2083</v>
      </c>
      <c r="C820" s="128">
        <v>608</v>
      </c>
      <c r="D820" s="128">
        <v>6</v>
      </c>
      <c r="E820" s="128">
        <v>296</v>
      </c>
      <c r="F820" s="128">
        <v>0.98699999999999999</v>
      </c>
    </row>
    <row r="821" spans="1:6">
      <c r="A821" s="128">
        <v>555487</v>
      </c>
      <c r="B821" s="129" t="s">
        <v>2084</v>
      </c>
      <c r="C821" s="128">
        <v>108</v>
      </c>
      <c r="D821" s="128">
        <v>1</v>
      </c>
      <c r="E821" s="128">
        <v>144</v>
      </c>
      <c r="F821" s="128">
        <v>1.006</v>
      </c>
    </row>
    <row r="822" spans="1:6">
      <c r="A822" s="128">
        <v>523534</v>
      </c>
      <c r="B822" s="129" t="s">
        <v>2085</v>
      </c>
      <c r="C822" s="128">
        <v>703</v>
      </c>
      <c r="D822" s="128">
        <v>7</v>
      </c>
      <c r="E822" s="128">
        <v>684</v>
      </c>
      <c r="F822" s="128">
        <v>0.93899999999999995</v>
      </c>
    </row>
    <row r="823" spans="1:6">
      <c r="A823" s="128">
        <v>516848</v>
      </c>
      <c r="B823" s="129" t="s">
        <v>211</v>
      </c>
      <c r="C823" s="128">
        <v>613</v>
      </c>
      <c r="D823" s="128">
        <v>6</v>
      </c>
      <c r="E823" s="128">
        <v>485</v>
      </c>
      <c r="F823" s="128">
        <v>0.96399999999999997</v>
      </c>
    </row>
    <row r="824" spans="1:6">
      <c r="A824" s="128">
        <v>513156</v>
      </c>
      <c r="B824" s="129" t="s">
        <v>2086</v>
      </c>
      <c r="C824" s="128">
        <v>302</v>
      </c>
      <c r="D824" s="128">
        <v>3</v>
      </c>
      <c r="E824" s="128">
        <v>313</v>
      </c>
      <c r="F824" s="128">
        <v>0.98499999999999999</v>
      </c>
    </row>
    <row r="825" spans="1:6">
      <c r="A825" s="128">
        <v>543161</v>
      </c>
      <c r="B825" s="129" t="s">
        <v>2087</v>
      </c>
      <c r="C825" s="128">
        <v>810</v>
      </c>
      <c r="D825" s="128">
        <v>8</v>
      </c>
      <c r="E825" s="128">
        <v>522</v>
      </c>
      <c r="F825" s="128">
        <v>0.95899999999999996</v>
      </c>
    </row>
    <row r="826" spans="1:6">
      <c r="A826" s="128">
        <v>516856</v>
      </c>
      <c r="B826" s="129" t="s">
        <v>2088</v>
      </c>
      <c r="C826" s="128">
        <v>602</v>
      </c>
      <c r="D826" s="128">
        <v>6</v>
      </c>
      <c r="E826" s="128">
        <v>497</v>
      </c>
      <c r="F826" s="128">
        <v>0.96199999999999997</v>
      </c>
    </row>
    <row r="827" spans="1:6">
      <c r="A827" s="128">
        <v>501166</v>
      </c>
      <c r="B827" s="129" t="s">
        <v>2089</v>
      </c>
      <c r="C827" s="128">
        <v>401</v>
      </c>
      <c r="D827" s="128">
        <v>4</v>
      </c>
      <c r="E827" s="128">
        <v>111</v>
      </c>
      <c r="F827" s="128">
        <v>1.01</v>
      </c>
    </row>
    <row r="828" spans="1:6">
      <c r="A828" s="128">
        <v>502359</v>
      </c>
      <c r="B828" s="129" t="s">
        <v>2090</v>
      </c>
      <c r="C828" s="128">
        <v>402</v>
      </c>
      <c r="D828" s="128">
        <v>4</v>
      </c>
      <c r="E828" s="128">
        <v>171</v>
      </c>
      <c r="F828" s="128">
        <v>1.002</v>
      </c>
    </row>
    <row r="829" spans="1:6">
      <c r="A829" s="128">
        <v>522511</v>
      </c>
      <c r="B829" s="129" t="s">
        <v>2091</v>
      </c>
      <c r="C829" s="128">
        <v>807</v>
      </c>
      <c r="D829" s="128">
        <v>8</v>
      </c>
      <c r="E829" s="128">
        <v>103</v>
      </c>
      <c r="F829" s="128">
        <v>1.0109999999999999</v>
      </c>
    </row>
    <row r="830" spans="1:6">
      <c r="A830" s="128">
        <v>522520</v>
      </c>
      <c r="B830" s="129" t="s">
        <v>2092</v>
      </c>
      <c r="C830" s="128">
        <v>809</v>
      </c>
      <c r="D830" s="128">
        <v>8</v>
      </c>
      <c r="E830" s="128">
        <v>485</v>
      </c>
      <c r="F830" s="128">
        <v>0.96399999999999997</v>
      </c>
    </row>
    <row r="831" spans="1:6">
      <c r="A831" s="128">
        <v>516074</v>
      </c>
      <c r="B831" s="129" t="s">
        <v>2093</v>
      </c>
      <c r="C831" s="128">
        <v>610</v>
      </c>
      <c r="D831" s="128">
        <v>6</v>
      </c>
      <c r="E831" s="128">
        <v>133</v>
      </c>
      <c r="F831" s="128">
        <v>1.0069999999999999</v>
      </c>
    </row>
    <row r="832" spans="1:6">
      <c r="A832" s="128">
        <v>502367</v>
      </c>
      <c r="B832" s="129" t="s">
        <v>2094</v>
      </c>
      <c r="C832" s="128">
        <v>402</v>
      </c>
      <c r="D832" s="128">
        <v>4</v>
      </c>
      <c r="E832" s="128">
        <v>332</v>
      </c>
      <c r="F832" s="128">
        <v>0.98199999999999998</v>
      </c>
    </row>
    <row r="833" spans="1:6">
      <c r="A833" s="128">
        <v>502375</v>
      </c>
      <c r="B833" s="129" t="s">
        <v>2095</v>
      </c>
      <c r="C833" s="128">
        <v>402</v>
      </c>
      <c r="D833" s="128">
        <v>4</v>
      </c>
      <c r="E833" s="128">
        <v>119</v>
      </c>
      <c r="F833" s="128">
        <v>1.0089999999999999</v>
      </c>
    </row>
    <row r="834" spans="1:6">
      <c r="A834" s="128">
        <v>509701</v>
      </c>
      <c r="B834" s="129" t="s">
        <v>2096</v>
      </c>
      <c r="C834" s="128">
        <v>503</v>
      </c>
      <c r="D834" s="128">
        <v>5</v>
      </c>
      <c r="E834" s="128">
        <v>490</v>
      </c>
      <c r="F834" s="128">
        <v>0.96299999999999997</v>
      </c>
    </row>
    <row r="835" spans="1:6">
      <c r="A835" s="128">
        <v>507300</v>
      </c>
      <c r="B835" s="129" t="s">
        <v>2097</v>
      </c>
      <c r="C835" s="128">
        <v>508</v>
      </c>
      <c r="D835" s="128">
        <v>5</v>
      </c>
      <c r="E835" s="128">
        <v>503</v>
      </c>
      <c r="F835" s="128">
        <v>0.96099999999999997</v>
      </c>
    </row>
    <row r="836" spans="1:6">
      <c r="A836" s="128">
        <v>512303</v>
      </c>
      <c r="B836" s="129" t="s">
        <v>2098</v>
      </c>
      <c r="C836" s="128">
        <v>509</v>
      </c>
      <c r="D836" s="128">
        <v>5</v>
      </c>
      <c r="E836" s="128">
        <v>455</v>
      </c>
      <c r="F836" s="128">
        <v>0.96699999999999997</v>
      </c>
    </row>
    <row r="837" spans="1:6">
      <c r="A837" s="128">
        <v>514985</v>
      </c>
      <c r="B837" s="129" t="s">
        <v>2099</v>
      </c>
      <c r="C837" s="128">
        <v>609</v>
      </c>
      <c r="D837" s="128">
        <v>6</v>
      </c>
      <c r="E837" s="128">
        <v>168</v>
      </c>
      <c r="F837" s="128">
        <v>1.0029999999999999</v>
      </c>
    </row>
    <row r="838" spans="1:6">
      <c r="A838" s="128">
        <v>507938</v>
      </c>
      <c r="B838" s="129" t="s">
        <v>2100</v>
      </c>
      <c r="C838" s="128">
        <v>108</v>
      </c>
      <c r="D838" s="128">
        <v>1</v>
      </c>
      <c r="E838" s="128">
        <v>132</v>
      </c>
      <c r="F838" s="128">
        <v>1.0069999999999999</v>
      </c>
    </row>
    <row r="839" spans="1:6">
      <c r="A839" s="128">
        <v>558320</v>
      </c>
      <c r="B839" s="129" t="s">
        <v>2101</v>
      </c>
      <c r="C839" s="128">
        <v>403</v>
      </c>
      <c r="D839" s="128">
        <v>4</v>
      </c>
      <c r="E839" s="128">
        <v>140</v>
      </c>
      <c r="F839" s="128">
        <v>1.006</v>
      </c>
    </row>
    <row r="840" spans="1:6">
      <c r="A840" s="128">
        <v>506095</v>
      </c>
      <c r="B840" s="129" t="s">
        <v>2102</v>
      </c>
      <c r="C840" s="128">
        <v>309</v>
      </c>
      <c r="D840" s="128">
        <v>3</v>
      </c>
      <c r="E840" s="128">
        <v>197</v>
      </c>
      <c r="F840" s="128">
        <v>0.999</v>
      </c>
    </row>
    <row r="841" spans="1:6">
      <c r="A841" s="128">
        <v>501174</v>
      </c>
      <c r="B841" s="129" t="s">
        <v>2103</v>
      </c>
      <c r="C841" s="128">
        <v>401</v>
      </c>
      <c r="D841" s="128">
        <v>4</v>
      </c>
      <c r="E841" s="128">
        <v>108</v>
      </c>
      <c r="F841" s="128">
        <v>1.01</v>
      </c>
    </row>
    <row r="842" spans="1:6">
      <c r="A842" s="128">
        <v>556807</v>
      </c>
      <c r="B842" s="129" t="s">
        <v>2104</v>
      </c>
      <c r="C842" s="128">
        <v>505</v>
      </c>
      <c r="D842" s="128">
        <v>5</v>
      </c>
      <c r="E842" s="128">
        <v>598</v>
      </c>
      <c r="F842" s="128">
        <v>0.95</v>
      </c>
    </row>
    <row r="843" spans="1:6">
      <c r="A843" s="128">
        <v>528391</v>
      </c>
      <c r="B843" s="129" t="s">
        <v>2105</v>
      </c>
      <c r="C843" s="128">
        <v>807</v>
      </c>
      <c r="D843" s="128">
        <v>8</v>
      </c>
      <c r="E843" s="128">
        <v>100</v>
      </c>
      <c r="F843" s="128">
        <v>1.0109999999999999</v>
      </c>
    </row>
    <row r="844" spans="1:6">
      <c r="A844" s="128">
        <v>520276</v>
      </c>
      <c r="B844" s="129" t="s">
        <v>2106</v>
      </c>
      <c r="C844" s="128">
        <v>702</v>
      </c>
      <c r="D844" s="128">
        <v>7</v>
      </c>
      <c r="E844" s="128">
        <v>206</v>
      </c>
      <c r="F844" s="128">
        <v>0.998</v>
      </c>
    </row>
    <row r="845" spans="1:6">
      <c r="A845" s="128">
        <v>507946</v>
      </c>
      <c r="B845" s="129" t="s">
        <v>2107</v>
      </c>
      <c r="C845" s="128">
        <v>107</v>
      </c>
      <c r="D845" s="128">
        <v>1</v>
      </c>
      <c r="E845" s="128">
        <v>159</v>
      </c>
      <c r="F845" s="128">
        <v>1.004</v>
      </c>
    </row>
    <row r="846" spans="1:6">
      <c r="A846" s="128">
        <v>504416</v>
      </c>
      <c r="B846" s="129" t="s">
        <v>2108</v>
      </c>
      <c r="C846" s="128">
        <v>205</v>
      </c>
      <c r="D846" s="128">
        <v>2</v>
      </c>
      <c r="E846" s="128">
        <v>209</v>
      </c>
      <c r="F846" s="128">
        <v>0.998</v>
      </c>
    </row>
    <row r="847" spans="1:6">
      <c r="A847" s="128">
        <v>504424</v>
      </c>
      <c r="B847" s="129" t="s">
        <v>2109</v>
      </c>
      <c r="C847" s="128">
        <v>303</v>
      </c>
      <c r="D847" s="128">
        <v>3</v>
      </c>
      <c r="E847" s="128">
        <v>287</v>
      </c>
      <c r="F847" s="128">
        <v>0.98799999999999999</v>
      </c>
    </row>
    <row r="848" spans="1:6">
      <c r="A848" s="128">
        <v>543179</v>
      </c>
      <c r="B848" s="129" t="s">
        <v>2110</v>
      </c>
      <c r="C848" s="128">
        <v>704</v>
      </c>
      <c r="D848" s="128">
        <v>7</v>
      </c>
      <c r="E848" s="128">
        <v>482</v>
      </c>
      <c r="F848" s="128">
        <v>0.96399999999999997</v>
      </c>
    </row>
    <row r="849" spans="1:6">
      <c r="A849" s="128">
        <v>525782</v>
      </c>
      <c r="B849" s="129" t="s">
        <v>2111</v>
      </c>
      <c r="C849" s="128">
        <v>808</v>
      </c>
      <c r="D849" s="128">
        <v>8</v>
      </c>
      <c r="E849" s="128">
        <v>227</v>
      </c>
      <c r="F849" s="128">
        <v>0.995</v>
      </c>
    </row>
    <row r="850" spans="1:6">
      <c r="A850" s="128">
        <v>502383</v>
      </c>
      <c r="B850" s="129" t="s">
        <v>2112</v>
      </c>
      <c r="C850" s="128">
        <v>402</v>
      </c>
      <c r="D850" s="128">
        <v>4</v>
      </c>
      <c r="E850" s="128">
        <v>283</v>
      </c>
      <c r="F850" s="128">
        <v>0.98899999999999999</v>
      </c>
    </row>
    <row r="851" spans="1:6">
      <c r="A851" s="128">
        <v>507954</v>
      </c>
      <c r="B851" s="129" t="s">
        <v>2113</v>
      </c>
      <c r="C851" s="128">
        <v>106</v>
      </c>
      <c r="D851" s="128">
        <v>1</v>
      </c>
      <c r="E851" s="128">
        <v>230</v>
      </c>
      <c r="F851" s="128">
        <v>0.995</v>
      </c>
    </row>
    <row r="852" spans="1:6">
      <c r="A852" s="128">
        <v>517631</v>
      </c>
      <c r="B852" s="129" t="s">
        <v>2113</v>
      </c>
      <c r="C852" s="128">
        <v>501</v>
      </c>
      <c r="D852" s="128">
        <v>5</v>
      </c>
      <c r="E852" s="128">
        <v>332</v>
      </c>
      <c r="F852" s="128">
        <v>0.98199999999999998</v>
      </c>
    </row>
    <row r="853" spans="1:6">
      <c r="A853" s="128">
        <v>556157</v>
      </c>
      <c r="B853" s="129" t="s">
        <v>2114</v>
      </c>
      <c r="C853" s="128">
        <v>406</v>
      </c>
      <c r="D853" s="128">
        <v>4</v>
      </c>
      <c r="E853" s="128">
        <v>193</v>
      </c>
      <c r="F853" s="128">
        <v>1</v>
      </c>
    </row>
    <row r="854" spans="1:6">
      <c r="A854" s="128">
        <v>501654</v>
      </c>
      <c r="B854" s="129" t="s">
        <v>2115</v>
      </c>
      <c r="C854" s="128">
        <v>201</v>
      </c>
      <c r="D854" s="128">
        <v>2</v>
      </c>
      <c r="E854" s="128">
        <v>114</v>
      </c>
      <c r="F854" s="128">
        <v>1.0089999999999999</v>
      </c>
    </row>
    <row r="855" spans="1:6">
      <c r="A855" s="128">
        <v>543187</v>
      </c>
      <c r="B855" s="129" t="s">
        <v>2116</v>
      </c>
      <c r="C855" s="128">
        <v>801</v>
      </c>
      <c r="D855" s="128">
        <v>8</v>
      </c>
      <c r="E855" s="128">
        <v>325</v>
      </c>
      <c r="F855" s="128">
        <v>0.98299999999999998</v>
      </c>
    </row>
    <row r="856" spans="1:6">
      <c r="A856" s="128">
        <v>524557</v>
      </c>
      <c r="B856" s="129" t="s">
        <v>2117</v>
      </c>
      <c r="C856" s="128">
        <v>708</v>
      </c>
      <c r="D856" s="128">
        <v>7</v>
      </c>
      <c r="E856" s="128">
        <v>507</v>
      </c>
      <c r="F856" s="128">
        <v>0.96099999999999997</v>
      </c>
    </row>
    <row r="857" spans="1:6">
      <c r="A857" s="128">
        <v>526762</v>
      </c>
      <c r="B857" s="129" t="s">
        <v>2118</v>
      </c>
      <c r="C857" s="128">
        <v>710</v>
      </c>
      <c r="D857" s="128">
        <v>7</v>
      </c>
      <c r="E857" s="128">
        <v>613</v>
      </c>
      <c r="F857" s="128">
        <v>0.94799999999999995</v>
      </c>
    </row>
    <row r="858" spans="1:6">
      <c r="A858" s="128">
        <v>507962</v>
      </c>
      <c r="B858" s="129" t="s">
        <v>2119</v>
      </c>
      <c r="C858" s="128">
        <v>106</v>
      </c>
      <c r="D858" s="128">
        <v>1</v>
      </c>
      <c r="E858" s="128">
        <v>150</v>
      </c>
      <c r="F858" s="128">
        <v>1.0049999999999999</v>
      </c>
    </row>
    <row r="859" spans="1:6">
      <c r="A859" s="128">
        <v>524565</v>
      </c>
      <c r="B859" s="129" t="s">
        <v>2120</v>
      </c>
      <c r="C859" s="128">
        <v>708</v>
      </c>
      <c r="D859" s="128">
        <v>7</v>
      </c>
      <c r="E859" s="128">
        <v>367</v>
      </c>
      <c r="F859" s="128">
        <v>0.97799999999999998</v>
      </c>
    </row>
    <row r="860" spans="1:6">
      <c r="A860" s="128">
        <v>510505</v>
      </c>
      <c r="B860" s="129" t="s">
        <v>2121</v>
      </c>
      <c r="C860" s="128">
        <v>505</v>
      </c>
      <c r="D860" s="128">
        <v>5</v>
      </c>
      <c r="E860" s="128">
        <v>709</v>
      </c>
      <c r="F860" s="128">
        <v>0.93600000000000005</v>
      </c>
    </row>
    <row r="861" spans="1:6">
      <c r="A861" s="128">
        <v>524573</v>
      </c>
      <c r="B861" s="129" t="s">
        <v>2121</v>
      </c>
      <c r="C861" s="128">
        <v>708</v>
      </c>
      <c r="D861" s="128">
        <v>7</v>
      </c>
      <c r="E861" s="128">
        <v>416</v>
      </c>
      <c r="F861" s="128">
        <v>0.97199999999999998</v>
      </c>
    </row>
    <row r="862" spans="1:6">
      <c r="A862" s="128">
        <v>527343</v>
      </c>
      <c r="B862" s="129" t="s">
        <v>2122</v>
      </c>
      <c r="C862" s="128">
        <v>711</v>
      </c>
      <c r="D862" s="128">
        <v>7</v>
      </c>
      <c r="E862" s="128">
        <v>265</v>
      </c>
      <c r="F862" s="128">
        <v>0.99099999999999999</v>
      </c>
    </row>
    <row r="863" spans="1:6">
      <c r="A863" s="128">
        <v>520284</v>
      </c>
      <c r="B863" s="129" t="s">
        <v>2123</v>
      </c>
      <c r="C863" s="128">
        <v>709</v>
      </c>
      <c r="D863" s="128">
        <v>7</v>
      </c>
      <c r="E863" s="128">
        <v>339</v>
      </c>
      <c r="F863" s="128">
        <v>0.98199999999999998</v>
      </c>
    </row>
    <row r="864" spans="1:6">
      <c r="A864" s="128">
        <v>557714</v>
      </c>
      <c r="B864" s="129" t="s">
        <v>2124</v>
      </c>
      <c r="C864" s="128">
        <v>307</v>
      </c>
      <c r="D864" s="128">
        <v>3</v>
      </c>
      <c r="E864" s="128">
        <v>348</v>
      </c>
      <c r="F864" s="128">
        <v>0.98099999999999998</v>
      </c>
    </row>
    <row r="865" spans="1:6">
      <c r="A865" s="128">
        <v>510513</v>
      </c>
      <c r="B865" s="129" t="s">
        <v>2124</v>
      </c>
      <c r="C865" s="128">
        <v>505</v>
      </c>
      <c r="D865" s="128">
        <v>5</v>
      </c>
      <c r="E865" s="128">
        <v>692</v>
      </c>
      <c r="F865" s="128">
        <v>0.93799999999999994</v>
      </c>
    </row>
    <row r="866" spans="1:6">
      <c r="A866" s="128">
        <v>507130</v>
      </c>
      <c r="B866" s="129" t="s">
        <v>2125</v>
      </c>
      <c r="C866" s="128">
        <v>203</v>
      </c>
      <c r="D866" s="128">
        <v>2</v>
      </c>
      <c r="E866" s="128">
        <v>161</v>
      </c>
      <c r="F866" s="128">
        <v>1.004</v>
      </c>
    </row>
    <row r="867" spans="1:6">
      <c r="A867" s="128">
        <v>518484</v>
      </c>
      <c r="B867" s="129" t="s">
        <v>2126</v>
      </c>
      <c r="C867" s="128">
        <v>605</v>
      </c>
      <c r="D867" s="128">
        <v>6</v>
      </c>
      <c r="E867" s="128">
        <v>342</v>
      </c>
      <c r="F867" s="128">
        <v>0.98099999999999998</v>
      </c>
    </row>
    <row r="868" spans="1:6">
      <c r="A868" s="128">
        <v>510521</v>
      </c>
      <c r="B868" s="129" t="s">
        <v>2127</v>
      </c>
      <c r="C868" s="128">
        <v>505</v>
      </c>
      <c r="D868" s="128">
        <v>5</v>
      </c>
      <c r="E868" s="128">
        <v>684</v>
      </c>
      <c r="F868" s="128">
        <v>0.93899999999999995</v>
      </c>
    </row>
    <row r="869" spans="1:6">
      <c r="A869" s="128">
        <v>543195</v>
      </c>
      <c r="B869" s="129" t="s">
        <v>2127</v>
      </c>
      <c r="C869" s="128">
        <v>810</v>
      </c>
      <c r="D869" s="128">
        <v>8</v>
      </c>
      <c r="E869" s="128">
        <v>459</v>
      </c>
      <c r="F869" s="128">
        <v>0.96699999999999997</v>
      </c>
    </row>
    <row r="870" spans="1:6">
      <c r="A870" s="128">
        <v>514993</v>
      </c>
      <c r="B870" s="129" t="s">
        <v>2128</v>
      </c>
      <c r="C870" s="128">
        <v>609</v>
      </c>
      <c r="D870" s="128">
        <v>6</v>
      </c>
      <c r="E870" s="128">
        <v>171</v>
      </c>
      <c r="F870" s="128">
        <v>1.002</v>
      </c>
    </row>
    <row r="871" spans="1:6">
      <c r="A871" s="128">
        <v>521485</v>
      </c>
      <c r="B871" s="129" t="s">
        <v>2129</v>
      </c>
      <c r="C871" s="128">
        <v>806</v>
      </c>
      <c r="D871" s="128">
        <v>8</v>
      </c>
      <c r="E871" s="128">
        <v>188</v>
      </c>
      <c r="F871" s="128">
        <v>1</v>
      </c>
    </row>
    <row r="872" spans="1:6">
      <c r="A872" s="128">
        <v>501662</v>
      </c>
      <c r="B872" s="129" t="s">
        <v>2130</v>
      </c>
      <c r="C872" s="128">
        <v>201</v>
      </c>
      <c r="D872" s="128">
        <v>2</v>
      </c>
      <c r="E872" s="128">
        <v>125</v>
      </c>
      <c r="F872" s="128">
        <v>1.008</v>
      </c>
    </row>
    <row r="873" spans="1:6">
      <c r="A873" s="128">
        <v>520292</v>
      </c>
      <c r="B873" s="129" t="s">
        <v>2131</v>
      </c>
      <c r="C873" s="128">
        <v>702</v>
      </c>
      <c r="D873" s="128">
        <v>7</v>
      </c>
      <c r="E873" s="128">
        <v>178</v>
      </c>
      <c r="F873" s="128">
        <v>1.0009999999999999</v>
      </c>
    </row>
    <row r="874" spans="1:6">
      <c r="A874" s="128">
        <v>524581</v>
      </c>
      <c r="B874" s="129" t="s">
        <v>2132</v>
      </c>
      <c r="C874" s="128">
        <v>707</v>
      </c>
      <c r="D874" s="128">
        <v>7</v>
      </c>
      <c r="E874" s="128">
        <v>294</v>
      </c>
      <c r="F874" s="128">
        <v>0.98699999999999999</v>
      </c>
    </row>
    <row r="875" spans="1:6">
      <c r="A875" s="128">
        <v>516872</v>
      </c>
      <c r="B875" s="129" t="s">
        <v>2133</v>
      </c>
      <c r="C875" s="128">
        <v>613</v>
      </c>
      <c r="D875" s="128">
        <v>6</v>
      </c>
      <c r="E875" s="128">
        <v>418</v>
      </c>
      <c r="F875" s="128">
        <v>0.97199999999999998</v>
      </c>
    </row>
    <row r="876" spans="1:6">
      <c r="A876" s="128">
        <v>519294</v>
      </c>
      <c r="B876" s="129" t="s">
        <v>2134</v>
      </c>
      <c r="C876" s="128">
        <v>701</v>
      </c>
      <c r="D876" s="128">
        <v>7</v>
      </c>
      <c r="E876" s="128">
        <v>366</v>
      </c>
      <c r="F876" s="128">
        <v>0.97799999999999998</v>
      </c>
    </row>
    <row r="877" spans="1:6">
      <c r="A877" s="128">
        <v>503827</v>
      </c>
      <c r="B877" s="129" t="s">
        <v>2135</v>
      </c>
      <c r="C877" s="128">
        <v>202</v>
      </c>
      <c r="D877" s="128">
        <v>2</v>
      </c>
      <c r="E877" s="128">
        <v>120</v>
      </c>
      <c r="F877" s="128">
        <v>1.0089999999999999</v>
      </c>
    </row>
    <row r="878" spans="1:6">
      <c r="A878" s="128">
        <v>523542</v>
      </c>
      <c r="B878" s="129" t="s">
        <v>2135</v>
      </c>
      <c r="C878" s="128">
        <v>706</v>
      </c>
      <c r="D878" s="128">
        <v>7</v>
      </c>
      <c r="E878" s="128">
        <v>579</v>
      </c>
      <c r="F878" s="128">
        <v>0.95199999999999996</v>
      </c>
    </row>
    <row r="879" spans="1:6">
      <c r="A879" s="128">
        <v>524590</v>
      </c>
      <c r="B879" s="129" t="s">
        <v>2136</v>
      </c>
      <c r="C879" s="128">
        <v>707</v>
      </c>
      <c r="D879" s="128">
        <v>7</v>
      </c>
      <c r="E879" s="128">
        <v>230</v>
      </c>
      <c r="F879" s="128">
        <v>0.995</v>
      </c>
    </row>
    <row r="880" spans="1:6">
      <c r="A880" s="128">
        <v>508691</v>
      </c>
      <c r="B880" s="129" t="s">
        <v>2137</v>
      </c>
      <c r="C880" s="128">
        <v>603</v>
      </c>
      <c r="D880" s="128">
        <v>6</v>
      </c>
      <c r="E880" s="128">
        <v>840</v>
      </c>
      <c r="F880" s="128">
        <v>0.92</v>
      </c>
    </row>
    <row r="881" spans="1:6">
      <c r="A881" s="128">
        <v>526771</v>
      </c>
      <c r="B881" s="129" t="s">
        <v>2138</v>
      </c>
      <c r="C881" s="128">
        <v>710</v>
      </c>
      <c r="D881" s="128">
        <v>7</v>
      </c>
      <c r="E881" s="128">
        <v>586</v>
      </c>
      <c r="F881" s="128">
        <v>0.95099999999999996</v>
      </c>
    </row>
    <row r="882" spans="1:6">
      <c r="A882" s="128">
        <v>500356</v>
      </c>
      <c r="B882" s="129" t="s">
        <v>2139</v>
      </c>
      <c r="C882" s="128">
        <v>403</v>
      </c>
      <c r="D882" s="128">
        <v>4</v>
      </c>
      <c r="E882" s="128">
        <v>151</v>
      </c>
      <c r="F882" s="128">
        <v>1.0049999999999999</v>
      </c>
    </row>
    <row r="883" spans="1:6">
      <c r="A883" s="128">
        <v>524603</v>
      </c>
      <c r="B883" s="129" t="s">
        <v>2140</v>
      </c>
      <c r="C883" s="128">
        <v>708</v>
      </c>
      <c r="D883" s="128">
        <v>7</v>
      </c>
      <c r="E883" s="128">
        <v>422</v>
      </c>
      <c r="F883" s="128">
        <v>0.97099999999999997</v>
      </c>
    </row>
    <row r="884" spans="1:6">
      <c r="A884" s="128">
        <v>513172</v>
      </c>
      <c r="B884" s="129" t="s">
        <v>2141</v>
      </c>
      <c r="C884" s="128">
        <v>306</v>
      </c>
      <c r="D884" s="128">
        <v>3</v>
      </c>
      <c r="E884" s="128">
        <v>312</v>
      </c>
      <c r="F884" s="128">
        <v>0.98499999999999999</v>
      </c>
    </row>
    <row r="885" spans="1:6">
      <c r="A885" s="128">
        <v>508705</v>
      </c>
      <c r="B885" s="129" t="s">
        <v>2142</v>
      </c>
      <c r="C885" s="128">
        <v>603</v>
      </c>
      <c r="D885" s="128">
        <v>6</v>
      </c>
      <c r="E885" s="128">
        <v>504</v>
      </c>
      <c r="F885" s="128">
        <v>0.96099999999999997</v>
      </c>
    </row>
    <row r="886" spans="1:6">
      <c r="A886" s="128">
        <v>559547</v>
      </c>
      <c r="B886" s="129" t="s">
        <v>2143</v>
      </c>
      <c r="C886" s="128">
        <v>702</v>
      </c>
      <c r="D886" s="128">
        <v>7</v>
      </c>
      <c r="E886" s="128">
        <v>157</v>
      </c>
      <c r="F886" s="128">
        <v>1.004</v>
      </c>
    </row>
    <row r="887" spans="1:6">
      <c r="A887" s="128">
        <v>522538</v>
      </c>
      <c r="B887" s="129" t="s">
        <v>2143</v>
      </c>
      <c r="C887" s="128">
        <v>809</v>
      </c>
      <c r="D887" s="128">
        <v>8</v>
      </c>
      <c r="E887" s="128">
        <v>170</v>
      </c>
      <c r="F887" s="128">
        <v>1.002</v>
      </c>
    </row>
    <row r="888" spans="1:6">
      <c r="A888" s="128">
        <v>509710</v>
      </c>
      <c r="B888" s="129" t="s">
        <v>2144</v>
      </c>
      <c r="C888" s="128">
        <v>503</v>
      </c>
      <c r="D888" s="128">
        <v>5</v>
      </c>
      <c r="E888" s="128">
        <v>538</v>
      </c>
      <c r="F888" s="128">
        <v>0.95699999999999996</v>
      </c>
    </row>
    <row r="889" spans="1:6">
      <c r="A889" s="128">
        <v>528749</v>
      </c>
      <c r="B889" s="129" t="s">
        <v>2145</v>
      </c>
      <c r="C889" s="128">
        <v>713</v>
      </c>
      <c r="D889" s="128">
        <v>7</v>
      </c>
      <c r="E889" s="128">
        <v>150</v>
      </c>
      <c r="F889" s="128">
        <v>1.0049999999999999</v>
      </c>
    </row>
    <row r="890" spans="1:6">
      <c r="A890" s="128">
        <v>517640</v>
      </c>
      <c r="B890" s="129" t="s">
        <v>2146</v>
      </c>
      <c r="C890" s="128">
        <v>511</v>
      </c>
      <c r="D890" s="128">
        <v>5</v>
      </c>
      <c r="E890" s="128">
        <v>441</v>
      </c>
      <c r="F890" s="128">
        <v>0.96899999999999997</v>
      </c>
    </row>
    <row r="891" spans="1:6">
      <c r="A891" s="128">
        <v>512311</v>
      </c>
      <c r="B891" s="129" t="s">
        <v>2147</v>
      </c>
      <c r="C891" s="128">
        <v>509</v>
      </c>
      <c r="D891" s="128">
        <v>5</v>
      </c>
      <c r="E891" s="128">
        <v>503</v>
      </c>
      <c r="F891" s="128">
        <v>0.96099999999999997</v>
      </c>
    </row>
    <row r="892" spans="1:6">
      <c r="A892" s="128">
        <v>507156</v>
      </c>
      <c r="B892" s="129" t="s">
        <v>2148</v>
      </c>
      <c r="C892" s="128">
        <v>207</v>
      </c>
      <c r="D892" s="128">
        <v>2</v>
      </c>
      <c r="E892" s="128">
        <v>162</v>
      </c>
      <c r="F892" s="128">
        <v>1.0029999999999999</v>
      </c>
    </row>
    <row r="893" spans="1:6">
      <c r="A893" s="128">
        <v>521493</v>
      </c>
      <c r="B893" s="129" t="s">
        <v>2149</v>
      </c>
      <c r="C893" s="128">
        <v>806</v>
      </c>
      <c r="D893" s="128">
        <v>8</v>
      </c>
      <c r="E893" s="128">
        <v>263</v>
      </c>
      <c r="F893" s="128">
        <v>0.99099999999999999</v>
      </c>
    </row>
    <row r="894" spans="1:6">
      <c r="A894" s="128">
        <v>503215</v>
      </c>
      <c r="B894" s="129" t="s">
        <v>2150</v>
      </c>
      <c r="C894" s="128">
        <v>404</v>
      </c>
      <c r="D894" s="128">
        <v>4</v>
      </c>
      <c r="E894" s="128">
        <v>158</v>
      </c>
      <c r="F894" s="128">
        <v>1.004</v>
      </c>
    </row>
    <row r="895" spans="1:6">
      <c r="A895" s="128">
        <v>516881</v>
      </c>
      <c r="B895" s="129" t="s">
        <v>2151</v>
      </c>
      <c r="C895" s="128">
        <v>613</v>
      </c>
      <c r="D895" s="128">
        <v>6</v>
      </c>
      <c r="E895" s="128">
        <v>425</v>
      </c>
      <c r="F895" s="128">
        <v>0.97099999999999997</v>
      </c>
    </row>
    <row r="896" spans="1:6">
      <c r="A896" s="128">
        <v>528757</v>
      </c>
      <c r="B896" s="129" t="s">
        <v>2152</v>
      </c>
      <c r="C896" s="128">
        <v>713</v>
      </c>
      <c r="D896" s="128">
        <v>7</v>
      </c>
      <c r="E896" s="128">
        <v>141</v>
      </c>
      <c r="F896" s="128">
        <v>1.006</v>
      </c>
    </row>
    <row r="897" spans="1:6">
      <c r="A897" s="128">
        <v>522546</v>
      </c>
      <c r="B897" s="129" t="s">
        <v>2153</v>
      </c>
      <c r="C897" s="128">
        <v>807</v>
      </c>
      <c r="D897" s="128">
        <v>8</v>
      </c>
      <c r="E897" s="128">
        <v>104</v>
      </c>
      <c r="F897" s="128">
        <v>1.0109999999999999</v>
      </c>
    </row>
    <row r="898" spans="1:6">
      <c r="A898" s="128">
        <v>503223</v>
      </c>
      <c r="B898" s="129" t="s">
        <v>2154</v>
      </c>
      <c r="C898" s="128">
        <v>404</v>
      </c>
      <c r="D898" s="128">
        <v>4</v>
      </c>
      <c r="E898" s="128">
        <v>115</v>
      </c>
      <c r="F898" s="128">
        <v>1.0089999999999999</v>
      </c>
    </row>
    <row r="899" spans="1:6">
      <c r="A899" s="128">
        <v>523551</v>
      </c>
      <c r="B899" s="129" t="s">
        <v>2155</v>
      </c>
      <c r="C899" s="128">
        <v>703</v>
      </c>
      <c r="D899" s="128">
        <v>7</v>
      </c>
      <c r="E899" s="128">
        <v>1143</v>
      </c>
      <c r="F899" s="128">
        <v>0.88200000000000001</v>
      </c>
    </row>
    <row r="900" spans="1:6">
      <c r="A900" s="128">
        <v>512320</v>
      </c>
      <c r="B900" s="129" t="s">
        <v>2156</v>
      </c>
      <c r="C900" s="128">
        <v>509</v>
      </c>
      <c r="D900" s="128">
        <v>5</v>
      </c>
      <c r="E900" s="128">
        <v>449</v>
      </c>
      <c r="F900" s="128">
        <v>0.96799999999999997</v>
      </c>
    </row>
    <row r="901" spans="1:6">
      <c r="A901" s="128">
        <v>519308</v>
      </c>
      <c r="B901" s="129" t="s">
        <v>2157</v>
      </c>
      <c r="C901" s="128">
        <v>701</v>
      </c>
      <c r="D901" s="128">
        <v>7</v>
      </c>
      <c r="E901" s="128">
        <v>405</v>
      </c>
      <c r="F901" s="128">
        <v>0.97299999999999998</v>
      </c>
    </row>
    <row r="902" spans="1:6">
      <c r="A902" s="128">
        <v>500364</v>
      </c>
      <c r="B902" s="129" t="s">
        <v>2158</v>
      </c>
      <c r="C902" s="128">
        <v>407</v>
      </c>
      <c r="D902" s="128">
        <v>4</v>
      </c>
      <c r="E902" s="128">
        <v>394</v>
      </c>
      <c r="F902" s="128">
        <v>0.97499999999999998</v>
      </c>
    </row>
    <row r="903" spans="1:6">
      <c r="A903" s="128">
        <v>500372</v>
      </c>
      <c r="B903" s="129" t="s">
        <v>2159</v>
      </c>
      <c r="C903" s="128">
        <v>403</v>
      </c>
      <c r="D903" s="128">
        <v>4</v>
      </c>
      <c r="E903" s="128">
        <v>197</v>
      </c>
      <c r="F903" s="128">
        <v>0.999</v>
      </c>
    </row>
    <row r="904" spans="1:6">
      <c r="A904" s="128">
        <v>503835</v>
      </c>
      <c r="B904" s="129" t="s">
        <v>2160</v>
      </c>
      <c r="C904" s="128">
        <v>202</v>
      </c>
      <c r="D904" s="128">
        <v>2</v>
      </c>
      <c r="E904" s="128">
        <v>121</v>
      </c>
      <c r="F904" s="128">
        <v>1.0089999999999999</v>
      </c>
    </row>
    <row r="905" spans="1:6">
      <c r="A905" s="128">
        <v>525791</v>
      </c>
      <c r="B905" s="129" t="s">
        <v>2161</v>
      </c>
      <c r="C905" s="128">
        <v>608</v>
      </c>
      <c r="D905" s="128">
        <v>6</v>
      </c>
      <c r="E905" s="128">
        <v>258</v>
      </c>
      <c r="F905" s="128">
        <v>0.99199999999999999</v>
      </c>
    </row>
    <row r="906" spans="1:6">
      <c r="A906" s="128">
        <v>500381</v>
      </c>
      <c r="B906" s="129" t="s">
        <v>2162</v>
      </c>
      <c r="C906" s="128">
        <v>403</v>
      </c>
      <c r="D906" s="128">
        <v>4</v>
      </c>
      <c r="E906" s="128">
        <v>145</v>
      </c>
      <c r="F906" s="128">
        <v>1.006</v>
      </c>
    </row>
    <row r="907" spans="1:6">
      <c r="A907" s="128">
        <v>511463</v>
      </c>
      <c r="B907" s="129" t="s">
        <v>2163</v>
      </c>
      <c r="C907" s="128">
        <v>606</v>
      </c>
      <c r="D907" s="128">
        <v>6</v>
      </c>
      <c r="E907" s="128">
        <v>174</v>
      </c>
      <c r="F907" s="128">
        <v>1.002</v>
      </c>
    </row>
    <row r="908" spans="1:6">
      <c r="A908" s="128">
        <v>522554</v>
      </c>
      <c r="B908" s="129" t="s">
        <v>2164</v>
      </c>
      <c r="C908" s="128">
        <v>809</v>
      </c>
      <c r="D908" s="128">
        <v>8</v>
      </c>
      <c r="E908" s="128">
        <v>107</v>
      </c>
      <c r="F908" s="128">
        <v>1.01</v>
      </c>
    </row>
    <row r="909" spans="1:6">
      <c r="A909" s="128">
        <v>556777</v>
      </c>
      <c r="B909" s="129" t="s">
        <v>2165</v>
      </c>
      <c r="C909" s="128">
        <v>402</v>
      </c>
      <c r="D909" s="128">
        <v>4</v>
      </c>
      <c r="E909" s="128">
        <v>177</v>
      </c>
      <c r="F909" s="128">
        <v>1.002</v>
      </c>
    </row>
    <row r="910" spans="1:6">
      <c r="A910" s="128">
        <v>515001</v>
      </c>
      <c r="B910" s="129" t="s">
        <v>2165</v>
      </c>
      <c r="C910" s="128">
        <v>609</v>
      </c>
      <c r="D910" s="128">
        <v>6</v>
      </c>
      <c r="E910" s="128">
        <v>186</v>
      </c>
      <c r="F910" s="128">
        <v>1</v>
      </c>
    </row>
    <row r="911" spans="1:6">
      <c r="A911" s="128">
        <v>515019</v>
      </c>
      <c r="B911" s="129" t="s">
        <v>2166</v>
      </c>
      <c r="C911" s="128">
        <v>609</v>
      </c>
      <c r="D911" s="128">
        <v>6</v>
      </c>
      <c r="E911" s="128">
        <v>206</v>
      </c>
      <c r="F911" s="128">
        <v>0.998</v>
      </c>
    </row>
    <row r="912" spans="1:6">
      <c r="A912" s="128">
        <v>556416</v>
      </c>
      <c r="B912" s="129" t="s">
        <v>2167</v>
      </c>
      <c r="C912" s="128">
        <v>305</v>
      </c>
      <c r="D912" s="128">
        <v>3</v>
      </c>
      <c r="E912" s="128">
        <v>215</v>
      </c>
      <c r="F912" s="128">
        <v>0.997</v>
      </c>
    </row>
    <row r="913" spans="1:6">
      <c r="A913" s="128">
        <v>523569</v>
      </c>
      <c r="B913" s="129" t="s">
        <v>2168</v>
      </c>
      <c r="C913" s="128">
        <v>703</v>
      </c>
      <c r="D913" s="128">
        <v>7</v>
      </c>
      <c r="E913" s="128">
        <v>795</v>
      </c>
      <c r="F913" s="128">
        <v>0.92500000000000004</v>
      </c>
    </row>
    <row r="914" spans="1:6">
      <c r="A914" s="128">
        <v>560049</v>
      </c>
      <c r="B914" s="129" t="s">
        <v>2169</v>
      </c>
      <c r="C914" s="128">
        <v>808</v>
      </c>
      <c r="D914" s="128">
        <v>8</v>
      </c>
      <c r="E914" s="128">
        <v>294</v>
      </c>
      <c r="F914" s="128">
        <v>0.98699999999999999</v>
      </c>
    </row>
    <row r="915" spans="1:6">
      <c r="A915" s="128">
        <v>522562</v>
      </c>
      <c r="B915" s="129" t="s">
        <v>2170</v>
      </c>
      <c r="C915" s="128">
        <v>807</v>
      </c>
      <c r="D915" s="128">
        <v>8</v>
      </c>
      <c r="E915" s="128">
        <v>134</v>
      </c>
      <c r="F915" s="128">
        <v>1.0069999999999999</v>
      </c>
    </row>
    <row r="916" spans="1:6">
      <c r="A916" s="128">
        <v>502391</v>
      </c>
      <c r="B916" s="129" t="s">
        <v>2171</v>
      </c>
      <c r="C916" s="128">
        <v>402</v>
      </c>
      <c r="D916" s="128">
        <v>4</v>
      </c>
      <c r="E916" s="128">
        <v>146</v>
      </c>
      <c r="F916" s="128">
        <v>1.0049999999999999</v>
      </c>
    </row>
    <row r="917" spans="1:6">
      <c r="A917" s="128">
        <v>527351</v>
      </c>
      <c r="B917" s="129" t="s">
        <v>2172</v>
      </c>
      <c r="C917" s="128">
        <v>712</v>
      </c>
      <c r="D917" s="128">
        <v>7</v>
      </c>
      <c r="E917" s="128">
        <v>295</v>
      </c>
      <c r="F917" s="128">
        <v>0.98699999999999999</v>
      </c>
    </row>
    <row r="918" spans="1:6">
      <c r="A918" s="128">
        <v>501671</v>
      </c>
      <c r="B918" s="129" t="s">
        <v>2173</v>
      </c>
      <c r="C918" s="128">
        <v>201</v>
      </c>
      <c r="D918" s="128">
        <v>2</v>
      </c>
      <c r="E918" s="128">
        <v>116</v>
      </c>
      <c r="F918" s="128">
        <v>1.0089999999999999</v>
      </c>
    </row>
    <row r="919" spans="1:6">
      <c r="A919" s="128">
        <v>523577</v>
      </c>
      <c r="B919" s="129" t="s">
        <v>2174</v>
      </c>
      <c r="C919" s="128">
        <v>703</v>
      </c>
      <c r="D919" s="128">
        <v>7</v>
      </c>
      <c r="E919" s="128">
        <v>640</v>
      </c>
      <c r="F919" s="128">
        <v>0.94399999999999995</v>
      </c>
    </row>
    <row r="920" spans="1:6">
      <c r="A920" s="128">
        <v>528765</v>
      </c>
      <c r="B920" s="129" t="s">
        <v>2175</v>
      </c>
      <c r="C920" s="128">
        <v>713</v>
      </c>
      <c r="D920" s="128">
        <v>7</v>
      </c>
      <c r="E920" s="128">
        <v>248</v>
      </c>
      <c r="F920" s="128">
        <v>0.99299999999999999</v>
      </c>
    </row>
    <row r="921" spans="1:6">
      <c r="A921" s="128">
        <v>522571</v>
      </c>
      <c r="B921" s="129" t="s">
        <v>2176</v>
      </c>
      <c r="C921" s="128">
        <v>807</v>
      </c>
      <c r="D921" s="128">
        <v>8</v>
      </c>
      <c r="E921" s="128">
        <v>100</v>
      </c>
      <c r="F921" s="128">
        <v>1.0109999999999999</v>
      </c>
    </row>
    <row r="922" spans="1:6">
      <c r="A922" s="128">
        <v>503843</v>
      </c>
      <c r="B922" s="129" t="s">
        <v>2177</v>
      </c>
      <c r="C922" s="128">
        <v>202</v>
      </c>
      <c r="D922" s="128">
        <v>2</v>
      </c>
      <c r="E922" s="128">
        <v>117</v>
      </c>
      <c r="F922" s="128">
        <v>1.0089999999999999</v>
      </c>
    </row>
    <row r="923" spans="1:6">
      <c r="A923" s="128">
        <v>512338</v>
      </c>
      <c r="B923" s="129" t="s">
        <v>2178</v>
      </c>
      <c r="C923" s="128">
        <v>509</v>
      </c>
      <c r="D923" s="128">
        <v>5</v>
      </c>
      <c r="E923" s="128">
        <v>463</v>
      </c>
      <c r="F923" s="128">
        <v>0.96599999999999997</v>
      </c>
    </row>
    <row r="924" spans="1:6">
      <c r="A924" s="128">
        <v>510530</v>
      </c>
      <c r="B924" s="129" t="s">
        <v>2179</v>
      </c>
      <c r="C924" s="128">
        <v>508</v>
      </c>
      <c r="D924" s="128">
        <v>5</v>
      </c>
      <c r="E924" s="128">
        <v>565</v>
      </c>
      <c r="F924" s="128">
        <v>0.95399999999999996</v>
      </c>
    </row>
    <row r="925" spans="1:6">
      <c r="A925" s="128">
        <v>543209</v>
      </c>
      <c r="B925" s="129" t="s">
        <v>2180</v>
      </c>
      <c r="C925" s="128">
        <v>810</v>
      </c>
      <c r="D925" s="128">
        <v>8</v>
      </c>
      <c r="E925" s="128">
        <v>570</v>
      </c>
      <c r="F925" s="128">
        <v>0.95299999999999996</v>
      </c>
    </row>
    <row r="926" spans="1:6">
      <c r="A926" s="128">
        <v>507997</v>
      </c>
      <c r="B926" s="129" t="s">
        <v>2181</v>
      </c>
      <c r="C926" s="128">
        <v>108</v>
      </c>
      <c r="D926" s="128">
        <v>1</v>
      </c>
      <c r="E926" s="128">
        <v>129</v>
      </c>
      <c r="F926" s="128">
        <v>1.008</v>
      </c>
    </row>
    <row r="927" spans="1:6">
      <c r="A927" s="128">
        <v>520314</v>
      </c>
      <c r="B927" s="129" t="s">
        <v>2182</v>
      </c>
      <c r="C927" s="128">
        <v>705</v>
      </c>
      <c r="D927" s="128">
        <v>7</v>
      </c>
      <c r="E927" s="128">
        <v>432</v>
      </c>
      <c r="F927" s="128">
        <v>0.97</v>
      </c>
    </row>
    <row r="928" spans="1:6">
      <c r="A928" s="128">
        <v>511471</v>
      </c>
      <c r="B928" s="129" t="s">
        <v>2183</v>
      </c>
      <c r="C928" s="128">
        <v>607</v>
      </c>
      <c r="D928" s="128">
        <v>6</v>
      </c>
      <c r="E928" s="128">
        <v>212</v>
      </c>
      <c r="F928" s="128">
        <v>0.997</v>
      </c>
    </row>
    <row r="929" spans="1:6">
      <c r="A929" s="128">
        <v>502413</v>
      </c>
      <c r="B929" s="129" t="s">
        <v>2184</v>
      </c>
      <c r="C929" s="128">
        <v>402</v>
      </c>
      <c r="D929" s="128">
        <v>4</v>
      </c>
      <c r="E929" s="128">
        <v>175</v>
      </c>
      <c r="F929" s="128">
        <v>1.002</v>
      </c>
    </row>
    <row r="930" spans="1:6">
      <c r="A930" s="128">
        <v>520322</v>
      </c>
      <c r="B930" s="129" t="s">
        <v>2185</v>
      </c>
      <c r="C930" s="128">
        <v>709</v>
      </c>
      <c r="D930" s="128">
        <v>7</v>
      </c>
      <c r="E930" s="128">
        <v>268</v>
      </c>
      <c r="F930" s="128">
        <v>0.99</v>
      </c>
    </row>
    <row r="931" spans="1:6">
      <c r="A931" s="128">
        <v>506109</v>
      </c>
      <c r="B931" s="129" t="s">
        <v>2186</v>
      </c>
      <c r="C931" s="128">
        <v>304</v>
      </c>
      <c r="D931" s="128">
        <v>3</v>
      </c>
      <c r="E931" s="128">
        <v>223</v>
      </c>
      <c r="F931" s="128">
        <v>0.996</v>
      </c>
    </row>
    <row r="932" spans="1:6">
      <c r="A932" s="128">
        <v>519316</v>
      </c>
      <c r="B932" s="129" t="s">
        <v>2187</v>
      </c>
      <c r="C932" s="128">
        <v>712</v>
      </c>
      <c r="D932" s="128">
        <v>7</v>
      </c>
      <c r="E932" s="128">
        <v>184</v>
      </c>
      <c r="F932" s="128">
        <v>1.0009999999999999</v>
      </c>
    </row>
    <row r="933" spans="1:6">
      <c r="A933" s="128">
        <v>511480</v>
      </c>
      <c r="B933" s="129" t="s">
        <v>2188</v>
      </c>
      <c r="C933" s="128">
        <v>606</v>
      </c>
      <c r="D933" s="128">
        <v>6</v>
      </c>
      <c r="E933" s="128">
        <v>168</v>
      </c>
      <c r="F933" s="128">
        <v>1.0029999999999999</v>
      </c>
    </row>
    <row r="934" spans="1:6">
      <c r="A934" s="128">
        <v>515027</v>
      </c>
      <c r="B934" s="129" t="s">
        <v>2189</v>
      </c>
      <c r="C934" s="128">
        <v>609</v>
      </c>
      <c r="D934" s="128">
        <v>6</v>
      </c>
      <c r="E934" s="128">
        <v>198</v>
      </c>
      <c r="F934" s="128">
        <v>0.999</v>
      </c>
    </row>
    <row r="935" spans="1:6">
      <c r="A935" s="128">
        <v>521507</v>
      </c>
      <c r="B935" s="129" t="s">
        <v>2190</v>
      </c>
      <c r="C935" s="128">
        <v>806</v>
      </c>
      <c r="D935" s="128">
        <v>8</v>
      </c>
      <c r="E935" s="128">
        <v>200</v>
      </c>
      <c r="F935" s="128">
        <v>0.999</v>
      </c>
    </row>
    <row r="936" spans="1:6">
      <c r="A936" s="128">
        <v>522589</v>
      </c>
      <c r="B936" s="129" t="s">
        <v>2191</v>
      </c>
      <c r="C936" s="128">
        <v>807</v>
      </c>
      <c r="D936" s="128">
        <v>8</v>
      </c>
      <c r="E936" s="128">
        <v>117</v>
      </c>
      <c r="F936" s="128">
        <v>1.0089999999999999</v>
      </c>
    </row>
    <row r="937" spans="1:6">
      <c r="A937" s="128">
        <v>543039</v>
      </c>
      <c r="B937" s="129" t="s">
        <v>2192</v>
      </c>
      <c r="C937" s="128">
        <v>406</v>
      </c>
      <c r="D937" s="128">
        <v>4</v>
      </c>
      <c r="E937" s="128">
        <v>158</v>
      </c>
      <c r="F937" s="128">
        <v>1.004</v>
      </c>
    </row>
    <row r="938" spans="1:6">
      <c r="A938" s="128">
        <v>525812</v>
      </c>
      <c r="B938" s="129" t="s">
        <v>2193</v>
      </c>
      <c r="C938" s="128">
        <v>608</v>
      </c>
      <c r="D938" s="128">
        <v>6</v>
      </c>
      <c r="E938" s="128">
        <v>246</v>
      </c>
      <c r="F938" s="128">
        <v>0.99299999999999999</v>
      </c>
    </row>
    <row r="939" spans="1:6">
      <c r="A939" s="128">
        <v>514063</v>
      </c>
      <c r="B939" s="129" t="s">
        <v>2194</v>
      </c>
      <c r="C939" s="128">
        <v>307</v>
      </c>
      <c r="D939" s="128">
        <v>3</v>
      </c>
      <c r="E939" s="128">
        <v>276</v>
      </c>
      <c r="F939" s="128">
        <v>0.98899999999999999</v>
      </c>
    </row>
    <row r="940" spans="1:6">
      <c r="A940" s="128">
        <v>524611</v>
      </c>
      <c r="B940" s="129" t="s">
        <v>2195</v>
      </c>
      <c r="C940" s="128">
        <v>708</v>
      </c>
      <c r="D940" s="128">
        <v>7</v>
      </c>
      <c r="E940" s="128">
        <v>483</v>
      </c>
      <c r="F940" s="128">
        <v>0.96399999999999997</v>
      </c>
    </row>
    <row r="941" spans="1:6">
      <c r="A941" s="128">
        <v>520331</v>
      </c>
      <c r="B941" s="129" t="s">
        <v>2196</v>
      </c>
      <c r="C941" s="128">
        <v>702</v>
      </c>
      <c r="D941" s="128">
        <v>7</v>
      </c>
      <c r="E941" s="128">
        <v>184</v>
      </c>
      <c r="F941" s="128">
        <v>1.0009999999999999</v>
      </c>
    </row>
    <row r="942" spans="1:6">
      <c r="A942" s="128">
        <v>503231</v>
      </c>
      <c r="B942" s="129" t="s">
        <v>2197</v>
      </c>
      <c r="C942" s="128">
        <v>404</v>
      </c>
      <c r="D942" s="128">
        <v>4</v>
      </c>
      <c r="E942" s="128">
        <v>132</v>
      </c>
      <c r="F942" s="128">
        <v>1.0069999999999999</v>
      </c>
    </row>
    <row r="943" spans="1:6">
      <c r="A943" s="128">
        <v>557404</v>
      </c>
      <c r="B943" s="129" t="s">
        <v>2198</v>
      </c>
      <c r="C943" s="128">
        <v>302</v>
      </c>
      <c r="D943" s="128">
        <v>3</v>
      </c>
      <c r="E943" s="128">
        <v>233</v>
      </c>
      <c r="F943" s="128">
        <v>0.995</v>
      </c>
    </row>
    <row r="944" spans="1:6">
      <c r="A944" s="128">
        <v>501182</v>
      </c>
      <c r="B944" s="129" t="s">
        <v>2199</v>
      </c>
      <c r="C944" s="128">
        <v>401</v>
      </c>
      <c r="D944" s="128">
        <v>4</v>
      </c>
      <c r="E944" s="128">
        <v>110</v>
      </c>
      <c r="F944" s="128">
        <v>1.01</v>
      </c>
    </row>
    <row r="945" spans="1:6">
      <c r="A945" s="128">
        <v>503240</v>
      </c>
      <c r="B945" s="129" t="s">
        <v>2200</v>
      </c>
      <c r="C945" s="128">
        <v>404</v>
      </c>
      <c r="D945" s="128">
        <v>4</v>
      </c>
      <c r="E945" s="128">
        <v>125</v>
      </c>
      <c r="F945" s="128">
        <v>1.008</v>
      </c>
    </row>
    <row r="946" spans="1:6">
      <c r="A946" s="128">
        <v>517658</v>
      </c>
      <c r="B946" s="129" t="s">
        <v>2201</v>
      </c>
      <c r="C946" s="128">
        <v>511</v>
      </c>
      <c r="D946" s="128">
        <v>5</v>
      </c>
      <c r="E946" s="128">
        <v>485</v>
      </c>
      <c r="F946" s="128">
        <v>0.96399999999999997</v>
      </c>
    </row>
    <row r="947" spans="1:6">
      <c r="A947" s="128">
        <v>528773</v>
      </c>
      <c r="B947" s="129" t="s">
        <v>2201</v>
      </c>
      <c r="C947" s="128">
        <v>713</v>
      </c>
      <c r="D947" s="128">
        <v>7</v>
      </c>
      <c r="E947" s="128">
        <v>150</v>
      </c>
      <c r="F947" s="128">
        <v>1.0049999999999999</v>
      </c>
    </row>
    <row r="948" spans="1:6">
      <c r="A948" s="128">
        <v>516082</v>
      </c>
      <c r="B948" s="129" t="s">
        <v>2202</v>
      </c>
      <c r="C948" s="128">
        <v>610</v>
      </c>
      <c r="D948" s="128">
        <v>6</v>
      </c>
      <c r="E948" s="128">
        <v>197</v>
      </c>
      <c r="F948" s="128">
        <v>0.999</v>
      </c>
    </row>
    <row r="949" spans="1:6">
      <c r="A949" s="128">
        <v>503258</v>
      </c>
      <c r="B949" s="129" t="s">
        <v>2203</v>
      </c>
      <c r="C949" s="128">
        <v>404</v>
      </c>
      <c r="D949" s="128">
        <v>4</v>
      </c>
      <c r="E949" s="128">
        <v>112</v>
      </c>
      <c r="F949" s="128">
        <v>1.01</v>
      </c>
    </row>
    <row r="950" spans="1:6">
      <c r="A950" s="128">
        <v>520349</v>
      </c>
      <c r="B950" s="129" t="s">
        <v>2204</v>
      </c>
      <c r="C950" s="128">
        <v>702</v>
      </c>
      <c r="D950" s="128">
        <v>7</v>
      </c>
      <c r="E950" s="128">
        <v>230</v>
      </c>
      <c r="F950" s="128">
        <v>0.995</v>
      </c>
    </row>
    <row r="951" spans="1:6">
      <c r="A951" s="128">
        <v>526789</v>
      </c>
      <c r="B951" s="129" t="s">
        <v>2204</v>
      </c>
      <c r="C951" s="128">
        <v>710</v>
      </c>
      <c r="D951" s="128">
        <v>7</v>
      </c>
      <c r="E951" s="128">
        <v>586</v>
      </c>
      <c r="F951" s="128">
        <v>0.95099999999999996</v>
      </c>
    </row>
    <row r="952" spans="1:6">
      <c r="A952" s="128">
        <v>514071</v>
      </c>
      <c r="B952" s="129" t="s">
        <v>2205</v>
      </c>
      <c r="C952" s="128">
        <v>307</v>
      </c>
      <c r="D952" s="128">
        <v>3</v>
      </c>
      <c r="E952" s="128">
        <v>372</v>
      </c>
      <c r="F952" s="128">
        <v>0.97799999999999998</v>
      </c>
    </row>
    <row r="953" spans="1:6">
      <c r="A953" s="128">
        <v>500399</v>
      </c>
      <c r="B953" s="129" t="s">
        <v>2206</v>
      </c>
      <c r="C953" s="128">
        <v>403</v>
      </c>
      <c r="D953" s="128">
        <v>4</v>
      </c>
      <c r="E953" s="128">
        <v>169</v>
      </c>
      <c r="F953" s="128">
        <v>1.0029999999999999</v>
      </c>
    </row>
    <row r="954" spans="1:6">
      <c r="A954" s="128">
        <v>527360</v>
      </c>
      <c r="B954" s="129" t="s">
        <v>2207</v>
      </c>
      <c r="C954" s="128">
        <v>712</v>
      </c>
      <c r="D954" s="128">
        <v>7</v>
      </c>
      <c r="E954" s="128">
        <v>259</v>
      </c>
      <c r="F954" s="128">
        <v>0.99099999999999999</v>
      </c>
    </row>
    <row r="955" spans="1:6">
      <c r="A955" s="128">
        <v>555495</v>
      </c>
      <c r="B955" s="129" t="s">
        <v>2208</v>
      </c>
      <c r="C955" s="128">
        <v>108</v>
      </c>
      <c r="D955" s="128">
        <v>1</v>
      </c>
      <c r="E955" s="128">
        <v>146</v>
      </c>
      <c r="F955" s="128">
        <v>1.0049999999999999</v>
      </c>
    </row>
    <row r="956" spans="1:6">
      <c r="A956" s="128">
        <v>524620</v>
      </c>
      <c r="B956" s="129" t="s">
        <v>2209</v>
      </c>
      <c r="C956" s="128">
        <v>707</v>
      </c>
      <c r="D956" s="128">
        <v>7</v>
      </c>
      <c r="E956" s="128">
        <v>279</v>
      </c>
      <c r="F956" s="128">
        <v>0.98899999999999999</v>
      </c>
    </row>
    <row r="957" spans="1:6">
      <c r="A957" s="128">
        <v>528404</v>
      </c>
      <c r="B957" s="129" t="s">
        <v>2210</v>
      </c>
      <c r="C957" s="128">
        <v>807</v>
      </c>
      <c r="D957" s="128">
        <v>8</v>
      </c>
      <c r="E957" s="128">
        <v>102</v>
      </c>
      <c r="F957" s="128">
        <v>1.0109999999999999</v>
      </c>
    </row>
    <row r="958" spans="1:6">
      <c r="A958" s="128">
        <v>512346</v>
      </c>
      <c r="B958" s="129" t="s">
        <v>2211</v>
      </c>
      <c r="C958" s="128">
        <v>506</v>
      </c>
      <c r="D958" s="128">
        <v>5</v>
      </c>
      <c r="E958" s="128">
        <v>471</v>
      </c>
      <c r="F958" s="128">
        <v>0.96499999999999997</v>
      </c>
    </row>
    <row r="959" spans="1:6">
      <c r="A959" s="128">
        <v>520357</v>
      </c>
      <c r="B959" s="129" t="s">
        <v>2212</v>
      </c>
      <c r="C959" s="128">
        <v>702</v>
      </c>
      <c r="D959" s="128">
        <v>7</v>
      </c>
      <c r="E959" s="128">
        <v>188</v>
      </c>
      <c r="F959" s="128">
        <v>1</v>
      </c>
    </row>
    <row r="960" spans="1:6">
      <c r="A960" s="128">
        <v>528412</v>
      </c>
      <c r="B960" s="129" t="s">
        <v>2213</v>
      </c>
      <c r="C960" s="128">
        <v>811</v>
      </c>
      <c r="D960" s="128">
        <v>8</v>
      </c>
      <c r="E960" s="128">
        <v>144</v>
      </c>
      <c r="F960" s="128">
        <v>1.006</v>
      </c>
    </row>
    <row r="961" spans="1:6">
      <c r="A961" s="128">
        <v>507164</v>
      </c>
      <c r="B961" s="129" t="s">
        <v>2214</v>
      </c>
      <c r="C961" s="128">
        <v>207</v>
      </c>
      <c r="D961" s="128">
        <v>2</v>
      </c>
      <c r="E961" s="128">
        <v>172</v>
      </c>
      <c r="F961" s="128">
        <v>1.002</v>
      </c>
    </row>
    <row r="962" spans="1:6">
      <c r="A962" s="128">
        <v>504432</v>
      </c>
      <c r="B962" s="129" t="s">
        <v>2215</v>
      </c>
      <c r="C962" s="128">
        <v>206</v>
      </c>
      <c r="D962" s="128">
        <v>2</v>
      </c>
      <c r="E962" s="128">
        <v>164</v>
      </c>
      <c r="F962" s="128">
        <v>1.0029999999999999</v>
      </c>
    </row>
    <row r="963" spans="1:6">
      <c r="A963" s="128">
        <v>528421</v>
      </c>
      <c r="B963" s="129" t="s">
        <v>2216</v>
      </c>
      <c r="C963" s="128">
        <v>811</v>
      </c>
      <c r="D963" s="128">
        <v>8</v>
      </c>
      <c r="E963" s="128">
        <v>154</v>
      </c>
      <c r="F963" s="128">
        <v>1.004</v>
      </c>
    </row>
    <row r="964" spans="1:6">
      <c r="A964" s="128">
        <v>521523</v>
      </c>
      <c r="B964" s="129" t="s">
        <v>2217</v>
      </c>
      <c r="C964" s="128">
        <v>806</v>
      </c>
      <c r="D964" s="128">
        <v>8</v>
      </c>
      <c r="E964" s="128">
        <v>307</v>
      </c>
      <c r="F964" s="128">
        <v>0.98599999999999999</v>
      </c>
    </row>
    <row r="965" spans="1:6">
      <c r="A965" s="128">
        <v>521540</v>
      </c>
      <c r="B965" s="129" t="s">
        <v>2218</v>
      </c>
      <c r="C965" s="128">
        <v>806</v>
      </c>
      <c r="D965" s="128">
        <v>8</v>
      </c>
      <c r="E965" s="128">
        <v>354</v>
      </c>
      <c r="F965" s="128">
        <v>0.98</v>
      </c>
    </row>
    <row r="966" spans="1:6">
      <c r="A966" s="128">
        <v>527378</v>
      </c>
      <c r="B966" s="129" t="s">
        <v>2219</v>
      </c>
      <c r="C966" s="128">
        <v>712</v>
      </c>
      <c r="D966" s="128">
        <v>7</v>
      </c>
      <c r="E966" s="128">
        <v>383</v>
      </c>
      <c r="F966" s="128">
        <v>0.97599999999999998</v>
      </c>
    </row>
    <row r="967" spans="1:6">
      <c r="A967" s="128">
        <v>525821</v>
      </c>
      <c r="B967" s="129" t="s">
        <v>2220</v>
      </c>
      <c r="C967" s="128">
        <v>808</v>
      </c>
      <c r="D967" s="128">
        <v>8</v>
      </c>
      <c r="E967" s="128">
        <v>332</v>
      </c>
      <c r="F967" s="128">
        <v>0.98199999999999998</v>
      </c>
    </row>
    <row r="968" spans="1:6">
      <c r="A968" s="128">
        <v>559687</v>
      </c>
      <c r="B968" s="129" t="s">
        <v>2221</v>
      </c>
      <c r="C968" s="128">
        <v>806</v>
      </c>
      <c r="D968" s="128">
        <v>8</v>
      </c>
      <c r="E968" s="128">
        <v>171</v>
      </c>
      <c r="F968" s="128">
        <v>1.002</v>
      </c>
    </row>
    <row r="969" spans="1:6">
      <c r="A969" s="128">
        <v>524638</v>
      </c>
      <c r="B969" s="129" t="s">
        <v>2222</v>
      </c>
      <c r="C969" s="128">
        <v>707</v>
      </c>
      <c r="D969" s="128">
        <v>7</v>
      </c>
      <c r="E969" s="128">
        <v>236</v>
      </c>
      <c r="F969" s="128">
        <v>0.99399999999999999</v>
      </c>
    </row>
    <row r="970" spans="1:6">
      <c r="A970" s="128">
        <v>515035</v>
      </c>
      <c r="B970" s="129" t="s">
        <v>2223</v>
      </c>
      <c r="C970" s="128">
        <v>609</v>
      </c>
      <c r="D970" s="128">
        <v>6</v>
      </c>
      <c r="E970" s="128">
        <v>197</v>
      </c>
      <c r="F970" s="128">
        <v>0.999</v>
      </c>
    </row>
    <row r="971" spans="1:6">
      <c r="A971" s="128">
        <v>502472</v>
      </c>
      <c r="B971" s="129" t="s">
        <v>2224</v>
      </c>
      <c r="C971" s="128">
        <v>402</v>
      </c>
      <c r="D971" s="128">
        <v>4</v>
      </c>
      <c r="E971" s="128">
        <v>155</v>
      </c>
      <c r="F971" s="128">
        <v>1.004</v>
      </c>
    </row>
    <row r="972" spans="1:6">
      <c r="A972" s="128">
        <v>523585</v>
      </c>
      <c r="B972" s="129" t="s">
        <v>1252</v>
      </c>
      <c r="C972" s="128">
        <v>703</v>
      </c>
      <c r="D972" s="128">
        <v>7</v>
      </c>
      <c r="E972" s="128">
        <v>627</v>
      </c>
      <c r="F972" s="128">
        <v>0.94599999999999995</v>
      </c>
    </row>
    <row r="973" spans="1:6">
      <c r="A973" s="128">
        <v>516091</v>
      </c>
      <c r="B973" s="129" t="s">
        <v>2225</v>
      </c>
      <c r="C973" s="128">
        <v>610</v>
      </c>
      <c r="D973" s="128">
        <v>6</v>
      </c>
      <c r="E973" s="128">
        <v>182</v>
      </c>
      <c r="F973" s="128">
        <v>1.0009999999999999</v>
      </c>
    </row>
    <row r="974" spans="1:6">
      <c r="A974" s="128">
        <v>507172</v>
      </c>
      <c r="B974" s="129" t="s">
        <v>2226</v>
      </c>
      <c r="C974" s="128">
        <v>203</v>
      </c>
      <c r="D974" s="128">
        <v>2</v>
      </c>
      <c r="E974" s="128">
        <v>169</v>
      </c>
      <c r="F974" s="128">
        <v>1.0029999999999999</v>
      </c>
    </row>
    <row r="975" spans="1:6">
      <c r="A975" s="128">
        <v>557994</v>
      </c>
      <c r="B975" s="129" t="s">
        <v>2227</v>
      </c>
      <c r="C975" s="128">
        <v>511</v>
      </c>
      <c r="D975" s="128">
        <v>5</v>
      </c>
      <c r="E975" s="128">
        <v>443</v>
      </c>
      <c r="F975" s="128">
        <v>0.96899999999999997</v>
      </c>
    </row>
    <row r="976" spans="1:6">
      <c r="A976" s="128">
        <v>514080</v>
      </c>
      <c r="B976" s="129" t="s">
        <v>2228</v>
      </c>
      <c r="C976" s="128">
        <v>307</v>
      </c>
      <c r="D976" s="128">
        <v>3</v>
      </c>
      <c r="E976" s="128">
        <v>400</v>
      </c>
      <c r="F976" s="128">
        <v>0.97399999999999998</v>
      </c>
    </row>
    <row r="977" spans="1:6">
      <c r="A977" s="128">
        <v>528781</v>
      </c>
      <c r="B977" s="129" t="s">
        <v>2229</v>
      </c>
      <c r="C977" s="128">
        <v>713</v>
      </c>
      <c r="D977" s="128">
        <v>7</v>
      </c>
      <c r="E977" s="128">
        <v>121</v>
      </c>
      <c r="F977" s="128">
        <v>1.0089999999999999</v>
      </c>
    </row>
    <row r="978" spans="1:6">
      <c r="A978" s="128">
        <v>516902</v>
      </c>
      <c r="B978" s="129" t="s">
        <v>2230</v>
      </c>
      <c r="C978" s="128">
        <v>612</v>
      </c>
      <c r="D978" s="128">
        <v>6</v>
      </c>
      <c r="E978" s="128">
        <v>616</v>
      </c>
      <c r="F978" s="128">
        <v>0.94699999999999995</v>
      </c>
    </row>
    <row r="979" spans="1:6">
      <c r="A979" s="128">
        <v>500402</v>
      </c>
      <c r="B979" s="129" t="s">
        <v>2231</v>
      </c>
      <c r="C979" s="128">
        <v>403</v>
      </c>
      <c r="D979" s="128">
        <v>4</v>
      </c>
      <c r="E979" s="128">
        <v>180</v>
      </c>
      <c r="F979" s="128">
        <v>1.0009999999999999</v>
      </c>
    </row>
    <row r="980" spans="1:6">
      <c r="A980" s="128">
        <v>512354</v>
      </c>
      <c r="B980" s="129" t="s">
        <v>2232</v>
      </c>
      <c r="C980" s="128">
        <v>506</v>
      </c>
      <c r="D980" s="128">
        <v>5</v>
      </c>
      <c r="E980" s="128">
        <v>494</v>
      </c>
      <c r="F980" s="128">
        <v>0.96199999999999997</v>
      </c>
    </row>
    <row r="981" spans="1:6">
      <c r="A981" s="128">
        <v>543047</v>
      </c>
      <c r="B981" s="129" t="s">
        <v>2233</v>
      </c>
      <c r="C981" s="128">
        <v>305</v>
      </c>
      <c r="D981" s="128">
        <v>3</v>
      </c>
      <c r="E981" s="128">
        <v>198</v>
      </c>
      <c r="F981" s="128">
        <v>0.999</v>
      </c>
    </row>
    <row r="982" spans="1:6">
      <c r="A982" s="128">
        <v>543225</v>
      </c>
      <c r="B982" s="129" t="s">
        <v>2234</v>
      </c>
      <c r="C982" s="128">
        <v>704</v>
      </c>
      <c r="D982" s="128">
        <v>7</v>
      </c>
      <c r="E982" s="128">
        <v>505</v>
      </c>
      <c r="F982" s="128">
        <v>0.96099999999999997</v>
      </c>
    </row>
    <row r="983" spans="1:6">
      <c r="A983" s="128">
        <v>516104</v>
      </c>
      <c r="B983" s="129" t="s">
        <v>2235</v>
      </c>
      <c r="C983" s="128">
        <v>610</v>
      </c>
      <c r="D983" s="128">
        <v>6</v>
      </c>
      <c r="E983" s="128">
        <v>216</v>
      </c>
      <c r="F983" s="128">
        <v>0.997</v>
      </c>
    </row>
    <row r="984" spans="1:6">
      <c r="A984" s="128">
        <v>524646</v>
      </c>
      <c r="B984" s="129" t="s">
        <v>2236</v>
      </c>
      <c r="C984" s="128">
        <v>707</v>
      </c>
      <c r="D984" s="128">
        <v>7</v>
      </c>
      <c r="E984" s="128">
        <v>560</v>
      </c>
      <c r="F984" s="128">
        <v>0.95399999999999996</v>
      </c>
    </row>
    <row r="985" spans="1:6">
      <c r="A985" s="128">
        <v>520365</v>
      </c>
      <c r="B985" s="129" t="s">
        <v>2237</v>
      </c>
      <c r="C985" s="128">
        <v>709</v>
      </c>
      <c r="D985" s="128">
        <v>7</v>
      </c>
      <c r="E985" s="128">
        <v>249</v>
      </c>
      <c r="F985" s="128">
        <v>0.99299999999999999</v>
      </c>
    </row>
    <row r="986" spans="1:6">
      <c r="A986" s="128">
        <v>515043</v>
      </c>
      <c r="B986" s="129" t="s">
        <v>2238</v>
      </c>
      <c r="C986" s="128">
        <v>609</v>
      </c>
      <c r="D986" s="128">
        <v>6</v>
      </c>
      <c r="E986" s="128">
        <v>335</v>
      </c>
      <c r="F986" s="128">
        <v>0.98199999999999998</v>
      </c>
    </row>
    <row r="987" spans="1:6">
      <c r="A987" s="128">
        <v>557552</v>
      </c>
      <c r="B987" s="129" t="s">
        <v>2239</v>
      </c>
      <c r="C987" s="128">
        <v>306</v>
      </c>
      <c r="D987" s="128">
        <v>3</v>
      </c>
      <c r="E987" s="128">
        <v>360</v>
      </c>
      <c r="F987" s="128">
        <v>0.97899999999999998</v>
      </c>
    </row>
    <row r="988" spans="1:6">
      <c r="A988" s="128">
        <v>509728</v>
      </c>
      <c r="B988" s="129" t="s">
        <v>2240</v>
      </c>
      <c r="C988" s="128">
        <v>507</v>
      </c>
      <c r="D988" s="128">
        <v>5</v>
      </c>
      <c r="E988" s="128">
        <v>630</v>
      </c>
      <c r="F988" s="128">
        <v>0.94599999999999995</v>
      </c>
    </row>
    <row r="989" spans="1:6">
      <c r="A989" s="128">
        <v>513831</v>
      </c>
      <c r="B989" s="129" t="s">
        <v>2241</v>
      </c>
      <c r="C989" s="128">
        <v>811</v>
      </c>
      <c r="D989" s="128">
        <v>8</v>
      </c>
      <c r="E989" s="128">
        <v>97</v>
      </c>
      <c r="F989" s="128">
        <v>1.0109999999999999</v>
      </c>
    </row>
    <row r="990" spans="1:6">
      <c r="A990" s="128">
        <v>501191</v>
      </c>
      <c r="B990" s="129" t="s">
        <v>2242</v>
      </c>
      <c r="C990" s="128">
        <v>401</v>
      </c>
      <c r="D990" s="128">
        <v>4</v>
      </c>
      <c r="E990" s="128">
        <v>111</v>
      </c>
      <c r="F990" s="128">
        <v>1.01</v>
      </c>
    </row>
    <row r="991" spans="1:6">
      <c r="A991" s="128">
        <v>518492</v>
      </c>
      <c r="B991" s="129" t="s">
        <v>2243</v>
      </c>
      <c r="C991" s="128">
        <v>604</v>
      </c>
      <c r="D991" s="128">
        <v>6</v>
      </c>
      <c r="E991" s="128">
        <v>560</v>
      </c>
      <c r="F991" s="128">
        <v>0.95399999999999996</v>
      </c>
    </row>
    <row r="992" spans="1:6">
      <c r="A992" s="128">
        <v>509213</v>
      </c>
      <c r="B992" s="129" t="s">
        <v>2244</v>
      </c>
      <c r="C992" s="128">
        <v>502</v>
      </c>
      <c r="D992" s="128">
        <v>5</v>
      </c>
      <c r="E992" s="128">
        <v>622</v>
      </c>
      <c r="F992" s="128">
        <v>0.94699999999999995</v>
      </c>
    </row>
    <row r="993" spans="1:6">
      <c r="A993" s="128">
        <v>522597</v>
      </c>
      <c r="B993" s="129" t="s">
        <v>2244</v>
      </c>
      <c r="C993" s="128">
        <v>807</v>
      </c>
      <c r="D993" s="128">
        <v>8</v>
      </c>
      <c r="E993" s="128">
        <v>138</v>
      </c>
      <c r="F993" s="128">
        <v>1.006</v>
      </c>
    </row>
    <row r="994" spans="1:6">
      <c r="A994" s="128">
        <v>509221</v>
      </c>
      <c r="B994" s="129" t="s">
        <v>3996</v>
      </c>
      <c r="C994" s="128">
        <v>502</v>
      </c>
      <c r="D994" s="128">
        <v>5</v>
      </c>
      <c r="E994" s="128">
        <v>455</v>
      </c>
      <c r="F994" s="128">
        <v>0.96699999999999997</v>
      </c>
    </row>
    <row r="995" spans="1:6">
      <c r="A995" s="128">
        <v>501689</v>
      </c>
      <c r="B995" s="129" t="s">
        <v>2245</v>
      </c>
      <c r="C995" s="128">
        <v>201</v>
      </c>
      <c r="D995" s="128">
        <v>2</v>
      </c>
      <c r="E995" s="128">
        <v>110</v>
      </c>
      <c r="F995" s="128">
        <v>1.01</v>
      </c>
    </row>
    <row r="996" spans="1:6">
      <c r="A996" s="128">
        <v>543233</v>
      </c>
      <c r="B996" s="129" t="s">
        <v>2246</v>
      </c>
      <c r="C996" s="128">
        <v>801</v>
      </c>
      <c r="D996" s="128">
        <v>8</v>
      </c>
      <c r="E996" s="128">
        <v>361</v>
      </c>
      <c r="F996" s="128">
        <v>0.97899999999999998</v>
      </c>
    </row>
    <row r="997" spans="1:6">
      <c r="A997" s="128">
        <v>519324</v>
      </c>
      <c r="B997" s="129" t="s">
        <v>2247</v>
      </c>
      <c r="C997" s="128">
        <v>701</v>
      </c>
      <c r="D997" s="128">
        <v>7</v>
      </c>
      <c r="E997" s="128">
        <v>317</v>
      </c>
      <c r="F997" s="128">
        <v>0.98399999999999999</v>
      </c>
    </row>
    <row r="998" spans="1:6">
      <c r="A998" s="128">
        <v>503266</v>
      </c>
      <c r="B998" s="129" t="s">
        <v>2248</v>
      </c>
      <c r="C998" s="128">
        <v>404</v>
      </c>
      <c r="D998" s="128">
        <v>4</v>
      </c>
      <c r="E998" s="128">
        <v>131</v>
      </c>
      <c r="F998" s="128">
        <v>1.0069999999999999</v>
      </c>
    </row>
    <row r="999" spans="1:6">
      <c r="A999" s="128">
        <v>525839</v>
      </c>
      <c r="B999" s="129" t="s">
        <v>2249</v>
      </c>
      <c r="C999" s="128">
        <v>808</v>
      </c>
      <c r="D999" s="128">
        <v>8</v>
      </c>
      <c r="E999" s="128">
        <v>455</v>
      </c>
      <c r="F999" s="128">
        <v>0.96699999999999997</v>
      </c>
    </row>
    <row r="1000" spans="1:6">
      <c r="A1000" s="128">
        <v>519332</v>
      </c>
      <c r="B1000" s="129" t="s">
        <v>2250</v>
      </c>
      <c r="C1000" s="128">
        <v>712</v>
      </c>
      <c r="D1000" s="128">
        <v>7</v>
      </c>
      <c r="E1000" s="128">
        <v>209</v>
      </c>
      <c r="F1000" s="128">
        <v>0.998</v>
      </c>
    </row>
    <row r="1001" spans="1:6">
      <c r="A1001" s="128">
        <v>519341</v>
      </c>
      <c r="B1001" s="129" t="s">
        <v>2251</v>
      </c>
      <c r="C1001" s="128">
        <v>701</v>
      </c>
      <c r="D1001" s="128">
        <v>7</v>
      </c>
      <c r="E1001" s="128">
        <v>362</v>
      </c>
      <c r="F1001" s="128">
        <v>0.97899999999999998</v>
      </c>
    </row>
    <row r="1002" spans="1:6">
      <c r="A1002" s="128">
        <v>525847</v>
      </c>
      <c r="B1002" s="129" t="s">
        <v>2252</v>
      </c>
      <c r="C1002" s="128">
        <v>808</v>
      </c>
      <c r="D1002" s="128">
        <v>8</v>
      </c>
      <c r="E1002" s="128">
        <v>345</v>
      </c>
      <c r="F1002" s="128">
        <v>0.98099999999999998</v>
      </c>
    </row>
    <row r="1003" spans="1:6">
      <c r="A1003" s="128">
        <v>515051</v>
      </c>
      <c r="B1003" s="129" t="s">
        <v>2253</v>
      </c>
      <c r="C1003" s="128">
        <v>609</v>
      </c>
      <c r="D1003" s="128">
        <v>6</v>
      </c>
      <c r="E1003" s="128">
        <v>248</v>
      </c>
      <c r="F1003" s="128">
        <v>0.99299999999999999</v>
      </c>
    </row>
    <row r="1004" spans="1:6">
      <c r="A1004" s="128">
        <v>514098</v>
      </c>
      <c r="B1004" s="129" t="s">
        <v>2254</v>
      </c>
      <c r="C1004" s="128">
        <v>307</v>
      </c>
      <c r="D1004" s="128">
        <v>3</v>
      </c>
      <c r="E1004" s="128">
        <v>310</v>
      </c>
      <c r="F1004" s="128">
        <v>0.98499999999999999</v>
      </c>
    </row>
    <row r="1005" spans="1:6">
      <c r="A1005" s="128">
        <v>507199</v>
      </c>
      <c r="B1005" s="129" t="s">
        <v>2255</v>
      </c>
      <c r="C1005" s="128">
        <v>204</v>
      </c>
      <c r="D1005" s="128">
        <v>2</v>
      </c>
      <c r="E1005" s="128">
        <v>226</v>
      </c>
      <c r="F1005" s="128">
        <v>0.996</v>
      </c>
    </row>
    <row r="1006" spans="1:6">
      <c r="A1006" s="128">
        <v>506125</v>
      </c>
      <c r="B1006" s="129" t="s">
        <v>2256</v>
      </c>
      <c r="C1006" s="128">
        <v>304</v>
      </c>
      <c r="D1006" s="128">
        <v>3</v>
      </c>
      <c r="E1006" s="128">
        <v>184</v>
      </c>
      <c r="F1006" s="128">
        <v>1.0009999999999999</v>
      </c>
    </row>
    <row r="1007" spans="1:6">
      <c r="A1007" s="128">
        <v>519359</v>
      </c>
      <c r="B1007" s="129" t="s">
        <v>2257</v>
      </c>
      <c r="C1007" s="128">
        <v>701</v>
      </c>
      <c r="D1007" s="128">
        <v>7</v>
      </c>
      <c r="E1007" s="128">
        <v>241</v>
      </c>
      <c r="F1007" s="128">
        <v>0.99399999999999999</v>
      </c>
    </row>
    <row r="1008" spans="1:6">
      <c r="A1008" s="128">
        <v>520373</v>
      </c>
      <c r="B1008" s="129" t="s">
        <v>2257</v>
      </c>
      <c r="C1008" s="128">
        <v>702</v>
      </c>
      <c r="D1008" s="128">
        <v>7</v>
      </c>
      <c r="E1008" s="128">
        <v>157</v>
      </c>
      <c r="F1008" s="128">
        <v>1.004</v>
      </c>
    </row>
    <row r="1009" spans="1:6">
      <c r="A1009" s="128">
        <v>524654</v>
      </c>
      <c r="B1009" s="129" t="s">
        <v>2258</v>
      </c>
      <c r="C1009" s="128">
        <v>707</v>
      </c>
      <c r="D1009" s="128">
        <v>7</v>
      </c>
      <c r="E1009" s="128">
        <v>335</v>
      </c>
      <c r="F1009" s="128">
        <v>0.98199999999999998</v>
      </c>
    </row>
    <row r="1010" spans="1:6">
      <c r="A1010" s="128">
        <v>543241</v>
      </c>
      <c r="B1010" s="129" t="s">
        <v>2259</v>
      </c>
      <c r="C1010" s="128">
        <v>801</v>
      </c>
      <c r="D1010" s="128">
        <v>8</v>
      </c>
      <c r="E1010" s="128">
        <v>463</v>
      </c>
      <c r="F1010" s="128">
        <v>0.96599999999999997</v>
      </c>
    </row>
    <row r="1011" spans="1:6">
      <c r="A1011" s="128">
        <v>511498</v>
      </c>
      <c r="B1011" s="129" t="s">
        <v>2260</v>
      </c>
      <c r="C1011" s="128">
        <v>607</v>
      </c>
      <c r="D1011" s="128">
        <v>6</v>
      </c>
      <c r="E1011" s="128">
        <v>329</v>
      </c>
      <c r="F1011" s="128">
        <v>0.98299999999999998</v>
      </c>
    </row>
    <row r="1012" spans="1:6">
      <c r="A1012" s="128">
        <v>524662</v>
      </c>
      <c r="B1012" s="129" t="s">
        <v>2261</v>
      </c>
      <c r="C1012" s="128">
        <v>707</v>
      </c>
      <c r="D1012" s="128">
        <v>7</v>
      </c>
      <c r="E1012" s="128">
        <v>424</v>
      </c>
      <c r="F1012" s="128">
        <v>0.97099999999999997</v>
      </c>
    </row>
    <row r="1013" spans="1:6">
      <c r="A1013" s="128">
        <v>521558</v>
      </c>
      <c r="B1013" s="129" t="s">
        <v>2262</v>
      </c>
      <c r="C1013" s="128">
        <v>806</v>
      </c>
      <c r="D1013" s="128">
        <v>8</v>
      </c>
      <c r="E1013" s="128">
        <v>183</v>
      </c>
      <c r="F1013" s="128">
        <v>1.0009999999999999</v>
      </c>
    </row>
    <row r="1014" spans="1:6">
      <c r="A1014" s="128">
        <v>526797</v>
      </c>
      <c r="B1014" s="129" t="s">
        <v>2263</v>
      </c>
      <c r="C1014" s="128">
        <v>710</v>
      </c>
      <c r="D1014" s="128">
        <v>7</v>
      </c>
      <c r="E1014" s="128">
        <v>649</v>
      </c>
      <c r="F1014" s="128">
        <v>0.94299999999999995</v>
      </c>
    </row>
    <row r="1015" spans="1:6">
      <c r="A1015" s="128">
        <v>543055</v>
      </c>
      <c r="B1015" s="129" t="s">
        <v>2264</v>
      </c>
      <c r="C1015" s="128">
        <v>305</v>
      </c>
      <c r="D1015" s="128">
        <v>3</v>
      </c>
      <c r="E1015" s="128">
        <v>238</v>
      </c>
      <c r="F1015" s="128">
        <v>0.99399999999999999</v>
      </c>
    </row>
    <row r="1016" spans="1:6">
      <c r="A1016" s="128">
        <v>516112</v>
      </c>
      <c r="B1016" s="129" t="s">
        <v>2265</v>
      </c>
      <c r="C1016" s="128">
        <v>610</v>
      </c>
      <c r="D1016" s="128">
        <v>6</v>
      </c>
      <c r="E1016" s="128">
        <v>145</v>
      </c>
      <c r="F1016" s="128">
        <v>1.006</v>
      </c>
    </row>
    <row r="1017" spans="1:6">
      <c r="A1017" s="128">
        <v>517674</v>
      </c>
      <c r="B1017" s="129" t="s">
        <v>3985</v>
      </c>
      <c r="C1017" s="128">
        <v>501</v>
      </c>
      <c r="D1017" s="128">
        <v>5</v>
      </c>
      <c r="E1017" s="128">
        <v>578</v>
      </c>
      <c r="F1017" s="128">
        <v>0.95199999999999996</v>
      </c>
    </row>
    <row r="1018" spans="1:6">
      <c r="A1018" s="128">
        <v>501204</v>
      </c>
      <c r="B1018" s="129" t="s">
        <v>2266</v>
      </c>
      <c r="C1018" s="128">
        <v>401</v>
      </c>
      <c r="D1018" s="128">
        <v>4</v>
      </c>
      <c r="E1018" s="128">
        <v>110</v>
      </c>
      <c r="F1018" s="128">
        <v>1.01</v>
      </c>
    </row>
    <row r="1019" spans="1:6">
      <c r="A1019" s="128">
        <v>520381</v>
      </c>
      <c r="B1019" s="129" t="s">
        <v>2267</v>
      </c>
      <c r="C1019" s="128">
        <v>709</v>
      </c>
      <c r="D1019" s="128">
        <v>7</v>
      </c>
      <c r="E1019" s="128">
        <v>299</v>
      </c>
      <c r="F1019" s="128">
        <v>0.98699999999999999</v>
      </c>
    </row>
    <row r="1020" spans="1:6">
      <c r="A1020" s="128">
        <v>527386</v>
      </c>
      <c r="B1020" s="129" t="s">
        <v>2268</v>
      </c>
      <c r="C1020" s="128">
        <v>711</v>
      </c>
      <c r="D1020" s="128">
        <v>7</v>
      </c>
      <c r="E1020" s="128">
        <v>211</v>
      </c>
      <c r="F1020" s="128">
        <v>0.997</v>
      </c>
    </row>
    <row r="1021" spans="1:6">
      <c r="A1021" s="128">
        <v>522601</v>
      </c>
      <c r="B1021" s="129" t="s">
        <v>2269</v>
      </c>
      <c r="C1021" s="128">
        <v>809</v>
      </c>
      <c r="D1021" s="128">
        <v>8</v>
      </c>
      <c r="E1021" s="128">
        <v>174</v>
      </c>
      <c r="F1021" s="128">
        <v>1.002</v>
      </c>
    </row>
    <row r="1022" spans="1:6">
      <c r="A1022" s="128">
        <v>500411</v>
      </c>
      <c r="B1022" s="129" t="s">
        <v>2270</v>
      </c>
      <c r="C1022" s="128">
        <v>403</v>
      </c>
      <c r="D1022" s="128">
        <v>4</v>
      </c>
      <c r="E1022" s="128">
        <v>199</v>
      </c>
      <c r="F1022" s="128">
        <v>0.999</v>
      </c>
    </row>
    <row r="1023" spans="1:6">
      <c r="A1023" s="128">
        <v>543250</v>
      </c>
      <c r="B1023" s="129" t="s">
        <v>2271</v>
      </c>
      <c r="C1023" s="128">
        <v>810</v>
      </c>
      <c r="D1023" s="128">
        <v>8</v>
      </c>
      <c r="E1023" s="128">
        <v>394</v>
      </c>
      <c r="F1023" s="128">
        <v>0.97499999999999998</v>
      </c>
    </row>
    <row r="1024" spans="1:6">
      <c r="A1024" s="128">
        <v>520390</v>
      </c>
      <c r="B1024" s="129" t="s">
        <v>2272</v>
      </c>
      <c r="C1024" s="128">
        <v>709</v>
      </c>
      <c r="D1024" s="128">
        <v>7</v>
      </c>
      <c r="E1024" s="128">
        <v>358</v>
      </c>
      <c r="F1024" s="128">
        <v>0.97899999999999998</v>
      </c>
    </row>
    <row r="1025" spans="1:6">
      <c r="A1025" s="128">
        <v>503274</v>
      </c>
      <c r="B1025" s="129" t="s">
        <v>2273</v>
      </c>
      <c r="C1025" s="128">
        <v>404</v>
      </c>
      <c r="D1025" s="128">
        <v>4</v>
      </c>
      <c r="E1025" s="128">
        <v>174</v>
      </c>
      <c r="F1025" s="128">
        <v>1.002</v>
      </c>
    </row>
    <row r="1026" spans="1:6">
      <c r="A1026" s="128">
        <v>528790</v>
      </c>
      <c r="B1026" s="129" t="s">
        <v>2274</v>
      </c>
      <c r="C1026" s="128">
        <v>713</v>
      </c>
      <c r="D1026" s="128">
        <v>7</v>
      </c>
      <c r="E1026" s="128">
        <v>135</v>
      </c>
      <c r="F1026" s="128">
        <v>1.0069999999999999</v>
      </c>
    </row>
    <row r="1027" spans="1:6">
      <c r="A1027" s="128">
        <v>501026</v>
      </c>
      <c r="B1027" s="129" t="s">
        <v>1304</v>
      </c>
      <c r="C1027" s="128">
        <v>401</v>
      </c>
      <c r="D1027" s="128">
        <v>4</v>
      </c>
      <c r="E1027" s="128">
        <v>109</v>
      </c>
      <c r="F1027" s="128">
        <v>1.01</v>
      </c>
    </row>
    <row r="1028" spans="1:6">
      <c r="A1028" s="128">
        <v>519367</v>
      </c>
      <c r="B1028" s="129" t="s">
        <v>2275</v>
      </c>
      <c r="C1028" s="128">
        <v>701</v>
      </c>
      <c r="D1028" s="128">
        <v>7</v>
      </c>
      <c r="E1028" s="128">
        <v>244</v>
      </c>
      <c r="F1028" s="128">
        <v>0.99299999999999999</v>
      </c>
    </row>
    <row r="1029" spans="1:6">
      <c r="A1029" s="128">
        <v>521566</v>
      </c>
      <c r="B1029" s="129" t="s">
        <v>2276</v>
      </c>
      <c r="C1029" s="128">
        <v>806</v>
      </c>
      <c r="D1029" s="128">
        <v>8</v>
      </c>
      <c r="E1029" s="128">
        <v>198</v>
      </c>
      <c r="F1029" s="128">
        <v>0.999</v>
      </c>
    </row>
    <row r="1030" spans="1:6">
      <c r="A1030" s="128">
        <v>503282</v>
      </c>
      <c r="B1030" s="129" t="s">
        <v>2277</v>
      </c>
      <c r="C1030" s="128">
        <v>404</v>
      </c>
      <c r="D1030" s="128">
        <v>4</v>
      </c>
      <c r="E1030" s="128">
        <v>128</v>
      </c>
      <c r="F1030" s="128">
        <v>1.008</v>
      </c>
    </row>
    <row r="1031" spans="1:6">
      <c r="A1031" s="128">
        <v>510548</v>
      </c>
      <c r="B1031" s="129" t="s">
        <v>2278</v>
      </c>
      <c r="C1031" s="128">
        <v>508</v>
      </c>
      <c r="D1031" s="128">
        <v>5</v>
      </c>
      <c r="E1031" s="128">
        <v>679</v>
      </c>
      <c r="F1031" s="128">
        <v>0.94</v>
      </c>
    </row>
    <row r="1032" spans="1:6">
      <c r="A1032" s="128">
        <v>503291</v>
      </c>
      <c r="B1032" s="129" t="s">
        <v>2279</v>
      </c>
      <c r="C1032" s="128">
        <v>404</v>
      </c>
      <c r="D1032" s="128">
        <v>4</v>
      </c>
      <c r="E1032" s="128">
        <v>110</v>
      </c>
      <c r="F1032" s="128">
        <v>1.01</v>
      </c>
    </row>
    <row r="1033" spans="1:6">
      <c r="A1033" s="128">
        <v>543063</v>
      </c>
      <c r="B1033" s="129" t="s">
        <v>2280</v>
      </c>
      <c r="C1033" s="128">
        <v>406</v>
      </c>
      <c r="D1033" s="128">
        <v>4</v>
      </c>
      <c r="E1033" s="128">
        <v>156</v>
      </c>
      <c r="F1033" s="128">
        <v>1.004</v>
      </c>
    </row>
    <row r="1034" spans="1:6">
      <c r="A1034" s="128">
        <v>515060</v>
      </c>
      <c r="B1034" s="129" t="s">
        <v>2281</v>
      </c>
      <c r="C1034" s="128">
        <v>609</v>
      </c>
      <c r="D1034" s="128">
        <v>6</v>
      </c>
      <c r="E1034" s="128">
        <v>231</v>
      </c>
      <c r="F1034" s="128">
        <v>0.995</v>
      </c>
    </row>
    <row r="1035" spans="1:6">
      <c r="A1035" s="128">
        <v>507393</v>
      </c>
      <c r="B1035" s="129" t="s">
        <v>2282</v>
      </c>
      <c r="C1035" s="128">
        <v>505</v>
      </c>
      <c r="D1035" s="128">
        <v>5</v>
      </c>
      <c r="E1035" s="128">
        <v>755</v>
      </c>
      <c r="F1035" s="128">
        <v>0.93</v>
      </c>
    </row>
    <row r="1036" spans="1:6">
      <c r="A1036" s="128">
        <v>517682</v>
      </c>
      <c r="B1036" s="129" t="s">
        <v>2282</v>
      </c>
      <c r="C1036" s="128">
        <v>511</v>
      </c>
      <c r="D1036" s="128">
        <v>5</v>
      </c>
      <c r="E1036" s="128">
        <v>435</v>
      </c>
      <c r="F1036" s="128">
        <v>0.97</v>
      </c>
    </row>
    <row r="1037" spans="1:6">
      <c r="A1037" s="128">
        <v>522627</v>
      </c>
      <c r="B1037" s="129" t="s">
        <v>2283</v>
      </c>
      <c r="C1037" s="128">
        <v>809</v>
      </c>
      <c r="D1037" s="128">
        <v>8</v>
      </c>
      <c r="E1037" s="128">
        <v>270</v>
      </c>
      <c r="F1037" s="128">
        <v>0.99</v>
      </c>
    </row>
    <row r="1038" spans="1:6">
      <c r="A1038" s="128">
        <v>504459</v>
      </c>
      <c r="B1038" s="129" t="s">
        <v>2284</v>
      </c>
      <c r="C1038" s="128">
        <v>206</v>
      </c>
      <c r="D1038" s="128">
        <v>2</v>
      </c>
      <c r="E1038" s="128">
        <v>163</v>
      </c>
      <c r="F1038" s="128">
        <v>1.0029999999999999</v>
      </c>
    </row>
    <row r="1039" spans="1:6">
      <c r="A1039" s="128">
        <v>516937</v>
      </c>
      <c r="B1039" s="129" t="s">
        <v>2285</v>
      </c>
      <c r="C1039" s="128">
        <v>613</v>
      </c>
      <c r="D1039" s="128">
        <v>6</v>
      </c>
      <c r="E1039" s="128">
        <v>504</v>
      </c>
      <c r="F1039" s="128">
        <v>0.96099999999999997</v>
      </c>
    </row>
    <row r="1040" spans="1:6">
      <c r="A1040" s="128">
        <v>507202</v>
      </c>
      <c r="B1040" s="129" t="s">
        <v>2286</v>
      </c>
      <c r="C1040" s="128">
        <v>203</v>
      </c>
      <c r="D1040" s="128">
        <v>2</v>
      </c>
      <c r="E1040" s="128">
        <v>159</v>
      </c>
      <c r="F1040" s="128">
        <v>1.004</v>
      </c>
    </row>
    <row r="1041" spans="1:6">
      <c r="A1041" s="128">
        <v>519375</v>
      </c>
      <c r="B1041" s="129" t="s">
        <v>2287</v>
      </c>
      <c r="C1041" s="128">
        <v>701</v>
      </c>
      <c r="D1041" s="128">
        <v>7</v>
      </c>
      <c r="E1041" s="128">
        <v>262</v>
      </c>
      <c r="F1041" s="128">
        <v>0.99099999999999999</v>
      </c>
    </row>
    <row r="1042" spans="1:6">
      <c r="A1042" s="128">
        <v>508713</v>
      </c>
      <c r="B1042" s="129" t="s">
        <v>2288</v>
      </c>
      <c r="C1042" s="128">
        <v>601</v>
      </c>
      <c r="D1042" s="128">
        <v>6</v>
      </c>
      <c r="E1042" s="128">
        <v>848</v>
      </c>
      <c r="F1042" s="128">
        <v>0.91900000000000004</v>
      </c>
    </row>
    <row r="1043" spans="1:6">
      <c r="A1043" s="128">
        <v>527394</v>
      </c>
      <c r="B1043" s="129" t="s">
        <v>2289</v>
      </c>
      <c r="C1043" s="128">
        <v>712</v>
      </c>
      <c r="D1043" s="128">
        <v>7</v>
      </c>
      <c r="E1043" s="128">
        <v>324</v>
      </c>
      <c r="F1043" s="128">
        <v>0.98299999999999998</v>
      </c>
    </row>
    <row r="1044" spans="1:6">
      <c r="A1044" s="128">
        <v>509230</v>
      </c>
      <c r="B1044" s="129" t="s">
        <v>3997</v>
      </c>
      <c r="C1044" s="128">
        <v>502</v>
      </c>
      <c r="D1044" s="128">
        <v>5</v>
      </c>
      <c r="E1044" s="128">
        <v>600</v>
      </c>
      <c r="F1044" s="128">
        <v>0.94899999999999995</v>
      </c>
    </row>
    <row r="1045" spans="1:6">
      <c r="A1045" s="128">
        <v>522643</v>
      </c>
      <c r="B1045" s="129" t="s">
        <v>2290</v>
      </c>
      <c r="C1045" s="128">
        <v>809</v>
      </c>
      <c r="D1045" s="128">
        <v>8</v>
      </c>
      <c r="E1045" s="128">
        <v>275</v>
      </c>
      <c r="F1045" s="128">
        <v>0.99</v>
      </c>
    </row>
    <row r="1046" spans="1:6">
      <c r="A1046" s="128">
        <v>527408</v>
      </c>
      <c r="B1046" s="129" t="s">
        <v>2291</v>
      </c>
      <c r="C1046" s="128">
        <v>711</v>
      </c>
      <c r="D1046" s="128">
        <v>7</v>
      </c>
      <c r="E1046" s="128">
        <v>263</v>
      </c>
      <c r="F1046" s="128">
        <v>0.99099999999999999</v>
      </c>
    </row>
    <row r="1047" spans="1:6">
      <c r="A1047" s="128">
        <v>580520</v>
      </c>
      <c r="B1047" s="129" t="s">
        <v>2292</v>
      </c>
      <c r="C1047" s="128">
        <v>604</v>
      </c>
      <c r="D1047" s="128">
        <v>6</v>
      </c>
      <c r="E1047" s="128">
        <v>425</v>
      </c>
      <c r="F1047" s="128">
        <v>0.97099999999999997</v>
      </c>
    </row>
    <row r="1048" spans="1:6">
      <c r="A1048" s="128">
        <v>581640</v>
      </c>
      <c r="B1048" s="129" t="s">
        <v>2293</v>
      </c>
      <c r="C1048" s="128">
        <v>704</v>
      </c>
      <c r="D1048" s="128">
        <v>7</v>
      </c>
      <c r="E1048" s="128">
        <v>509</v>
      </c>
      <c r="F1048" s="128">
        <v>0.96099999999999997</v>
      </c>
    </row>
    <row r="1049" spans="1:6">
      <c r="A1049" s="128">
        <v>516121</v>
      </c>
      <c r="B1049" s="129" t="s">
        <v>2294</v>
      </c>
      <c r="C1049" s="128">
        <v>610</v>
      </c>
      <c r="D1049" s="128">
        <v>6</v>
      </c>
      <c r="E1049" s="128">
        <v>269</v>
      </c>
      <c r="F1049" s="128">
        <v>0.99</v>
      </c>
    </row>
    <row r="1050" spans="1:6">
      <c r="A1050" s="128">
        <v>516139</v>
      </c>
      <c r="B1050" s="129" t="s">
        <v>2295</v>
      </c>
      <c r="C1050" s="128">
        <v>610</v>
      </c>
      <c r="D1050" s="128">
        <v>6</v>
      </c>
      <c r="E1050" s="128">
        <v>138</v>
      </c>
      <c r="F1050" s="128">
        <v>1.006</v>
      </c>
    </row>
    <row r="1051" spans="1:6">
      <c r="A1051" s="128">
        <v>516945</v>
      </c>
      <c r="B1051" s="129" t="s">
        <v>2296</v>
      </c>
      <c r="C1051" s="128">
        <v>613</v>
      </c>
      <c r="D1051" s="128">
        <v>6</v>
      </c>
      <c r="E1051" s="128">
        <v>366</v>
      </c>
      <c r="F1051" s="128">
        <v>0.97799999999999998</v>
      </c>
    </row>
    <row r="1052" spans="1:6">
      <c r="A1052" s="128">
        <v>582514</v>
      </c>
      <c r="B1052" s="129" t="s">
        <v>2297</v>
      </c>
      <c r="C1052" s="128">
        <v>806</v>
      </c>
      <c r="D1052" s="128">
        <v>8</v>
      </c>
      <c r="E1052" s="128">
        <v>230</v>
      </c>
      <c r="F1052" s="128">
        <v>0.995</v>
      </c>
    </row>
    <row r="1053" spans="1:6">
      <c r="A1053" s="128">
        <v>500429</v>
      </c>
      <c r="B1053" s="129" t="s">
        <v>2298</v>
      </c>
      <c r="C1053" s="128">
        <v>407</v>
      </c>
      <c r="D1053" s="128">
        <v>4</v>
      </c>
      <c r="E1053" s="128">
        <v>242</v>
      </c>
      <c r="F1053" s="128">
        <v>0.99399999999999999</v>
      </c>
    </row>
    <row r="1054" spans="1:6">
      <c r="A1054" s="128">
        <v>513245</v>
      </c>
      <c r="B1054" s="129" t="s">
        <v>2299</v>
      </c>
      <c r="C1054" s="128">
        <v>306</v>
      </c>
      <c r="D1054" s="128">
        <v>3</v>
      </c>
      <c r="E1054" s="128">
        <v>495</v>
      </c>
      <c r="F1054" s="128">
        <v>0.96199999999999997</v>
      </c>
    </row>
    <row r="1055" spans="1:6">
      <c r="A1055" s="128">
        <v>508012</v>
      </c>
      <c r="B1055" s="129" t="s">
        <v>2300</v>
      </c>
      <c r="C1055" s="128">
        <v>106</v>
      </c>
      <c r="D1055" s="128">
        <v>1</v>
      </c>
      <c r="E1055" s="128">
        <v>157</v>
      </c>
      <c r="F1055" s="128">
        <v>1.004</v>
      </c>
    </row>
    <row r="1056" spans="1:6">
      <c r="A1056" s="128">
        <v>506133</v>
      </c>
      <c r="B1056" s="129" t="s">
        <v>2301</v>
      </c>
      <c r="C1056" s="128">
        <v>309</v>
      </c>
      <c r="D1056" s="128">
        <v>3</v>
      </c>
      <c r="E1056" s="128">
        <v>211</v>
      </c>
      <c r="F1056" s="128">
        <v>0.997</v>
      </c>
    </row>
    <row r="1057" spans="1:6">
      <c r="A1057" s="128">
        <v>503851</v>
      </c>
      <c r="B1057" s="129" t="s">
        <v>2302</v>
      </c>
      <c r="C1057" s="128">
        <v>108</v>
      </c>
      <c r="D1057" s="128">
        <v>1</v>
      </c>
      <c r="E1057" s="128">
        <v>124</v>
      </c>
      <c r="F1057" s="128">
        <v>1.008</v>
      </c>
    </row>
    <row r="1058" spans="1:6">
      <c r="A1058" s="128">
        <v>514101</v>
      </c>
      <c r="B1058" s="129" t="s">
        <v>2303</v>
      </c>
      <c r="C1058" s="128">
        <v>307</v>
      </c>
      <c r="D1058" s="128">
        <v>3</v>
      </c>
      <c r="E1058" s="128">
        <v>358</v>
      </c>
      <c r="F1058" s="128">
        <v>0.97899999999999998</v>
      </c>
    </row>
    <row r="1059" spans="1:6">
      <c r="A1059" s="128">
        <v>506141</v>
      </c>
      <c r="B1059" s="129" t="s">
        <v>2304</v>
      </c>
      <c r="C1059" s="128">
        <v>303</v>
      </c>
      <c r="D1059" s="128">
        <v>3</v>
      </c>
      <c r="E1059" s="128">
        <v>280</v>
      </c>
      <c r="F1059" s="128">
        <v>0.98899999999999999</v>
      </c>
    </row>
    <row r="1060" spans="1:6">
      <c r="A1060" s="128">
        <v>501697</v>
      </c>
      <c r="B1060" s="129" t="s">
        <v>2305</v>
      </c>
      <c r="C1060" s="128">
        <v>201</v>
      </c>
      <c r="D1060" s="128">
        <v>2</v>
      </c>
      <c r="E1060" s="128">
        <v>116</v>
      </c>
      <c r="F1060" s="128">
        <v>1.0089999999999999</v>
      </c>
    </row>
    <row r="1061" spans="1:6">
      <c r="A1061" s="128">
        <v>514110</v>
      </c>
      <c r="B1061" s="129" t="s">
        <v>2306</v>
      </c>
      <c r="C1061" s="128">
        <v>307</v>
      </c>
      <c r="D1061" s="128">
        <v>3</v>
      </c>
      <c r="E1061" s="128">
        <v>312</v>
      </c>
      <c r="F1061" s="128">
        <v>0.98499999999999999</v>
      </c>
    </row>
    <row r="1062" spans="1:6">
      <c r="A1062" s="128">
        <v>504467</v>
      </c>
      <c r="B1062" s="129" t="s">
        <v>2307</v>
      </c>
      <c r="C1062" s="128">
        <v>303</v>
      </c>
      <c r="D1062" s="128">
        <v>3</v>
      </c>
      <c r="E1062" s="128">
        <v>328</v>
      </c>
      <c r="F1062" s="128">
        <v>0.98299999999999998</v>
      </c>
    </row>
    <row r="1063" spans="1:6">
      <c r="A1063" s="128">
        <v>528803</v>
      </c>
      <c r="B1063" s="129" t="s">
        <v>2308</v>
      </c>
      <c r="C1063" s="128">
        <v>702</v>
      </c>
      <c r="D1063" s="128">
        <v>7</v>
      </c>
      <c r="E1063" s="128">
        <v>164</v>
      </c>
      <c r="F1063" s="128">
        <v>1.0029999999999999</v>
      </c>
    </row>
    <row r="1064" spans="1:6">
      <c r="A1064" s="128">
        <v>513253</v>
      </c>
      <c r="B1064" s="129" t="s">
        <v>2309</v>
      </c>
      <c r="C1064" s="128">
        <v>302</v>
      </c>
      <c r="D1064" s="128">
        <v>3</v>
      </c>
      <c r="E1064" s="128">
        <v>253</v>
      </c>
      <c r="F1064" s="128">
        <v>0.99199999999999999</v>
      </c>
    </row>
    <row r="1065" spans="1:6">
      <c r="A1065" s="128">
        <v>513351</v>
      </c>
      <c r="B1065" s="129" t="s">
        <v>2310</v>
      </c>
      <c r="C1065" s="128">
        <v>302</v>
      </c>
      <c r="D1065" s="128">
        <v>3</v>
      </c>
      <c r="E1065" s="128">
        <v>379</v>
      </c>
      <c r="F1065" s="128">
        <v>0.97699999999999998</v>
      </c>
    </row>
    <row r="1066" spans="1:6">
      <c r="A1066" s="128">
        <v>599981</v>
      </c>
      <c r="B1066" s="129" t="s">
        <v>566</v>
      </c>
      <c r="C1066" s="128">
        <v>800</v>
      </c>
      <c r="D1066" s="128">
        <v>8</v>
      </c>
      <c r="E1066" s="128">
        <v>255</v>
      </c>
      <c r="F1066" s="128">
        <v>0.99199999999999999</v>
      </c>
    </row>
    <row r="1067" spans="1:6">
      <c r="A1067" s="128">
        <v>521574</v>
      </c>
      <c r="B1067" s="129" t="s">
        <v>2311</v>
      </c>
      <c r="C1067" s="128">
        <v>806</v>
      </c>
      <c r="D1067" s="128">
        <v>8</v>
      </c>
      <c r="E1067" s="128">
        <v>370</v>
      </c>
      <c r="F1067" s="128">
        <v>0.97799999999999998</v>
      </c>
    </row>
    <row r="1068" spans="1:6">
      <c r="A1068" s="128">
        <v>521582</v>
      </c>
      <c r="B1068" s="129" t="s">
        <v>2312</v>
      </c>
      <c r="C1068" s="128">
        <v>806</v>
      </c>
      <c r="D1068" s="128">
        <v>8</v>
      </c>
      <c r="E1068" s="128">
        <v>194</v>
      </c>
      <c r="F1068" s="128">
        <v>1</v>
      </c>
    </row>
    <row r="1069" spans="1:6">
      <c r="A1069" s="128">
        <v>521591</v>
      </c>
      <c r="B1069" s="129" t="s">
        <v>2313</v>
      </c>
      <c r="C1069" s="128">
        <v>806</v>
      </c>
      <c r="D1069" s="128">
        <v>8</v>
      </c>
      <c r="E1069" s="128">
        <v>193</v>
      </c>
      <c r="F1069" s="128">
        <v>1</v>
      </c>
    </row>
    <row r="1070" spans="1:6">
      <c r="A1070" s="128">
        <v>521604</v>
      </c>
      <c r="B1070" s="129" t="s">
        <v>2314</v>
      </c>
      <c r="C1070" s="128">
        <v>806</v>
      </c>
      <c r="D1070" s="128">
        <v>8</v>
      </c>
      <c r="E1070" s="128">
        <v>342</v>
      </c>
      <c r="F1070" s="128">
        <v>0.98099999999999998</v>
      </c>
    </row>
    <row r="1071" spans="1:6">
      <c r="A1071" s="128">
        <v>520403</v>
      </c>
      <c r="B1071" s="129" t="s">
        <v>2315</v>
      </c>
      <c r="C1071" s="128">
        <v>702</v>
      </c>
      <c r="D1071" s="128">
        <v>7</v>
      </c>
      <c r="E1071" s="128">
        <v>187</v>
      </c>
      <c r="F1071" s="128">
        <v>1</v>
      </c>
    </row>
    <row r="1072" spans="1:6">
      <c r="A1072" s="128">
        <v>507211</v>
      </c>
      <c r="B1072" s="129" t="s">
        <v>2316</v>
      </c>
      <c r="C1072" s="128">
        <v>207</v>
      </c>
      <c r="D1072" s="128">
        <v>2</v>
      </c>
      <c r="E1072" s="128">
        <v>180</v>
      </c>
      <c r="F1072" s="128">
        <v>1.0009999999999999</v>
      </c>
    </row>
    <row r="1073" spans="1:6">
      <c r="A1073" s="128">
        <v>512371</v>
      </c>
      <c r="B1073" s="129" t="s">
        <v>2317</v>
      </c>
      <c r="C1073" s="128">
        <v>506</v>
      </c>
      <c r="D1073" s="128">
        <v>5</v>
      </c>
      <c r="E1073" s="128">
        <v>415</v>
      </c>
      <c r="F1073" s="128">
        <v>0.97199999999999998</v>
      </c>
    </row>
    <row r="1074" spans="1:6">
      <c r="A1074" s="128">
        <v>503860</v>
      </c>
      <c r="B1074" s="129" t="s">
        <v>2318</v>
      </c>
      <c r="C1074" s="128">
        <v>202</v>
      </c>
      <c r="D1074" s="128">
        <v>2</v>
      </c>
      <c r="E1074" s="128">
        <v>120</v>
      </c>
      <c r="F1074" s="128">
        <v>1.0089999999999999</v>
      </c>
    </row>
    <row r="1075" spans="1:6">
      <c r="A1075" s="128">
        <v>517691</v>
      </c>
      <c r="B1075" s="129" t="s">
        <v>3986</v>
      </c>
      <c r="C1075" s="128">
        <v>501</v>
      </c>
      <c r="D1075" s="128">
        <v>5</v>
      </c>
      <c r="E1075" s="128">
        <v>343</v>
      </c>
      <c r="F1075" s="128">
        <v>0.98099999999999998</v>
      </c>
    </row>
    <row r="1076" spans="1:6">
      <c r="A1076" s="128">
        <v>511374</v>
      </c>
      <c r="B1076" s="129" t="s">
        <v>2319</v>
      </c>
      <c r="C1076" s="128">
        <v>606</v>
      </c>
      <c r="D1076" s="128">
        <v>6</v>
      </c>
      <c r="E1076" s="128">
        <v>301</v>
      </c>
      <c r="F1076" s="128">
        <v>0.98599999999999999</v>
      </c>
    </row>
    <row r="1077" spans="1:6">
      <c r="A1077" s="128">
        <v>517704</v>
      </c>
      <c r="B1077" s="129" t="s">
        <v>2320</v>
      </c>
      <c r="C1077" s="128">
        <v>511</v>
      </c>
      <c r="D1077" s="128">
        <v>5</v>
      </c>
      <c r="E1077" s="128">
        <v>464</v>
      </c>
      <c r="F1077" s="128">
        <v>0.96599999999999997</v>
      </c>
    </row>
    <row r="1078" spans="1:6">
      <c r="A1078" s="128">
        <v>518506</v>
      </c>
      <c r="B1078" s="129" t="s">
        <v>2321</v>
      </c>
      <c r="C1078" s="128">
        <v>611</v>
      </c>
      <c r="D1078" s="128">
        <v>6</v>
      </c>
      <c r="E1078" s="128">
        <v>306</v>
      </c>
      <c r="F1078" s="128">
        <v>0.98599999999999999</v>
      </c>
    </row>
    <row r="1079" spans="1:6">
      <c r="A1079" s="128">
        <v>525855</v>
      </c>
      <c r="B1079" s="129" t="s">
        <v>2321</v>
      </c>
      <c r="C1079" s="128">
        <v>808</v>
      </c>
      <c r="D1079" s="128">
        <v>8</v>
      </c>
      <c r="E1079" s="128">
        <v>444</v>
      </c>
      <c r="F1079" s="128">
        <v>0.96899999999999997</v>
      </c>
    </row>
    <row r="1080" spans="1:6">
      <c r="A1080" s="128">
        <v>516147</v>
      </c>
      <c r="B1080" s="129" t="s">
        <v>2322</v>
      </c>
      <c r="C1080" s="128">
        <v>610</v>
      </c>
      <c r="D1080" s="128">
        <v>6</v>
      </c>
      <c r="E1080" s="128">
        <v>150</v>
      </c>
      <c r="F1080" s="128">
        <v>1.0049999999999999</v>
      </c>
    </row>
    <row r="1081" spans="1:6">
      <c r="A1081" s="128">
        <v>504475</v>
      </c>
      <c r="B1081" s="129" t="s">
        <v>2323</v>
      </c>
      <c r="C1081" s="128">
        <v>205</v>
      </c>
      <c r="D1081" s="128">
        <v>2</v>
      </c>
      <c r="E1081" s="128">
        <v>210</v>
      </c>
      <c r="F1081" s="128">
        <v>0.998</v>
      </c>
    </row>
    <row r="1082" spans="1:6">
      <c r="A1082" s="128">
        <v>504483</v>
      </c>
      <c r="B1082" s="129" t="s">
        <v>2324</v>
      </c>
      <c r="C1082" s="128">
        <v>206</v>
      </c>
      <c r="D1082" s="128">
        <v>2</v>
      </c>
      <c r="E1082" s="128">
        <v>254</v>
      </c>
      <c r="F1082" s="128">
        <v>0.99199999999999999</v>
      </c>
    </row>
    <row r="1083" spans="1:6">
      <c r="A1083" s="128">
        <v>543071</v>
      </c>
      <c r="B1083" s="129" t="s">
        <v>2325</v>
      </c>
      <c r="C1083" s="128">
        <v>406</v>
      </c>
      <c r="D1083" s="128">
        <v>4</v>
      </c>
      <c r="E1083" s="128">
        <v>162</v>
      </c>
      <c r="F1083" s="128">
        <v>1.0029999999999999</v>
      </c>
    </row>
    <row r="1084" spans="1:6">
      <c r="A1084" s="128">
        <v>502421</v>
      </c>
      <c r="B1084" s="129" t="s">
        <v>2326</v>
      </c>
      <c r="C1084" s="128">
        <v>402</v>
      </c>
      <c r="D1084" s="128">
        <v>4</v>
      </c>
      <c r="E1084" s="128">
        <v>187</v>
      </c>
      <c r="F1084" s="128">
        <v>1</v>
      </c>
    </row>
    <row r="1085" spans="1:6">
      <c r="A1085" s="128">
        <v>516953</v>
      </c>
      <c r="B1085" s="129" t="s">
        <v>2327</v>
      </c>
      <c r="C1085" s="128">
        <v>602</v>
      </c>
      <c r="D1085" s="128">
        <v>6</v>
      </c>
      <c r="E1085" s="128">
        <v>379</v>
      </c>
      <c r="F1085" s="128">
        <v>0.97699999999999998</v>
      </c>
    </row>
    <row r="1086" spans="1:6">
      <c r="A1086" s="128">
        <v>518514</v>
      </c>
      <c r="B1086" s="129" t="s">
        <v>2328</v>
      </c>
      <c r="C1086" s="128">
        <v>605</v>
      </c>
      <c r="D1086" s="128">
        <v>6</v>
      </c>
      <c r="E1086" s="128">
        <v>354</v>
      </c>
      <c r="F1086" s="128">
        <v>0.98</v>
      </c>
    </row>
    <row r="1087" spans="1:6">
      <c r="A1087" s="128">
        <v>519383</v>
      </c>
      <c r="B1087" s="129" t="s">
        <v>2329</v>
      </c>
      <c r="C1087" s="128">
        <v>701</v>
      </c>
      <c r="D1087" s="128">
        <v>7</v>
      </c>
      <c r="E1087" s="128">
        <v>235</v>
      </c>
      <c r="F1087" s="128">
        <v>0.99399999999999999</v>
      </c>
    </row>
    <row r="1088" spans="1:6">
      <c r="A1088" s="128">
        <v>528439</v>
      </c>
      <c r="B1088" s="129" t="s">
        <v>2330</v>
      </c>
      <c r="C1088" s="128">
        <v>811</v>
      </c>
      <c r="D1088" s="128">
        <v>8</v>
      </c>
      <c r="E1088" s="128">
        <v>106</v>
      </c>
      <c r="F1088" s="128">
        <v>1.01</v>
      </c>
    </row>
    <row r="1089" spans="1:6">
      <c r="A1089" s="128">
        <v>527416</v>
      </c>
      <c r="B1089" s="129" t="s">
        <v>2331</v>
      </c>
      <c r="C1089" s="128">
        <v>711</v>
      </c>
      <c r="D1089" s="128">
        <v>7</v>
      </c>
      <c r="E1089" s="128">
        <v>340</v>
      </c>
      <c r="F1089" s="128">
        <v>0.98099999999999998</v>
      </c>
    </row>
    <row r="1090" spans="1:6">
      <c r="A1090" s="128">
        <v>519391</v>
      </c>
      <c r="B1090" s="129" t="s">
        <v>2332</v>
      </c>
      <c r="C1090" s="128">
        <v>712</v>
      </c>
      <c r="D1090" s="128">
        <v>7</v>
      </c>
      <c r="E1090" s="128">
        <v>183</v>
      </c>
      <c r="F1090" s="128">
        <v>1.0009999999999999</v>
      </c>
    </row>
    <row r="1091" spans="1:6">
      <c r="A1091" s="128">
        <v>516961</v>
      </c>
      <c r="B1091" s="129" t="s">
        <v>2333</v>
      </c>
      <c r="C1091" s="128">
        <v>613</v>
      </c>
      <c r="D1091" s="128">
        <v>6</v>
      </c>
      <c r="E1091" s="128">
        <v>889</v>
      </c>
      <c r="F1091" s="128">
        <v>0.91400000000000003</v>
      </c>
    </row>
    <row r="1092" spans="1:6">
      <c r="A1092" s="128">
        <v>527424</v>
      </c>
      <c r="B1092" s="129" t="s">
        <v>2334</v>
      </c>
      <c r="C1092" s="128">
        <v>712</v>
      </c>
      <c r="D1092" s="128">
        <v>7</v>
      </c>
      <c r="E1092" s="128">
        <v>363</v>
      </c>
      <c r="F1092" s="128">
        <v>0.97899999999999998</v>
      </c>
    </row>
    <row r="1093" spans="1:6">
      <c r="A1093" s="128">
        <v>527432</v>
      </c>
      <c r="B1093" s="129" t="s">
        <v>2335</v>
      </c>
      <c r="C1093" s="128">
        <v>712</v>
      </c>
      <c r="D1093" s="128">
        <v>7</v>
      </c>
      <c r="E1093" s="128">
        <v>326</v>
      </c>
      <c r="F1093" s="128">
        <v>0.98299999999999998</v>
      </c>
    </row>
    <row r="1094" spans="1:6">
      <c r="A1094" s="128">
        <v>527441</v>
      </c>
      <c r="B1094" s="129" t="s">
        <v>2336</v>
      </c>
      <c r="C1094" s="128">
        <v>712</v>
      </c>
      <c r="D1094" s="128">
        <v>7</v>
      </c>
      <c r="E1094" s="128">
        <v>414</v>
      </c>
      <c r="F1094" s="128">
        <v>0.97199999999999998</v>
      </c>
    </row>
    <row r="1095" spans="1:6">
      <c r="A1095" s="128">
        <v>506150</v>
      </c>
      <c r="B1095" s="129" t="s">
        <v>2337</v>
      </c>
      <c r="C1095" s="128">
        <v>303</v>
      </c>
      <c r="D1095" s="128">
        <v>3</v>
      </c>
      <c r="E1095" s="128">
        <v>267</v>
      </c>
      <c r="F1095" s="128">
        <v>0.99099999999999999</v>
      </c>
    </row>
    <row r="1096" spans="1:6">
      <c r="A1096" s="128">
        <v>527459</v>
      </c>
      <c r="B1096" s="129" t="s">
        <v>2338</v>
      </c>
      <c r="C1096" s="128">
        <v>712</v>
      </c>
      <c r="D1096" s="128">
        <v>7</v>
      </c>
      <c r="E1096" s="128">
        <v>318</v>
      </c>
      <c r="F1096" s="128">
        <v>0.98399999999999999</v>
      </c>
    </row>
    <row r="1097" spans="1:6">
      <c r="A1097" s="128">
        <v>507229</v>
      </c>
      <c r="B1097" s="129" t="s">
        <v>2339</v>
      </c>
      <c r="C1097" s="128">
        <v>204</v>
      </c>
      <c r="D1097" s="128">
        <v>2</v>
      </c>
      <c r="E1097" s="128">
        <v>163</v>
      </c>
      <c r="F1097" s="128">
        <v>1.0029999999999999</v>
      </c>
    </row>
    <row r="1098" spans="1:6">
      <c r="A1098" s="128">
        <v>515078</v>
      </c>
      <c r="B1098" s="129" t="s">
        <v>2340</v>
      </c>
      <c r="C1098" s="128">
        <v>609</v>
      </c>
      <c r="D1098" s="128">
        <v>6</v>
      </c>
      <c r="E1098" s="128">
        <v>169</v>
      </c>
      <c r="F1098" s="128">
        <v>1.0029999999999999</v>
      </c>
    </row>
    <row r="1099" spans="1:6">
      <c r="A1099" s="128">
        <v>508721</v>
      </c>
      <c r="B1099" s="129" t="s">
        <v>2341</v>
      </c>
      <c r="C1099" s="128">
        <v>601</v>
      </c>
      <c r="D1099" s="128">
        <v>6</v>
      </c>
      <c r="E1099" s="128">
        <v>668</v>
      </c>
      <c r="F1099" s="128">
        <v>0.94099999999999995</v>
      </c>
    </row>
    <row r="1100" spans="1:6">
      <c r="A1100" s="128">
        <v>503878</v>
      </c>
      <c r="B1100" s="129" t="s">
        <v>2342</v>
      </c>
      <c r="C1100" s="128">
        <v>202</v>
      </c>
      <c r="D1100" s="128">
        <v>2</v>
      </c>
      <c r="E1100" s="128">
        <v>112</v>
      </c>
      <c r="F1100" s="128">
        <v>1.01</v>
      </c>
    </row>
    <row r="1101" spans="1:6">
      <c r="A1101" s="128">
        <v>510564</v>
      </c>
      <c r="B1101" s="129" t="s">
        <v>2343</v>
      </c>
      <c r="C1101" s="128">
        <v>505</v>
      </c>
      <c r="D1101" s="128">
        <v>5</v>
      </c>
      <c r="E1101" s="128">
        <v>674</v>
      </c>
      <c r="F1101" s="128">
        <v>0.94</v>
      </c>
    </row>
    <row r="1102" spans="1:6">
      <c r="A1102" s="128">
        <v>503886</v>
      </c>
      <c r="B1102" s="129" t="s">
        <v>2344</v>
      </c>
      <c r="C1102" s="128">
        <v>405</v>
      </c>
      <c r="D1102" s="128">
        <v>4</v>
      </c>
      <c r="E1102" s="128">
        <v>117</v>
      </c>
      <c r="F1102" s="128">
        <v>1.0089999999999999</v>
      </c>
    </row>
    <row r="1103" spans="1:6">
      <c r="A1103" s="128">
        <v>503894</v>
      </c>
      <c r="B1103" s="129" t="s">
        <v>2345</v>
      </c>
      <c r="C1103" s="128">
        <v>108</v>
      </c>
      <c r="D1103" s="128">
        <v>1</v>
      </c>
      <c r="E1103" s="128">
        <v>124</v>
      </c>
      <c r="F1103" s="128">
        <v>1.008</v>
      </c>
    </row>
    <row r="1104" spans="1:6">
      <c r="A1104" s="128">
        <v>509744</v>
      </c>
      <c r="B1104" s="129" t="s">
        <v>2346</v>
      </c>
      <c r="C1104" s="128">
        <v>503</v>
      </c>
      <c r="D1104" s="128">
        <v>5</v>
      </c>
      <c r="E1104" s="128">
        <v>430</v>
      </c>
      <c r="F1104" s="128">
        <v>0.97</v>
      </c>
    </row>
    <row r="1105" spans="1:6">
      <c r="A1105" s="128">
        <v>521612</v>
      </c>
      <c r="B1105" s="129" t="s">
        <v>2347</v>
      </c>
      <c r="C1105" s="128">
        <v>806</v>
      </c>
      <c r="D1105" s="128">
        <v>8</v>
      </c>
      <c r="E1105" s="128">
        <v>209</v>
      </c>
      <c r="F1105" s="128">
        <v>0.998</v>
      </c>
    </row>
    <row r="1106" spans="1:6">
      <c r="A1106" s="128">
        <v>518531</v>
      </c>
      <c r="B1106" s="129" t="s">
        <v>2348</v>
      </c>
      <c r="C1106" s="128">
        <v>605</v>
      </c>
      <c r="D1106" s="128">
        <v>6</v>
      </c>
      <c r="E1106" s="128">
        <v>339</v>
      </c>
      <c r="F1106" s="128">
        <v>0.98199999999999998</v>
      </c>
    </row>
    <row r="1107" spans="1:6">
      <c r="A1107" s="128">
        <v>501701</v>
      </c>
      <c r="B1107" s="129" t="s">
        <v>2349</v>
      </c>
      <c r="C1107" s="128">
        <v>201</v>
      </c>
      <c r="D1107" s="128">
        <v>2</v>
      </c>
      <c r="E1107" s="128">
        <v>117</v>
      </c>
      <c r="F1107" s="128">
        <v>1.0089999999999999</v>
      </c>
    </row>
    <row r="1108" spans="1:6">
      <c r="A1108" s="128">
        <v>528447</v>
      </c>
      <c r="B1108" s="129" t="s">
        <v>2350</v>
      </c>
      <c r="C1108" s="128">
        <v>811</v>
      </c>
      <c r="D1108" s="128">
        <v>8</v>
      </c>
      <c r="E1108" s="128">
        <v>120</v>
      </c>
      <c r="F1108" s="128">
        <v>1.0089999999999999</v>
      </c>
    </row>
    <row r="1109" spans="1:6">
      <c r="A1109" s="128">
        <v>515086</v>
      </c>
      <c r="B1109" s="129" t="s">
        <v>2351</v>
      </c>
      <c r="C1109" s="128">
        <v>609</v>
      </c>
      <c r="D1109" s="128">
        <v>6</v>
      </c>
      <c r="E1109" s="128">
        <v>416</v>
      </c>
      <c r="F1109" s="128">
        <v>0.97199999999999998</v>
      </c>
    </row>
    <row r="1110" spans="1:6">
      <c r="A1110" s="128">
        <v>524671</v>
      </c>
      <c r="B1110" s="129" t="s">
        <v>2352</v>
      </c>
      <c r="C1110" s="128">
        <v>708</v>
      </c>
      <c r="D1110" s="128">
        <v>7</v>
      </c>
      <c r="E1110" s="128">
        <v>555</v>
      </c>
      <c r="F1110" s="128">
        <v>0.95499999999999996</v>
      </c>
    </row>
    <row r="1111" spans="1:6">
      <c r="A1111" s="128">
        <v>543080</v>
      </c>
      <c r="B1111" s="129" t="s">
        <v>2353</v>
      </c>
      <c r="C1111" s="128">
        <v>301</v>
      </c>
      <c r="D1111" s="128">
        <v>3</v>
      </c>
      <c r="E1111" s="128">
        <v>256</v>
      </c>
      <c r="F1111" s="128">
        <v>0.99199999999999999</v>
      </c>
    </row>
    <row r="1112" spans="1:6">
      <c r="A1112" s="128">
        <v>517712</v>
      </c>
      <c r="B1112" s="129" t="s">
        <v>2354</v>
      </c>
      <c r="C1112" s="128">
        <v>511</v>
      </c>
      <c r="D1112" s="128">
        <v>5</v>
      </c>
      <c r="E1112" s="128">
        <v>383</v>
      </c>
      <c r="F1112" s="128">
        <v>0.97599999999999998</v>
      </c>
    </row>
    <row r="1113" spans="1:6">
      <c r="A1113" s="128">
        <v>556246</v>
      </c>
      <c r="B1113" s="129" t="s">
        <v>2355</v>
      </c>
      <c r="C1113" s="128">
        <v>305</v>
      </c>
      <c r="D1113" s="128">
        <v>3</v>
      </c>
      <c r="E1113" s="128">
        <v>189</v>
      </c>
      <c r="F1113" s="128">
        <v>1</v>
      </c>
    </row>
    <row r="1114" spans="1:6">
      <c r="A1114" s="128">
        <v>509248</v>
      </c>
      <c r="B1114" s="129" t="s">
        <v>3998</v>
      </c>
      <c r="C1114" s="128">
        <v>502</v>
      </c>
      <c r="D1114" s="128">
        <v>5</v>
      </c>
      <c r="E1114" s="128">
        <v>392</v>
      </c>
      <c r="F1114" s="128">
        <v>0.97499999999999998</v>
      </c>
    </row>
    <row r="1115" spans="1:6">
      <c r="A1115" s="128">
        <v>525863</v>
      </c>
      <c r="B1115" s="129" t="s">
        <v>2356</v>
      </c>
      <c r="C1115" s="128">
        <v>808</v>
      </c>
      <c r="D1115" s="128">
        <v>8</v>
      </c>
      <c r="E1115" s="128">
        <v>308</v>
      </c>
      <c r="F1115" s="128">
        <v>0.98499999999999999</v>
      </c>
    </row>
    <row r="1116" spans="1:6">
      <c r="A1116" s="128">
        <v>525871</v>
      </c>
      <c r="B1116" s="129" t="s">
        <v>2357</v>
      </c>
      <c r="C1116" s="128">
        <v>808</v>
      </c>
      <c r="D1116" s="128">
        <v>8</v>
      </c>
      <c r="E1116" s="128">
        <v>354</v>
      </c>
      <c r="F1116" s="128">
        <v>0.98</v>
      </c>
    </row>
    <row r="1117" spans="1:6">
      <c r="A1117" s="128">
        <v>522651</v>
      </c>
      <c r="B1117" s="129" t="s">
        <v>2358</v>
      </c>
      <c r="C1117" s="128">
        <v>807</v>
      </c>
      <c r="D1117" s="128">
        <v>8</v>
      </c>
      <c r="E1117" s="128">
        <v>109</v>
      </c>
      <c r="F1117" s="128">
        <v>1.01</v>
      </c>
    </row>
    <row r="1118" spans="1:6">
      <c r="A1118" s="128">
        <v>520411</v>
      </c>
      <c r="B1118" s="129" t="s">
        <v>2359</v>
      </c>
      <c r="C1118" s="128">
        <v>705</v>
      </c>
      <c r="D1118" s="128">
        <v>7</v>
      </c>
      <c r="E1118" s="128">
        <v>292</v>
      </c>
      <c r="F1118" s="128">
        <v>0.98699999999999999</v>
      </c>
    </row>
    <row r="1119" spans="1:6">
      <c r="A1119" s="128">
        <v>523593</v>
      </c>
      <c r="B1119" s="129" t="s">
        <v>2360</v>
      </c>
      <c r="C1119" s="128">
        <v>706</v>
      </c>
      <c r="D1119" s="128">
        <v>7</v>
      </c>
      <c r="E1119" s="128">
        <v>730</v>
      </c>
      <c r="F1119" s="128">
        <v>0.93300000000000005</v>
      </c>
    </row>
    <row r="1120" spans="1:6">
      <c r="A1120" s="128">
        <v>528455</v>
      </c>
      <c r="B1120" s="129" t="s">
        <v>2360</v>
      </c>
      <c r="C1120" s="128">
        <v>811</v>
      </c>
      <c r="D1120" s="128">
        <v>8</v>
      </c>
      <c r="E1120" s="128">
        <v>169</v>
      </c>
      <c r="F1120" s="128">
        <v>1.0029999999999999</v>
      </c>
    </row>
    <row r="1121" spans="1:6">
      <c r="A1121" s="128">
        <v>501212</v>
      </c>
      <c r="B1121" s="129" t="s">
        <v>2361</v>
      </c>
      <c r="C1121" s="128">
        <v>401</v>
      </c>
      <c r="D1121" s="128">
        <v>4</v>
      </c>
      <c r="E1121" s="128">
        <v>107</v>
      </c>
      <c r="F1121" s="128">
        <v>1.01</v>
      </c>
    </row>
    <row r="1122" spans="1:6">
      <c r="A1122" s="128">
        <v>522660</v>
      </c>
      <c r="B1122" s="129" t="s">
        <v>2362</v>
      </c>
      <c r="C1122" s="128">
        <v>809</v>
      </c>
      <c r="D1122" s="128">
        <v>8</v>
      </c>
      <c r="E1122" s="128">
        <v>129</v>
      </c>
      <c r="F1122" s="128">
        <v>1.008</v>
      </c>
    </row>
    <row r="1123" spans="1:6">
      <c r="A1123" s="128">
        <v>526801</v>
      </c>
      <c r="B1123" s="129" t="s">
        <v>2363</v>
      </c>
      <c r="C1123" s="128">
        <v>710</v>
      </c>
      <c r="D1123" s="128">
        <v>7</v>
      </c>
      <c r="E1123" s="128">
        <v>599</v>
      </c>
      <c r="F1123" s="128">
        <v>0.95</v>
      </c>
    </row>
    <row r="1124" spans="1:6">
      <c r="A1124" s="128">
        <v>516970</v>
      </c>
      <c r="B1124" s="129" t="s">
        <v>2364</v>
      </c>
      <c r="C1124" s="128">
        <v>613</v>
      </c>
      <c r="D1124" s="128">
        <v>6</v>
      </c>
      <c r="E1124" s="128">
        <v>564</v>
      </c>
      <c r="F1124" s="128">
        <v>0.95399999999999996</v>
      </c>
    </row>
    <row r="1125" spans="1:6">
      <c r="A1125" s="128">
        <v>516988</v>
      </c>
      <c r="B1125" s="129" t="s">
        <v>2365</v>
      </c>
      <c r="C1125" s="128">
        <v>613</v>
      </c>
      <c r="D1125" s="128">
        <v>6</v>
      </c>
      <c r="E1125" s="128">
        <v>754</v>
      </c>
      <c r="F1125" s="128">
        <v>0.93</v>
      </c>
    </row>
    <row r="1126" spans="1:6">
      <c r="A1126" s="128">
        <v>522678</v>
      </c>
      <c r="B1126" s="129" t="s">
        <v>2366</v>
      </c>
      <c r="C1126" s="128">
        <v>809</v>
      </c>
      <c r="D1126" s="128">
        <v>8</v>
      </c>
      <c r="E1126" s="128">
        <v>108</v>
      </c>
      <c r="F1126" s="128">
        <v>1.01</v>
      </c>
    </row>
    <row r="1127" spans="1:6">
      <c r="A1127" s="128">
        <v>527467</v>
      </c>
      <c r="B1127" s="129" t="s">
        <v>2367</v>
      </c>
      <c r="C1127" s="128">
        <v>711</v>
      </c>
      <c r="D1127" s="128">
        <v>7</v>
      </c>
      <c r="E1127" s="128">
        <v>275</v>
      </c>
      <c r="F1127" s="128">
        <v>0.99</v>
      </c>
    </row>
    <row r="1128" spans="1:6">
      <c r="A1128" s="128">
        <v>528463</v>
      </c>
      <c r="B1128" s="129" t="s">
        <v>2368</v>
      </c>
      <c r="C1128" s="128">
        <v>807</v>
      </c>
      <c r="D1128" s="128">
        <v>8</v>
      </c>
      <c r="E1128" s="128">
        <v>102</v>
      </c>
      <c r="F1128" s="128">
        <v>1.0109999999999999</v>
      </c>
    </row>
    <row r="1129" spans="1:6">
      <c r="A1129" s="128">
        <v>509761</v>
      </c>
      <c r="B1129" s="129" t="s">
        <v>2369</v>
      </c>
      <c r="C1129" s="128">
        <v>503</v>
      </c>
      <c r="D1129" s="128">
        <v>5</v>
      </c>
      <c r="E1129" s="128">
        <v>550</v>
      </c>
      <c r="F1129" s="128">
        <v>0.95599999999999996</v>
      </c>
    </row>
    <row r="1130" spans="1:6">
      <c r="A1130" s="128">
        <v>518549</v>
      </c>
      <c r="B1130" s="129" t="s">
        <v>2370</v>
      </c>
      <c r="C1130" s="128">
        <v>604</v>
      </c>
      <c r="D1130" s="128">
        <v>6</v>
      </c>
      <c r="E1130" s="128">
        <v>395</v>
      </c>
      <c r="F1130" s="128">
        <v>0.97499999999999998</v>
      </c>
    </row>
    <row r="1131" spans="1:6">
      <c r="A1131" s="128">
        <v>524689</v>
      </c>
      <c r="B1131" s="129" t="s">
        <v>2371</v>
      </c>
      <c r="C1131" s="128">
        <v>708</v>
      </c>
      <c r="D1131" s="128">
        <v>7</v>
      </c>
      <c r="E1131" s="128">
        <v>415</v>
      </c>
      <c r="F1131" s="128">
        <v>0.97199999999999998</v>
      </c>
    </row>
    <row r="1132" spans="1:6">
      <c r="A1132" s="128">
        <v>519405</v>
      </c>
      <c r="B1132" s="129" t="s">
        <v>2372</v>
      </c>
      <c r="C1132" s="128">
        <v>701</v>
      </c>
      <c r="D1132" s="128">
        <v>7</v>
      </c>
      <c r="E1132" s="128">
        <v>417</v>
      </c>
      <c r="F1132" s="128">
        <v>0.97199999999999998</v>
      </c>
    </row>
    <row r="1133" spans="1:6">
      <c r="A1133" s="128">
        <v>557617</v>
      </c>
      <c r="B1133" s="129" t="s">
        <v>2373</v>
      </c>
      <c r="C1133" s="128">
        <v>302</v>
      </c>
      <c r="D1133" s="128">
        <v>3</v>
      </c>
      <c r="E1133" s="128">
        <v>322</v>
      </c>
      <c r="F1133" s="128">
        <v>0.98399999999999999</v>
      </c>
    </row>
    <row r="1134" spans="1:6">
      <c r="A1134" s="128">
        <v>506168</v>
      </c>
      <c r="B1134" s="129" t="s">
        <v>2374</v>
      </c>
      <c r="C1134" s="128">
        <v>309</v>
      </c>
      <c r="D1134" s="128">
        <v>3</v>
      </c>
      <c r="E1134" s="128">
        <v>213</v>
      </c>
      <c r="F1134" s="128">
        <v>0.997</v>
      </c>
    </row>
    <row r="1135" spans="1:6">
      <c r="A1135" s="128">
        <v>519413</v>
      </c>
      <c r="B1135" s="129" t="s">
        <v>2375</v>
      </c>
      <c r="C1135" s="128">
        <v>701</v>
      </c>
      <c r="D1135" s="128">
        <v>7</v>
      </c>
      <c r="E1135" s="128">
        <v>560</v>
      </c>
      <c r="F1135" s="128">
        <v>0.95399999999999996</v>
      </c>
    </row>
    <row r="1136" spans="1:6">
      <c r="A1136" s="128">
        <v>523607</v>
      </c>
      <c r="B1136" s="129" t="s">
        <v>2376</v>
      </c>
      <c r="C1136" s="128">
        <v>703</v>
      </c>
      <c r="D1136" s="128">
        <v>7</v>
      </c>
      <c r="E1136" s="128">
        <v>616</v>
      </c>
      <c r="F1136" s="128">
        <v>0.94699999999999995</v>
      </c>
    </row>
    <row r="1137" spans="1:6">
      <c r="A1137" s="128">
        <v>524697</v>
      </c>
      <c r="B1137" s="129" t="s">
        <v>2377</v>
      </c>
      <c r="C1137" s="128">
        <v>707</v>
      </c>
      <c r="D1137" s="128">
        <v>7</v>
      </c>
      <c r="E1137" s="128">
        <v>403</v>
      </c>
      <c r="F1137" s="128">
        <v>0.97399999999999998</v>
      </c>
    </row>
    <row r="1138" spans="1:6">
      <c r="A1138" s="128">
        <v>556483</v>
      </c>
      <c r="B1138" s="129" t="s">
        <v>2378</v>
      </c>
      <c r="C1138" s="128">
        <v>207</v>
      </c>
      <c r="D1138" s="128">
        <v>2</v>
      </c>
      <c r="E1138" s="128">
        <v>132</v>
      </c>
      <c r="F1138" s="128">
        <v>1.0069999999999999</v>
      </c>
    </row>
    <row r="1139" spans="1:6">
      <c r="A1139" s="128">
        <v>511501</v>
      </c>
      <c r="B1139" s="129" t="s">
        <v>2379</v>
      </c>
      <c r="C1139" s="128">
        <v>607</v>
      </c>
      <c r="D1139" s="128">
        <v>6</v>
      </c>
      <c r="E1139" s="128">
        <v>318</v>
      </c>
      <c r="F1139" s="128">
        <v>0.98399999999999999</v>
      </c>
    </row>
    <row r="1140" spans="1:6">
      <c r="A1140" s="128">
        <v>543101</v>
      </c>
      <c r="B1140" s="129" t="s">
        <v>2380</v>
      </c>
      <c r="C1140" s="128">
        <v>406</v>
      </c>
      <c r="D1140" s="128">
        <v>4</v>
      </c>
      <c r="E1140" s="128">
        <v>216</v>
      </c>
      <c r="F1140" s="128">
        <v>0.997</v>
      </c>
    </row>
    <row r="1141" spans="1:6">
      <c r="A1141" s="128">
        <v>515094</v>
      </c>
      <c r="B1141" s="129" t="s">
        <v>2381</v>
      </c>
      <c r="C1141" s="128">
        <v>609</v>
      </c>
      <c r="D1141" s="128">
        <v>6</v>
      </c>
      <c r="E1141" s="128">
        <v>787</v>
      </c>
      <c r="F1141" s="128">
        <v>0.92600000000000005</v>
      </c>
    </row>
    <row r="1142" spans="1:6">
      <c r="A1142" s="128">
        <v>543268</v>
      </c>
      <c r="B1142" s="129" t="s">
        <v>2382</v>
      </c>
      <c r="C1142" s="128">
        <v>810</v>
      </c>
      <c r="D1142" s="128">
        <v>8</v>
      </c>
      <c r="E1142" s="128">
        <v>375</v>
      </c>
      <c r="F1142" s="128">
        <v>0.97699999999999998</v>
      </c>
    </row>
    <row r="1143" spans="1:6">
      <c r="A1143" s="128">
        <v>512389</v>
      </c>
      <c r="B1143" s="129" t="s">
        <v>2383</v>
      </c>
      <c r="C1143" s="128">
        <v>506</v>
      </c>
      <c r="D1143" s="128">
        <v>5</v>
      </c>
      <c r="E1143" s="128">
        <v>418</v>
      </c>
      <c r="F1143" s="128">
        <v>0.97199999999999998</v>
      </c>
    </row>
    <row r="1144" spans="1:6">
      <c r="A1144" s="128">
        <v>502430</v>
      </c>
      <c r="B1144" s="129" t="s">
        <v>2384</v>
      </c>
      <c r="C1144" s="128">
        <v>402</v>
      </c>
      <c r="D1144" s="128">
        <v>4</v>
      </c>
      <c r="E1144" s="128">
        <v>164</v>
      </c>
      <c r="F1144" s="128">
        <v>1.0029999999999999</v>
      </c>
    </row>
    <row r="1145" spans="1:6">
      <c r="A1145" s="128">
        <v>543110</v>
      </c>
      <c r="B1145" s="129" t="s">
        <v>2385</v>
      </c>
      <c r="C1145" s="128">
        <v>406</v>
      </c>
      <c r="D1145" s="128">
        <v>4</v>
      </c>
      <c r="E1145" s="128">
        <v>208</v>
      </c>
      <c r="F1145" s="128">
        <v>0.998</v>
      </c>
    </row>
    <row r="1146" spans="1:6">
      <c r="A1146" s="128">
        <v>527793</v>
      </c>
      <c r="B1146" s="129" t="s">
        <v>2386</v>
      </c>
      <c r="C1146" s="128">
        <v>711</v>
      </c>
      <c r="D1146" s="128">
        <v>7</v>
      </c>
      <c r="E1146" s="128">
        <v>202</v>
      </c>
      <c r="F1146" s="128">
        <v>0.999</v>
      </c>
    </row>
    <row r="1147" spans="1:6">
      <c r="A1147" s="128">
        <v>518557</v>
      </c>
      <c r="B1147" s="129" t="s">
        <v>1544</v>
      </c>
      <c r="C1147" s="128">
        <v>605</v>
      </c>
      <c r="D1147" s="128">
        <v>6</v>
      </c>
      <c r="E1147" s="128">
        <v>271</v>
      </c>
      <c r="F1147" s="128">
        <v>0.99</v>
      </c>
    </row>
    <row r="1148" spans="1:6">
      <c r="A1148" s="128">
        <v>509779</v>
      </c>
      <c r="B1148" s="129" t="s">
        <v>2387</v>
      </c>
      <c r="C1148" s="128">
        <v>507</v>
      </c>
      <c r="D1148" s="128">
        <v>5</v>
      </c>
      <c r="E1148" s="128">
        <v>656</v>
      </c>
      <c r="F1148" s="128">
        <v>0.94299999999999995</v>
      </c>
    </row>
    <row r="1149" spans="1:6">
      <c r="A1149" s="128">
        <v>527475</v>
      </c>
      <c r="B1149" s="129" t="s">
        <v>2388</v>
      </c>
      <c r="C1149" s="128">
        <v>711</v>
      </c>
      <c r="D1149" s="128">
        <v>7</v>
      </c>
      <c r="E1149" s="128">
        <v>204</v>
      </c>
      <c r="F1149" s="128">
        <v>0.998</v>
      </c>
    </row>
    <row r="1150" spans="1:6">
      <c r="A1150" s="128">
        <v>556149</v>
      </c>
      <c r="B1150" s="129" t="s">
        <v>2389</v>
      </c>
      <c r="C1150" s="128">
        <v>406</v>
      </c>
      <c r="D1150" s="128">
        <v>4</v>
      </c>
      <c r="E1150" s="128">
        <v>176</v>
      </c>
      <c r="F1150" s="128">
        <v>1.002</v>
      </c>
    </row>
    <row r="1151" spans="1:6">
      <c r="A1151" s="128">
        <v>519421</v>
      </c>
      <c r="B1151" s="129" t="s">
        <v>2390</v>
      </c>
      <c r="C1151" s="128">
        <v>701</v>
      </c>
      <c r="D1151" s="128">
        <v>7</v>
      </c>
      <c r="E1151" s="128">
        <v>350</v>
      </c>
      <c r="F1151" s="128">
        <v>0.98</v>
      </c>
    </row>
    <row r="1152" spans="1:6">
      <c r="A1152" s="128">
        <v>527483</v>
      </c>
      <c r="B1152" s="129" t="s">
        <v>2391</v>
      </c>
      <c r="C1152" s="128">
        <v>712</v>
      </c>
      <c r="D1152" s="128">
        <v>7</v>
      </c>
      <c r="E1152" s="128">
        <v>282</v>
      </c>
      <c r="F1152" s="128">
        <v>0.98899999999999999</v>
      </c>
    </row>
    <row r="1153" spans="1:6">
      <c r="A1153" s="128">
        <v>560065</v>
      </c>
      <c r="B1153" s="129" t="s">
        <v>2392</v>
      </c>
      <c r="C1153" s="128">
        <v>808</v>
      </c>
      <c r="D1153" s="128">
        <v>8</v>
      </c>
      <c r="E1153" s="128">
        <v>308</v>
      </c>
      <c r="F1153" s="128">
        <v>0.98499999999999999</v>
      </c>
    </row>
    <row r="1154" spans="1:6">
      <c r="A1154" s="128">
        <v>515108</v>
      </c>
      <c r="B1154" s="129" t="s">
        <v>2393</v>
      </c>
      <c r="C1154" s="128">
        <v>609</v>
      </c>
      <c r="D1154" s="128">
        <v>6</v>
      </c>
      <c r="E1154" s="128">
        <v>271</v>
      </c>
      <c r="F1154" s="128">
        <v>0.99</v>
      </c>
    </row>
    <row r="1155" spans="1:6">
      <c r="A1155" s="128">
        <v>543136</v>
      </c>
      <c r="B1155" s="129" t="s">
        <v>2394</v>
      </c>
      <c r="C1155" s="128">
        <v>301</v>
      </c>
      <c r="D1155" s="128">
        <v>3</v>
      </c>
      <c r="E1155" s="128">
        <v>357</v>
      </c>
      <c r="F1155" s="128">
        <v>0.97899999999999998</v>
      </c>
    </row>
    <row r="1156" spans="1:6">
      <c r="A1156" s="128">
        <v>502448</v>
      </c>
      <c r="B1156" s="129" t="s">
        <v>2395</v>
      </c>
      <c r="C1156" s="128">
        <v>402</v>
      </c>
      <c r="D1156" s="128">
        <v>4</v>
      </c>
      <c r="E1156" s="128">
        <v>124</v>
      </c>
      <c r="F1156" s="128">
        <v>1.008</v>
      </c>
    </row>
    <row r="1157" spans="1:6">
      <c r="A1157" s="128">
        <v>519430</v>
      </c>
      <c r="B1157" s="129" t="s">
        <v>2396</v>
      </c>
      <c r="C1157" s="128">
        <v>701</v>
      </c>
      <c r="D1157" s="128">
        <v>7</v>
      </c>
      <c r="E1157" s="128">
        <v>207</v>
      </c>
      <c r="F1157" s="128">
        <v>0.998</v>
      </c>
    </row>
    <row r="1158" spans="1:6">
      <c r="A1158" s="128">
        <v>528811</v>
      </c>
      <c r="B1158" s="129" t="s">
        <v>2396</v>
      </c>
      <c r="C1158" s="128">
        <v>713</v>
      </c>
      <c r="D1158" s="128">
        <v>7</v>
      </c>
      <c r="E1158" s="128">
        <v>127</v>
      </c>
      <c r="F1158" s="128">
        <v>1.008</v>
      </c>
    </row>
    <row r="1159" spans="1:6">
      <c r="A1159" s="128">
        <v>508021</v>
      </c>
      <c r="B1159" s="129" t="s">
        <v>2397</v>
      </c>
      <c r="C1159" s="128">
        <v>106</v>
      </c>
      <c r="D1159" s="128">
        <v>1</v>
      </c>
      <c r="E1159" s="128">
        <v>253</v>
      </c>
      <c r="F1159" s="128">
        <v>0.99199999999999999</v>
      </c>
    </row>
    <row r="1160" spans="1:6">
      <c r="A1160" s="128">
        <v>504491</v>
      </c>
      <c r="B1160" s="129" t="s">
        <v>2398</v>
      </c>
      <c r="C1160" s="128">
        <v>205</v>
      </c>
      <c r="D1160" s="128">
        <v>2</v>
      </c>
      <c r="E1160" s="128">
        <v>160</v>
      </c>
      <c r="F1160" s="128">
        <v>1.004</v>
      </c>
    </row>
    <row r="1161" spans="1:6">
      <c r="A1161" s="128">
        <v>519448</v>
      </c>
      <c r="B1161" s="129" t="s">
        <v>2399</v>
      </c>
      <c r="C1161" s="128">
        <v>712</v>
      </c>
      <c r="D1161" s="128">
        <v>7</v>
      </c>
      <c r="E1161" s="128">
        <v>203</v>
      </c>
      <c r="F1161" s="128">
        <v>0.998</v>
      </c>
    </row>
    <row r="1162" spans="1:6">
      <c r="A1162" s="128">
        <v>502456</v>
      </c>
      <c r="B1162" s="129" t="s">
        <v>2400</v>
      </c>
      <c r="C1162" s="128">
        <v>402</v>
      </c>
      <c r="D1162" s="128">
        <v>4</v>
      </c>
      <c r="E1162" s="128">
        <v>142</v>
      </c>
      <c r="F1162" s="128">
        <v>1.006</v>
      </c>
    </row>
    <row r="1163" spans="1:6">
      <c r="A1163" s="128">
        <v>517721</v>
      </c>
      <c r="B1163" s="129" t="s">
        <v>2401</v>
      </c>
      <c r="C1163" s="128">
        <v>511</v>
      </c>
      <c r="D1163" s="128">
        <v>5</v>
      </c>
      <c r="E1163" s="128">
        <v>499</v>
      </c>
      <c r="F1163" s="128">
        <v>0.96199999999999997</v>
      </c>
    </row>
    <row r="1164" spans="1:6">
      <c r="A1164" s="128">
        <v>516996</v>
      </c>
      <c r="B1164" s="129" t="s">
        <v>2402</v>
      </c>
      <c r="C1164" s="128">
        <v>613</v>
      </c>
      <c r="D1164" s="128">
        <v>6</v>
      </c>
      <c r="E1164" s="128">
        <v>779</v>
      </c>
      <c r="F1164" s="128">
        <v>0.92700000000000005</v>
      </c>
    </row>
    <row r="1165" spans="1:6">
      <c r="A1165" s="128">
        <v>525898</v>
      </c>
      <c r="B1165" s="129" t="s">
        <v>2403</v>
      </c>
      <c r="C1165" s="128">
        <v>808</v>
      </c>
      <c r="D1165" s="128">
        <v>8</v>
      </c>
      <c r="E1165" s="128">
        <v>256</v>
      </c>
      <c r="F1165" s="128">
        <v>0.99199999999999999</v>
      </c>
    </row>
    <row r="1166" spans="1:6">
      <c r="A1166" s="128">
        <v>502464</v>
      </c>
      <c r="B1166" s="129" t="s">
        <v>2404</v>
      </c>
      <c r="C1166" s="128">
        <v>402</v>
      </c>
      <c r="D1166" s="128">
        <v>4</v>
      </c>
      <c r="E1166" s="128">
        <v>159</v>
      </c>
      <c r="F1166" s="128">
        <v>1.004</v>
      </c>
    </row>
    <row r="1167" spans="1:6">
      <c r="A1167" s="128">
        <v>519456</v>
      </c>
      <c r="B1167" s="129" t="s">
        <v>2405</v>
      </c>
      <c r="C1167" s="128">
        <v>701</v>
      </c>
      <c r="D1167" s="128">
        <v>7</v>
      </c>
      <c r="E1167" s="128">
        <v>215</v>
      </c>
      <c r="F1167" s="128">
        <v>0.997</v>
      </c>
    </row>
    <row r="1168" spans="1:6">
      <c r="A1168" s="128">
        <v>543276</v>
      </c>
      <c r="B1168" s="129" t="s">
        <v>2406</v>
      </c>
      <c r="C1168" s="128">
        <v>704</v>
      </c>
      <c r="D1168" s="128">
        <v>7</v>
      </c>
      <c r="E1168" s="128">
        <v>522</v>
      </c>
      <c r="F1168" s="128">
        <v>0.95899999999999996</v>
      </c>
    </row>
    <row r="1169" spans="1:6">
      <c r="A1169" s="128">
        <v>527491</v>
      </c>
      <c r="B1169" s="129" t="s">
        <v>2407</v>
      </c>
      <c r="C1169" s="128">
        <v>712</v>
      </c>
      <c r="D1169" s="128">
        <v>7</v>
      </c>
      <c r="E1169" s="128">
        <v>321</v>
      </c>
      <c r="F1169" s="128">
        <v>0.98399999999999999</v>
      </c>
    </row>
    <row r="1170" spans="1:6">
      <c r="A1170" s="128">
        <v>519464</v>
      </c>
      <c r="B1170" s="129" t="s">
        <v>2408</v>
      </c>
      <c r="C1170" s="128">
        <v>701</v>
      </c>
      <c r="D1170" s="128">
        <v>7</v>
      </c>
      <c r="E1170" s="128">
        <v>399</v>
      </c>
      <c r="F1170" s="128">
        <v>0.97399999999999998</v>
      </c>
    </row>
    <row r="1171" spans="1:6">
      <c r="A1171" s="128">
        <v>522686</v>
      </c>
      <c r="B1171" s="129" t="s">
        <v>2409</v>
      </c>
      <c r="C1171" s="128">
        <v>807</v>
      </c>
      <c r="D1171" s="128">
        <v>8</v>
      </c>
      <c r="E1171" s="128">
        <v>123</v>
      </c>
      <c r="F1171" s="128">
        <v>1.008</v>
      </c>
    </row>
    <row r="1172" spans="1:6">
      <c r="A1172" s="128">
        <v>501719</v>
      </c>
      <c r="B1172" s="129" t="s">
        <v>2410</v>
      </c>
      <c r="C1172" s="128">
        <v>201</v>
      </c>
      <c r="D1172" s="128">
        <v>2</v>
      </c>
      <c r="E1172" s="128">
        <v>114</v>
      </c>
      <c r="F1172" s="128">
        <v>1.0089999999999999</v>
      </c>
    </row>
    <row r="1173" spans="1:6">
      <c r="A1173" s="128">
        <v>504513</v>
      </c>
      <c r="B1173" s="129" t="s">
        <v>2411</v>
      </c>
      <c r="C1173" s="128">
        <v>205</v>
      </c>
      <c r="D1173" s="128">
        <v>2</v>
      </c>
      <c r="E1173" s="128">
        <v>156</v>
      </c>
      <c r="F1173" s="128">
        <v>1.004</v>
      </c>
    </row>
    <row r="1174" spans="1:6">
      <c r="A1174" s="128">
        <v>581704</v>
      </c>
      <c r="B1174" s="129" t="s">
        <v>2412</v>
      </c>
      <c r="C1174" s="128">
        <v>406</v>
      </c>
      <c r="D1174" s="128">
        <v>4</v>
      </c>
      <c r="E1174" s="128">
        <v>194</v>
      </c>
      <c r="F1174" s="128">
        <v>1</v>
      </c>
    </row>
    <row r="1175" spans="1:6">
      <c r="A1175" s="128">
        <v>528471</v>
      </c>
      <c r="B1175" s="129" t="s">
        <v>2412</v>
      </c>
      <c r="C1175" s="128">
        <v>811</v>
      </c>
      <c r="D1175" s="128">
        <v>8</v>
      </c>
      <c r="E1175" s="128">
        <v>168</v>
      </c>
      <c r="F1175" s="128">
        <v>1.0029999999999999</v>
      </c>
    </row>
    <row r="1176" spans="1:6">
      <c r="A1176" s="128">
        <v>510572</v>
      </c>
      <c r="B1176" s="129" t="s">
        <v>2413</v>
      </c>
      <c r="C1176" s="128">
        <v>505</v>
      </c>
      <c r="D1176" s="128">
        <v>5</v>
      </c>
      <c r="E1176" s="128">
        <v>623</v>
      </c>
      <c r="F1176" s="128">
        <v>0.94699999999999995</v>
      </c>
    </row>
    <row r="1177" spans="1:6">
      <c r="A1177" s="128">
        <v>524701</v>
      </c>
      <c r="B1177" s="129" t="s">
        <v>2413</v>
      </c>
      <c r="C1177" s="128">
        <v>707</v>
      </c>
      <c r="D1177" s="128">
        <v>7</v>
      </c>
      <c r="E1177" s="128">
        <v>389</v>
      </c>
      <c r="F1177" s="128">
        <v>0.97499999999999998</v>
      </c>
    </row>
    <row r="1178" spans="1:6">
      <c r="A1178" s="128">
        <v>528820</v>
      </c>
      <c r="B1178" s="129" t="s">
        <v>2414</v>
      </c>
      <c r="C1178" s="128">
        <v>713</v>
      </c>
      <c r="D1178" s="128">
        <v>7</v>
      </c>
      <c r="E1178" s="128">
        <v>217</v>
      </c>
      <c r="F1178" s="128">
        <v>0.997</v>
      </c>
    </row>
    <row r="1179" spans="1:6">
      <c r="A1179" s="128">
        <v>557501</v>
      </c>
      <c r="B1179" s="129" t="s">
        <v>2415</v>
      </c>
      <c r="C1179" s="128">
        <v>308</v>
      </c>
      <c r="D1179" s="128">
        <v>3</v>
      </c>
      <c r="E1179" s="128">
        <v>332</v>
      </c>
      <c r="F1179" s="128">
        <v>0.98199999999999998</v>
      </c>
    </row>
    <row r="1180" spans="1:6">
      <c r="A1180" s="128">
        <v>501727</v>
      </c>
      <c r="B1180" s="129" t="s">
        <v>2416</v>
      </c>
      <c r="C1180" s="128">
        <v>201</v>
      </c>
      <c r="D1180" s="128">
        <v>2</v>
      </c>
      <c r="E1180" s="128">
        <v>125</v>
      </c>
      <c r="F1180" s="128">
        <v>1.008</v>
      </c>
    </row>
    <row r="1181" spans="1:6">
      <c r="A1181" s="128">
        <v>515116</v>
      </c>
      <c r="B1181" s="129" t="s">
        <v>2417</v>
      </c>
      <c r="C1181" s="128">
        <v>609</v>
      </c>
      <c r="D1181" s="128">
        <v>6</v>
      </c>
      <c r="E1181" s="128">
        <v>465</v>
      </c>
      <c r="F1181" s="128">
        <v>0.96599999999999997</v>
      </c>
    </row>
    <row r="1182" spans="1:6">
      <c r="A1182" s="128">
        <v>526819</v>
      </c>
      <c r="B1182" s="129" t="s">
        <v>2418</v>
      </c>
      <c r="C1182" s="128">
        <v>710</v>
      </c>
      <c r="D1182" s="128">
        <v>7</v>
      </c>
      <c r="E1182" s="128">
        <v>670</v>
      </c>
      <c r="F1182" s="128">
        <v>0.94099999999999995</v>
      </c>
    </row>
    <row r="1183" spans="1:6">
      <c r="A1183" s="128">
        <v>557277</v>
      </c>
      <c r="B1183" s="129" t="s">
        <v>2419</v>
      </c>
      <c r="C1183" s="128">
        <v>601</v>
      </c>
      <c r="D1183" s="128">
        <v>6</v>
      </c>
      <c r="E1183" s="128">
        <v>382</v>
      </c>
      <c r="F1183" s="128">
        <v>0.97599999999999998</v>
      </c>
    </row>
    <row r="1184" spans="1:6">
      <c r="A1184" s="128">
        <v>521639</v>
      </c>
      <c r="B1184" s="129" t="s">
        <v>2420</v>
      </c>
      <c r="C1184" s="128">
        <v>806</v>
      </c>
      <c r="D1184" s="128">
        <v>8</v>
      </c>
      <c r="E1184" s="128">
        <v>256</v>
      </c>
      <c r="F1184" s="128">
        <v>0.99199999999999999</v>
      </c>
    </row>
    <row r="1185" spans="1:6">
      <c r="A1185" s="128">
        <v>580597</v>
      </c>
      <c r="B1185" s="129" t="s">
        <v>2421</v>
      </c>
      <c r="C1185" s="128">
        <v>201</v>
      </c>
      <c r="D1185" s="128">
        <v>2</v>
      </c>
      <c r="E1185" s="128">
        <v>122</v>
      </c>
      <c r="F1185" s="128">
        <v>1.008</v>
      </c>
    </row>
    <row r="1186" spans="1:6">
      <c r="A1186" s="128">
        <v>528480</v>
      </c>
      <c r="B1186" s="129" t="s">
        <v>2422</v>
      </c>
      <c r="C1186" s="128">
        <v>811</v>
      </c>
      <c r="D1186" s="128">
        <v>8</v>
      </c>
      <c r="E1186" s="128">
        <v>130</v>
      </c>
      <c r="F1186" s="128">
        <v>1.0069999999999999</v>
      </c>
    </row>
    <row r="1187" spans="1:6">
      <c r="A1187" s="128">
        <v>509256</v>
      </c>
      <c r="B1187" s="129" t="s">
        <v>4471</v>
      </c>
      <c r="C1187" s="128">
        <v>504</v>
      </c>
      <c r="D1187" s="128">
        <v>5</v>
      </c>
      <c r="E1187" s="128">
        <v>362</v>
      </c>
      <c r="F1187" s="128">
        <v>0.97899999999999998</v>
      </c>
    </row>
    <row r="1188" spans="1:6">
      <c r="A1188" s="128">
        <v>509264</v>
      </c>
      <c r="B1188" s="129" t="s">
        <v>4844</v>
      </c>
      <c r="C1188" s="128">
        <v>504</v>
      </c>
      <c r="D1188" s="128">
        <v>5</v>
      </c>
      <c r="E1188" s="128">
        <v>368</v>
      </c>
      <c r="F1188" s="128">
        <v>0.97799999999999998</v>
      </c>
    </row>
    <row r="1189" spans="1:6">
      <c r="A1189" s="128">
        <v>508039</v>
      </c>
      <c r="B1189" s="129" t="s">
        <v>2423</v>
      </c>
      <c r="C1189" s="128">
        <v>106</v>
      </c>
      <c r="D1189" s="128">
        <v>1</v>
      </c>
      <c r="E1189" s="128">
        <v>155</v>
      </c>
      <c r="F1189" s="128">
        <v>1.004</v>
      </c>
    </row>
    <row r="1190" spans="1:6">
      <c r="A1190" s="128">
        <v>518565</v>
      </c>
      <c r="B1190" s="129" t="s">
        <v>2424</v>
      </c>
      <c r="C1190" s="128">
        <v>605</v>
      </c>
      <c r="D1190" s="128">
        <v>6</v>
      </c>
      <c r="E1190" s="128">
        <v>483</v>
      </c>
      <c r="F1190" s="128">
        <v>0.96399999999999997</v>
      </c>
    </row>
    <row r="1191" spans="1:6">
      <c r="A1191" s="128">
        <v>526827</v>
      </c>
      <c r="B1191" s="129" t="s">
        <v>2425</v>
      </c>
      <c r="C1191" s="128">
        <v>710</v>
      </c>
      <c r="D1191" s="128">
        <v>7</v>
      </c>
      <c r="E1191" s="128">
        <v>581</v>
      </c>
      <c r="F1191" s="128">
        <v>0.95199999999999996</v>
      </c>
    </row>
    <row r="1192" spans="1:6">
      <c r="A1192" s="128">
        <v>582140</v>
      </c>
      <c r="B1192" s="129" t="s">
        <v>2426</v>
      </c>
      <c r="C1192" s="128">
        <v>702</v>
      </c>
      <c r="D1192" s="128">
        <v>7</v>
      </c>
      <c r="E1192" s="128">
        <v>157</v>
      </c>
      <c r="F1192" s="128">
        <v>1.004</v>
      </c>
    </row>
    <row r="1193" spans="1:6">
      <c r="A1193" s="128">
        <v>524727</v>
      </c>
      <c r="B1193" s="129" t="s">
        <v>2427</v>
      </c>
      <c r="C1193" s="128">
        <v>707</v>
      </c>
      <c r="D1193" s="128">
        <v>7</v>
      </c>
      <c r="E1193" s="128">
        <v>270</v>
      </c>
      <c r="F1193" s="128">
        <v>0.99</v>
      </c>
    </row>
    <row r="1194" spans="1:6">
      <c r="A1194" s="128">
        <v>513296</v>
      </c>
      <c r="B1194" s="129" t="s">
        <v>2428</v>
      </c>
      <c r="C1194" s="128">
        <v>302</v>
      </c>
      <c r="D1194" s="128">
        <v>3</v>
      </c>
      <c r="E1194" s="128">
        <v>248</v>
      </c>
      <c r="F1194" s="128">
        <v>0.99299999999999999</v>
      </c>
    </row>
    <row r="1195" spans="1:6">
      <c r="A1195" s="128">
        <v>500437</v>
      </c>
      <c r="B1195" s="129" t="s">
        <v>2429</v>
      </c>
      <c r="C1195" s="128">
        <v>407</v>
      </c>
      <c r="D1195" s="128">
        <v>4</v>
      </c>
      <c r="E1195" s="128">
        <v>197</v>
      </c>
      <c r="F1195" s="128">
        <v>0.999</v>
      </c>
    </row>
    <row r="1196" spans="1:6">
      <c r="A1196" s="128">
        <v>528498</v>
      </c>
      <c r="B1196" s="129" t="s">
        <v>2430</v>
      </c>
      <c r="C1196" s="128">
        <v>811</v>
      </c>
      <c r="D1196" s="128">
        <v>8</v>
      </c>
      <c r="E1196" s="128">
        <v>106</v>
      </c>
      <c r="F1196" s="128">
        <v>1.01</v>
      </c>
    </row>
    <row r="1197" spans="1:6">
      <c r="A1197" s="128">
        <v>599328</v>
      </c>
      <c r="B1197" s="129" t="s">
        <v>2431</v>
      </c>
      <c r="C1197" s="128">
        <v>613</v>
      </c>
      <c r="D1197" s="128">
        <v>6</v>
      </c>
      <c r="E1197" s="128">
        <v>262</v>
      </c>
      <c r="F1197" s="128">
        <v>0.99099999999999999</v>
      </c>
    </row>
    <row r="1198" spans="1:6">
      <c r="A1198" s="128">
        <v>520438</v>
      </c>
      <c r="B1198" s="129" t="s">
        <v>2432</v>
      </c>
      <c r="C1198" s="128">
        <v>709</v>
      </c>
      <c r="D1198" s="128">
        <v>7</v>
      </c>
      <c r="E1198" s="128">
        <v>308</v>
      </c>
      <c r="F1198" s="128">
        <v>0.98499999999999999</v>
      </c>
    </row>
    <row r="1199" spans="1:6">
      <c r="A1199" s="128">
        <v>527505</v>
      </c>
      <c r="B1199" s="129" t="s">
        <v>2433</v>
      </c>
      <c r="C1199" s="128">
        <v>712</v>
      </c>
      <c r="D1199" s="128">
        <v>7</v>
      </c>
      <c r="E1199" s="128">
        <v>262</v>
      </c>
      <c r="F1199" s="128">
        <v>0.99099999999999999</v>
      </c>
    </row>
    <row r="1200" spans="1:6">
      <c r="A1200" s="128">
        <v>518573</v>
      </c>
      <c r="B1200" s="129" t="s">
        <v>2434</v>
      </c>
      <c r="C1200" s="128">
        <v>605</v>
      </c>
      <c r="D1200" s="128">
        <v>6</v>
      </c>
      <c r="E1200" s="128">
        <v>216</v>
      </c>
      <c r="F1200" s="128">
        <v>0.997</v>
      </c>
    </row>
    <row r="1201" spans="1:6">
      <c r="A1201" s="128">
        <v>504521</v>
      </c>
      <c r="B1201" s="129" t="s">
        <v>2435</v>
      </c>
      <c r="C1201" s="128">
        <v>205</v>
      </c>
      <c r="D1201" s="128">
        <v>2</v>
      </c>
      <c r="E1201" s="128">
        <v>233</v>
      </c>
      <c r="F1201" s="128">
        <v>0.995</v>
      </c>
    </row>
    <row r="1202" spans="1:6">
      <c r="A1202" s="128">
        <v>519472</v>
      </c>
      <c r="B1202" s="129" t="s">
        <v>2436</v>
      </c>
      <c r="C1202" s="128">
        <v>701</v>
      </c>
      <c r="D1202" s="128">
        <v>7</v>
      </c>
      <c r="E1202" s="128">
        <v>193</v>
      </c>
      <c r="F1202" s="128">
        <v>1</v>
      </c>
    </row>
    <row r="1203" spans="1:6">
      <c r="A1203" s="128">
        <v>512397</v>
      </c>
      <c r="B1203" s="129" t="s">
        <v>2437</v>
      </c>
      <c r="C1203" s="128">
        <v>506</v>
      </c>
      <c r="D1203" s="128">
        <v>5</v>
      </c>
      <c r="E1203" s="128">
        <v>463</v>
      </c>
      <c r="F1203" s="128">
        <v>0.96599999999999997</v>
      </c>
    </row>
    <row r="1204" spans="1:6">
      <c r="A1204" s="128">
        <v>522694</v>
      </c>
      <c r="B1204" s="129" t="s">
        <v>2438</v>
      </c>
      <c r="C1204" s="128">
        <v>807</v>
      </c>
      <c r="D1204" s="128">
        <v>8</v>
      </c>
      <c r="E1204" s="128">
        <v>108</v>
      </c>
      <c r="F1204" s="128">
        <v>1.01</v>
      </c>
    </row>
    <row r="1205" spans="1:6">
      <c r="A1205" s="128">
        <v>528501</v>
      </c>
      <c r="B1205" s="129" t="s">
        <v>2439</v>
      </c>
      <c r="C1205" s="128">
        <v>811</v>
      </c>
      <c r="D1205" s="128">
        <v>8</v>
      </c>
      <c r="E1205" s="128">
        <v>173</v>
      </c>
      <c r="F1205" s="128">
        <v>1.002</v>
      </c>
    </row>
    <row r="1206" spans="1:6">
      <c r="A1206" s="128">
        <v>522708</v>
      </c>
      <c r="B1206" s="129" t="s">
        <v>2440</v>
      </c>
      <c r="C1206" s="128">
        <v>807</v>
      </c>
      <c r="D1206" s="128">
        <v>8</v>
      </c>
      <c r="E1206" s="128">
        <v>116</v>
      </c>
      <c r="F1206" s="128">
        <v>1.0089999999999999</v>
      </c>
    </row>
    <row r="1207" spans="1:6">
      <c r="A1207" s="128">
        <v>511510</v>
      </c>
      <c r="B1207" s="129" t="s">
        <v>2441</v>
      </c>
      <c r="C1207" s="128">
        <v>604</v>
      </c>
      <c r="D1207" s="128">
        <v>6</v>
      </c>
      <c r="E1207" s="128">
        <v>880</v>
      </c>
      <c r="F1207" s="128">
        <v>0.91500000000000004</v>
      </c>
    </row>
    <row r="1208" spans="1:6">
      <c r="A1208" s="128">
        <v>514128</v>
      </c>
      <c r="B1208" s="129" t="s">
        <v>2442</v>
      </c>
      <c r="C1208" s="128">
        <v>307</v>
      </c>
      <c r="D1208" s="128">
        <v>3</v>
      </c>
      <c r="E1208" s="128">
        <v>313</v>
      </c>
      <c r="F1208" s="128">
        <v>0.98499999999999999</v>
      </c>
    </row>
    <row r="1209" spans="1:6">
      <c r="A1209" s="128">
        <v>510581</v>
      </c>
      <c r="B1209" s="129" t="s">
        <v>2443</v>
      </c>
      <c r="C1209" s="128">
        <v>505</v>
      </c>
      <c r="D1209" s="128">
        <v>5</v>
      </c>
      <c r="E1209" s="128">
        <v>676</v>
      </c>
      <c r="F1209" s="128">
        <v>0.94</v>
      </c>
    </row>
    <row r="1210" spans="1:6">
      <c r="A1210" s="128">
        <v>513300</v>
      </c>
      <c r="B1210" s="129" t="s">
        <v>2444</v>
      </c>
      <c r="C1210" s="128">
        <v>308</v>
      </c>
      <c r="D1210" s="128">
        <v>3</v>
      </c>
      <c r="E1210" s="128">
        <v>380</v>
      </c>
      <c r="F1210" s="128">
        <v>0.97699999999999998</v>
      </c>
    </row>
    <row r="1211" spans="1:6">
      <c r="A1211" s="128">
        <v>524735</v>
      </c>
      <c r="B1211" s="129" t="s">
        <v>2445</v>
      </c>
      <c r="C1211" s="128">
        <v>707</v>
      </c>
      <c r="D1211" s="128">
        <v>7</v>
      </c>
      <c r="E1211" s="128">
        <v>383</v>
      </c>
      <c r="F1211" s="128">
        <v>0.97599999999999998</v>
      </c>
    </row>
    <row r="1212" spans="1:6">
      <c r="A1212" s="128">
        <v>513318</v>
      </c>
      <c r="B1212" s="129" t="s">
        <v>2446</v>
      </c>
      <c r="C1212" s="128">
        <v>308</v>
      </c>
      <c r="D1212" s="128">
        <v>3</v>
      </c>
      <c r="E1212" s="128">
        <v>404</v>
      </c>
      <c r="F1212" s="128">
        <v>0.97399999999999998</v>
      </c>
    </row>
    <row r="1213" spans="1:6">
      <c r="A1213" s="128">
        <v>513326</v>
      </c>
      <c r="B1213" s="129" t="s">
        <v>2447</v>
      </c>
      <c r="C1213" s="128">
        <v>308</v>
      </c>
      <c r="D1213" s="128">
        <v>3</v>
      </c>
      <c r="E1213" s="128">
        <v>278</v>
      </c>
      <c r="F1213" s="128">
        <v>0.98899999999999999</v>
      </c>
    </row>
    <row r="1214" spans="1:6">
      <c r="A1214" s="128">
        <v>526835</v>
      </c>
      <c r="B1214" s="129" t="s">
        <v>2448</v>
      </c>
      <c r="C1214" s="128">
        <v>710</v>
      </c>
      <c r="D1214" s="128">
        <v>7</v>
      </c>
      <c r="E1214" s="128">
        <v>449</v>
      </c>
      <c r="F1214" s="128">
        <v>0.96799999999999997</v>
      </c>
    </row>
    <row r="1215" spans="1:6">
      <c r="A1215" s="128">
        <v>501735</v>
      </c>
      <c r="B1215" s="129" t="s">
        <v>2449</v>
      </c>
      <c r="C1215" s="128">
        <v>201</v>
      </c>
      <c r="D1215" s="128">
        <v>2</v>
      </c>
      <c r="E1215" s="128">
        <v>121</v>
      </c>
      <c r="F1215" s="128">
        <v>1.0089999999999999</v>
      </c>
    </row>
    <row r="1216" spans="1:6">
      <c r="A1216" s="128">
        <v>500453</v>
      </c>
      <c r="B1216" s="129" t="s">
        <v>2450</v>
      </c>
      <c r="C1216" s="128">
        <v>403</v>
      </c>
      <c r="D1216" s="128">
        <v>4</v>
      </c>
      <c r="E1216" s="128">
        <v>174</v>
      </c>
      <c r="F1216" s="128">
        <v>1.002</v>
      </c>
    </row>
    <row r="1217" spans="1:6">
      <c r="A1217" s="128">
        <v>515124</v>
      </c>
      <c r="B1217" s="129" t="s">
        <v>2451</v>
      </c>
      <c r="C1217" s="128">
        <v>609</v>
      </c>
      <c r="D1217" s="128">
        <v>6</v>
      </c>
      <c r="E1217" s="128">
        <v>270</v>
      </c>
      <c r="F1217" s="128">
        <v>0.99</v>
      </c>
    </row>
    <row r="1218" spans="1:6">
      <c r="A1218" s="128">
        <v>514136</v>
      </c>
      <c r="B1218" s="129" t="s">
        <v>2452</v>
      </c>
      <c r="C1218" s="128">
        <v>307</v>
      </c>
      <c r="D1218" s="128">
        <v>3</v>
      </c>
      <c r="E1218" s="128">
        <v>384</v>
      </c>
      <c r="F1218" s="128">
        <v>0.97599999999999998</v>
      </c>
    </row>
    <row r="1219" spans="1:6">
      <c r="A1219" s="128">
        <v>511528</v>
      </c>
      <c r="B1219" s="129" t="s">
        <v>2453</v>
      </c>
      <c r="C1219" s="128">
        <v>606</v>
      </c>
      <c r="D1219" s="128">
        <v>6</v>
      </c>
      <c r="E1219" s="128">
        <v>248</v>
      </c>
      <c r="F1219" s="128">
        <v>0.99299999999999999</v>
      </c>
    </row>
    <row r="1220" spans="1:6">
      <c r="A1220" s="128">
        <v>517011</v>
      </c>
      <c r="B1220" s="129" t="s">
        <v>2454</v>
      </c>
      <c r="C1220" s="128">
        <v>613</v>
      </c>
      <c r="D1220" s="128">
        <v>6</v>
      </c>
      <c r="E1220" s="128">
        <v>251</v>
      </c>
      <c r="F1220" s="128">
        <v>0.99199999999999999</v>
      </c>
    </row>
    <row r="1221" spans="1:6">
      <c r="A1221" s="128">
        <v>523615</v>
      </c>
      <c r="B1221" s="129" t="s">
        <v>2455</v>
      </c>
      <c r="C1221" s="128">
        <v>703</v>
      </c>
      <c r="D1221" s="128">
        <v>7</v>
      </c>
      <c r="E1221" s="128">
        <v>485</v>
      </c>
      <c r="F1221" s="128">
        <v>0.96399999999999997</v>
      </c>
    </row>
    <row r="1222" spans="1:6">
      <c r="A1222" s="128">
        <v>522716</v>
      </c>
      <c r="B1222" s="129" t="s">
        <v>2456</v>
      </c>
      <c r="C1222" s="128">
        <v>809</v>
      </c>
      <c r="D1222" s="128">
        <v>8</v>
      </c>
      <c r="E1222" s="128">
        <v>107</v>
      </c>
      <c r="F1222" s="128">
        <v>1.01</v>
      </c>
    </row>
    <row r="1223" spans="1:6">
      <c r="A1223" s="128">
        <v>503312</v>
      </c>
      <c r="B1223" s="129" t="s">
        <v>2457</v>
      </c>
      <c r="C1223" s="128">
        <v>404</v>
      </c>
      <c r="D1223" s="128">
        <v>4</v>
      </c>
      <c r="E1223" s="128">
        <v>127</v>
      </c>
      <c r="F1223" s="128">
        <v>1.008</v>
      </c>
    </row>
    <row r="1224" spans="1:6">
      <c r="A1224" s="128">
        <v>528510</v>
      </c>
      <c r="B1224" s="129" t="s">
        <v>2458</v>
      </c>
      <c r="C1224" s="128">
        <v>811</v>
      </c>
      <c r="D1224" s="128">
        <v>8</v>
      </c>
      <c r="E1224" s="128">
        <v>108</v>
      </c>
      <c r="F1224" s="128">
        <v>1.01</v>
      </c>
    </row>
    <row r="1225" spans="1:6">
      <c r="A1225" s="128">
        <v>524743</v>
      </c>
      <c r="B1225" s="129" t="s">
        <v>2459</v>
      </c>
      <c r="C1225" s="128">
        <v>707</v>
      </c>
      <c r="D1225" s="128">
        <v>7</v>
      </c>
      <c r="E1225" s="128">
        <v>229</v>
      </c>
      <c r="F1225" s="128">
        <v>0.995</v>
      </c>
    </row>
    <row r="1226" spans="1:6">
      <c r="A1226" s="128">
        <v>519481</v>
      </c>
      <c r="B1226" s="129" t="s">
        <v>2460</v>
      </c>
      <c r="C1226" s="128">
        <v>701</v>
      </c>
      <c r="D1226" s="128">
        <v>7</v>
      </c>
      <c r="E1226" s="128">
        <v>468</v>
      </c>
      <c r="F1226" s="128">
        <v>0.96599999999999997</v>
      </c>
    </row>
    <row r="1227" spans="1:6">
      <c r="A1227" s="128">
        <v>515132</v>
      </c>
      <c r="B1227" s="129" t="s">
        <v>2461</v>
      </c>
      <c r="C1227" s="128">
        <v>609</v>
      </c>
      <c r="D1227" s="128">
        <v>6</v>
      </c>
      <c r="E1227" s="128">
        <v>155</v>
      </c>
      <c r="F1227" s="128">
        <v>1.004</v>
      </c>
    </row>
    <row r="1228" spans="1:6">
      <c r="A1228" s="128">
        <v>523623</v>
      </c>
      <c r="B1228" s="129" t="s">
        <v>2462</v>
      </c>
      <c r="C1228" s="128">
        <v>703</v>
      </c>
      <c r="D1228" s="128">
        <v>7</v>
      </c>
      <c r="E1228" s="128">
        <v>744</v>
      </c>
      <c r="F1228" s="128">
        <v>0.93200000000000005</v>
      </c>
    </row>
    <row r="1229" spans="1:6">
      <c r="A1229" s="128">
        <v>515141</v>
      </c>
      <c r="B1229" s="129" t="s">
        <v>2463</v>
      </c>
      <c r="C1229" s="128">
        <v>609</v>
      </c>
      <c r="D1229" s="128">
        <v>6</v>
      </c>
      <c r="E1229" s="128">
        <v>208</v>
      </c>
      <c r="F1229" s="128">
        <v>0.998</v>
      </c>
    </row>
    <row r="1230" spans="1:6">
      <c r="A1230" s="128">
        <v>511536</v>
      </c>
      <c r="B1230" s="129" t="s">
        <v>2464</v>
      </c>
      <c r="C1230" s="128">
        <v>606</v>
      </c>
      <c r="D1230" s="128">
        <v>6</v>
      </c>
      <c r="E1230" s="128">
        <v>548</v>
      </c>
      <c r="F1230" s="128">
        <v>0.95599999999999996</v>
      </c>
    </row>
    <row r="1231" spans="1:6">
      <c r="A1231" s="128">
        <v>507253</v>
      </c>
      <c r="B1231" s="129" t="s">
        <v>2465</v>
      </c>
      <c r="C1231" s="128">
        <v>203</v>
      </c>
      <c r="D1231" s="128">
        <v>2</v>
      </c>
      <c r="E1231" s="128">
        <v>142</v>
      </c>
      <c r="F1231" s="128">
        <v>1.006</v>
      </c>
    </row>
    <row r="1232" spans="1:6">
      <c r="A1232" s="128">
        <v>516155</v>
      </c>
      <c r="B1232" s="129" t="s">
        <v>2466</v>
      </c>
      <c r="C1232" s="128">
        <v>610</v>
      </c>
      <c r="D1232" s="128">
        <v>6</v>
      </c>
      <c r="E1232" s="128">
        <v>169</v>
      </c>
      <c r="F1232" s="128">
        <v>1.0029999999999999</v>
      </c>
    </row>
    <row r="1233" spans="1:6">
      <c r="A1233" s="128">
        <v>524751</v>
      </c>
      <c r="B1233" s="129" t="s">
        <v>2467</v>
      </c>
      <c r="C1233" s="128">
        <v>707</v>
      </c>
      <c r="D1233" s="128">
        <v>7</v>
      </c>
      <c r="E1233" s="128">
        <v>523</v>
      </c>
      <c r="F1233" s="128">
        <v>0.95899999999999996</v>
      </c>
    </row>
    <row r="1234" spans="1:6">
      <c r="A1234" s="128">
        <v>522724</v>
      </c>
      <c r="B1234" s="129" t="s">
        <v>2468</v>
      </c>
      <c r="C1234" s="128">
        <v>807</v>
      </c>
      <c r="D1234" s="128">
        <v>8</v>
      </c>
      <c r="E1234" s="128">
        <v>141</v>
      </c>
      <c r="F1234" s="128">
        <v>1.006</v>
      </c>
    </row>
    <row r="1235" spans="1:6">
      <c r="A1235" s="128">
        <v>526843</v>
      </c>
      <c r="B1235" s="129" t="s">
        <v>2469</v>
      </c>
      <c r="C1235" s="128">
        <v>710</v>
      </c>
      <c r="D1235" s="128">
        <v>7</v>
      </c>
      <c r="E1235" s="128">
        <v>490</v>
      </c>
      <c r="F1235" s="128">
        <v>0.96299999999999997</v>
      </c>
    </row>
    <row r="1236" spans="1:6">
      <c r="A1236" s="128">
        <v>518581</v>
      </c>
      <c r="B1236" s="129" t="s">
        <v>2470</v>
      </c>
      <c r="C1236" s="128">
        <v>611</v>
      </c>
      <c r="D1236" s="128">
        <v>6</v>
      </c>
      <c r="E1236" s="128">
        <v>570</v>
      </c>
      <c r="F1236" s="128">
        <v>0.95299999999999996</v>
      </c>
    </row>
    <row r="1237" spans="1:6">
      <c r="A1237" s="128">
        <v>509787</v>
      </c>
      <c r="B1237" s="129" t="s">
        <v>2471</v>
      </c>
      <c r="C1237" s="128">
        <v>503</v>
      </c>
      <c r="D1237" s="128">
        <v>5</v>
      </c>
      <c r="E1237" s="128">
        <v>581</v>
      </c>
      <c r="F1237" s="128">
        <v>0.95199999999999996</v>
      </c>
    </row>
    <row r="1238" spans="1:6">
      <c r="A1238" s="128">
        <v>543284</v>
      </c>
      <c r="B1238" s="129" t="s">
        <v>2472</v>
      </c>
      <c r="C1238" s="128">
        <v>810</v>
      </c>
      <c r="D1238" s="128">
        <v>8</v>
      </c>
      <c r="E1238" s="128">
        <v>508</v>
      </c>
      <c r="F1238" s="128">
        <v>0.96099999999999997</v>
      </c>
    </row>
    <row r="1239" spans="1:6">
      <c r="A1239" s="128">
        <v>504530</v>
      </c>
      <c r="B1239" s="129" t="s">
        <v>2473</v>
      </c>
      <c r="C1239" s="128">
        <v>206</v>
      </c>
      <c r="D1239" s="128">
        <v>2</v>
      </c>
      <c r="E1239" s="128">
        <v>213</v>
      </c>
      <c r="F1239" s="128">
        <v>0.997</v>
      </c>
    </row>
    <row r="1240" spans="1:6">
      <c r="A1240" s="128">
        <v>515574</v>
      </c>
      <c r="B1240" s="129" t="s">
        <v>2474</v>
      </c>
      <c r="C1240" s="128">
        <v>608</v>
      </c>
      <c r="D1240" s="128">
        <v>6</v>
      </c>
      <c r="E1240" s="128">
        <v>207</v>
      </c>
      <c r="F1240" s="128">
        <v>0.998</v>
      </c>
    </row>
    <row r="1241" spans="1:6">
      <c r="A1241" s="128">
        <v>502031</v>
      </c>
      <c r="B1241" s="129" t="s">
        <v>1309</v>
      </c>
      <c r="C1241" s="128">
        <v>402</v>
      </c>
      <c r="D1241" s="128">
        <v>4</v>
      </c>
      <c r="E1241" s="128">
        <v>165</v>
      </c>
      <c r="F1241" s="128">
        <v>1.0029999999999999</v>
      </c>
    </row>
    <row r="1242" spans="1:6">
      <c r="A1242" s="128">
        <v>515159</v>
      </c>
      <c r="B1242" s="129" t="s">
        <v>2475</v>
      </c>
      <c r="C1242" s="128">
        <v>608</v>
      </c>
      <c r="D1242" s="128">
        <v>6</v>
      </c>
      <c r="E1242" s="128">
        <v>183</v>
      </c>
      <c r="F1242" s="128">
        <v>1.0009999999999999</v>
      </c>
    </row>
    <row r="1243" spans="1:6">
      <c r="A1243" s="128">
        <v>543292</v>
      </c>
      <c r="B1243" s="129" t="s">
        <v>1314</v>
      </c>
      <c r="C1243" s="128">
        <v>704</v>
      </c>
      <c r="D1243" s="128">
        <v>7</v>
      </c>
      <c r="E1243" s="128">
        <v>628</v>
      </c>
      <c r="F1243" s="128">
        <v>0.94599999999999995</v>
      </c>
    </row>
    <row r="1244" spans="1:6">
      <c r="A1244" s="128">
        <v>512419</v>
      </c>
      <c r="B1244" s="129" t="s">
        <v>2476</v>
      </c>
      <c r="C1244" s="128">
        <v>506</v>
      </c>
      <c r="D1244" s="128">
        <v>5</v>
      </c>
      <c r="E1244" s="128">
        <v>439</v>
      </c>
      <c r="F1244" s="128">
        <v>0.96899999999999997</v>
      </c>
    </row>
    <row r="1245" spans="1:6">
      <c r="A1245" s="128">
        <v>556360</v>
      </c>
      <c r="B1245" s="129" t="s">
        <v>2477</v>
      </c>
      <c r="C1245" s="128">
        <v>301</v>
      </c>
      <c r="D1245" s="128">
        <v>3</v>
      </c>
      <c r="E1245" s="128">
        <v>222</v>
      </c>
      <c r="F1245" s="128">
        <v>0.996</v>
      </c>
    </row>
    <row r="1246" spans="1:6">
      <c r="A1246" s="128">
        <v>525901</v>
      </c>
      <c r="B1246" s="129" t="s">
        <v>2478</v>
      </c>
      <c r="C1246" s="128">
        <v>608</v>
      </c>
      <c r="D1246" s="128">
        <v>6</v>
      </c>
      <c r="E1246" s="128">
        <v>210</v>
      </c>
      <c r="F1246" s="128">
        <v>0.998</v>
      </c>
    </row>
    <row r="1247" spans="1:6">
      <c r="A1247" s="128">
        <v>524760</v>
      </c>
      <c r="B1247" s="129" t="s">
        <v>2479</v>
      </c>
      <c r="C1247" s="128">
        <v>707</v>
      </c>
      <c r="D1247" s="128">
        <v>7</v>
      </c>
      <c r="E1247" s="128">
        <v>282</v>
      </c>
      <c r="F1247" s="128">
        <v>0.98899999999999999</v>
      </c>
    </row>
    <row r="1248" spans="1:6">
      <c r="A1248" s="128">
        <v>509795</v>
      </c>
      <c r="B1248" s="129" t="s">
        <v>2480</v>
      </c>
      <c r="C1248" s="128">
        <v>510</v>
      </c>
      <c r="D1248" s="128">
        <v>5</v>
      </c>
      <c r="E1248" s="128">
        <v>651</v>
      </c>
      <c r="F1248" s="128">
        <v>0.94299999999999995</v>
      </c>
    </row>
    <row r="1249" spans="1:6">
      <c r="A1249" s="128">
        <v>543306</v>
      </c>
      <c r="B1249" s="129" t="s">
        <v>2481</v>
      </c>
      <c r="C1249" s="128">
        <v>810</v>
      </c>
      <c r="D1249" s="128">
        <v>8</v>
      </c>
      <c r="E1249" s="128">
        <v>447</v>
      </c>
      <c r="F1249" s="128">
        <v>0.96799999999999997</v>
      </c>
    </row>
    <row r="1250" spans="1:6">
      <c r="A1250" s="128">
        <v>558133</v>
      </c>
      <c r="B1250" s="129" t="s">
        <v>2482</v>
      </c>
      <c r="C1250" s="128">
        <v>611</v>
      </c>
      <c r="D1250" s="128">
        <v>6</v>
      </c>
      <c r="E1250" s="128">
        <v>304</v>
      </c>
      <c r="F1250" s="128">
        <v>0.98599999999999999</v>
      </c>
    </row>
    <row r="1251" spans="1:6">
      <c r="A1251" s="128">
        <v>520446</v>
      </c>
      <c r="B1251" s="129" t="s">
        <v>2482</v>
      </c>
      <c r="C1251" s="128">
        <v>702</v>
      </c>
      <c r="D1251" s="128">
        <v>7</v>
      </c>
      <c r="E1251" s="128">
        <v>156</v>
      </c>
      <c r="F1251" s="128">
        <v>1.004</v>
      </c>
    </row>
    <row r="1252" spans="1:6">
      <c r="A1252" s="128">
        <v>512427</v>
      </c>
      <c r="B1252" s="129" t="s">
        <v>2483</v>
      </c>
      <c r="C1252" s="128">
        <v>509</v>
      </c>
      <c r="D1252" s="128">
        <v>5</v>
      </c>
      <c r="E1252" s="128">
        <v>470</v>
      </c>
      <c r="F1252" s="128">
        <v>0.96499999999999997</v>
      </c>
    </row>
    <row r="1253" spans="1:6">
      <c r="A1253" s="128">
        <v>514144</v>
      </c>
      <c r="B1253" s="129" t="s">
        <v>2484</v>
      </c>
      <c r="C1253" s="128">
        <v>307</v>
      </c>
      <c r="D1253" s="128">
        <v>3</v>
      </c>
      <c r="E1253" s="128">
        <v>343</v>
      </c>
      <c r="F1253" s="128">
        <v>0.98099999999999998</v>
      </c>
    </row>
    <row r="1254" spans="1:6">
      <c r="A1254" s="128">
        <v>517739</v>
      </c>
      <c r="B1254" s="129" t="s">
        <v>2485</v>
      </c>
      <c r="C1254" s="128">
        <v>511</v>
      </c>
      <c r="D1254" s="128">
        <v>5</v>
      </c>
      <c r="E1254" s="128">
        <v>445</v>
      </c>
      <c r="F1254" s="128">
        <v>0.96899999999999997</v>
      </c>
    </row>
    <row r="1255" spans="1:6">
      <c r="A1255" s="128">
        <v>557935</v>
      </c>
      <c r="B1255" s="129" t="s">
        <v>2486</v>
      </c>
      <c r="C1255" s="128">
        <v>511</v>
      </c>
      <c r="D1255" s="128">
        <v>5</v>
      </c>
      <c r="E1255" s="128">
        <v>363</v>
      </c>
      <c r="F1255" s="128">
        <v>0.97899999999999998</v>
      </c>
    </row>
    <row r="1256" spans="1:6">
      <c r="A1256" s="128">
        <v>517755</v>
      </c>
      <c r="B1256" s="129" t="s">
        <v>2487</v>
      </c>
      <c r="C1256" s="128">
        <v>511</v>
      </c>
      <c r="D1256" s="128">
        <v>5</v>
      </c>
      <c r="E1256" s="128">
        <v>448</v>
      </c>
      <c r="F1256" s="128">
        <v>0.96799999999999997</v>
      </c>
    </row>
    <row r="1257" spans="1:6">
      <c r="A1257" s="128">
        <v>510599</v>
      </c>
      <c r="B1257" s="129" t="s">
        <v>2488</v>
      </c>
      <c r="C1257" s="128">
        <v>508</v>
      </c>
      <c r="D1257" s="128">
        <v>5</v>
      </c>
      <c r="E1257" s="128">
        <v>494</v>
      </c>
      <c r="F1257" s="128">
        <v>0.96199999999999997</v>
      </c>
    </row>
    <row r="1258" spans="1:6">
      <c r="A1258" s="128">
        <v>508047</v>
      </c>
      <c r="B1258" s="129" t="s">
        <v>2489</v>
      </c>
      <c r="C1258" s="128">
        <v>107</v>
      </c>
      <c r="D1258" s="128">
        <v>1</v>
      </c>
      <c r="E1258" s="128">
        <v>192</v>
      </c>
      <c r="F1258" s="128">
        <v>1</v>
      </c>
    </row>
    <row r="1259" spans="1:6">
      <c r="A1259" s="128">
        <v>524778</v>
      </c>
      <c r="B1259" s="129" t="s">
        <v>2490</v>
      </c>
      <c r="C1259" s="128">
        <v>708</v>
      </c>
      <c r="D1259" s="128">
        <v>7</v>
      </c>
      <c r="E1259" s="128">
        <v>387</v>
      </c>
      <c r="F1259" s="128">
        <v>0.97599999999999998</v>
      </c>
    </row>
    <row r="1260" spans="1:6">
      <c r="A1260" s="128">
        <v>557706</v>
      </c>
      <c r="B1260" s="129" t="s">
        <v>2491</v>
      </c>
      <c r="C1260" s="128">
        <v>307</v>
      </c>
      <c r="D1260" s="128">
        <v>3</v>
      </c>
      <c r="E1260" s="128">
        <v>333</v>
      </c>
      <c r="F1260" s="128">
        <v>0.98199999999999998</v>
      </c>
    </row>
    <row r="1261" spans="1:6">
      <c r="A1261" s="128">
        <v>559971</v>
      </c>
      <c r="B1261" s="129" t="s">
        <v>2492</v>
      </c>
      <c r="C1261" s="128">
        <v>707</v>
      </c>
      <c r="D1261" s="128">
        <v>7</v>
      </c>
      <c r="E1261" s="128">
        <v>302</v>
      </c>
      <c r="F1261" s="128">
        <v>0.98599999999999999</v>
      </c>
    </row>
    <row r="1262" spans="1:6">
      <c r="A1262" s="128">
        <v>503321</v>
      </c>
      <c r="B1262" s="129" t="s">
        <v>2493</v>
      </c>
      <c r="C1262" s="128">
        <v>404</v>
      </c>
      <c r="D1262" s="128">
        <v>4</v>
      </c>
      <c r="E1262" s="128">
        <v>124</v>
      </c>
      <c r="F1262" s="128">
        <v>1.008</v>
      </c>
    </row>
    <row r="1263" spans="1:6">
      <c r="A1263" s="128">
        <v>519499</v>
      </c>
      <c r="B1263" s="129" t="s">
        <v>2493</v>
      </c>
      <c r="C1263" s="128">
        <v>701</v>
      </c>
      <c r="D1263" s="128">
        <v>7</v>
      </c>
      <c r="E1263" s="128">
        <v>286</v>
      </c>
      <c r="F1263" s="128">
        <v>0.98799999999999999</v>
      </c>
    </row>
    <row r="1264" spans="1:6">
      <c r="A1264" s="128">
        <v>511544</v>
      </c>
      <c r="B1264" s="129" t="s">
        <v>2494</v>
      </c>
      <c r="C1264" s="128">
        <v>606</v>
      </c>
      <c r="D1264" s="128">
        <v>6</v>
      </c>
      <c r="E1264" s="128">
        <v>216</v>
      </c>
      <c r="F1264" s="128">
        <v>0.997</v>
      </c>
    </row>
    <row r="1265" spans="1:6">
      <c r="A1265" s="128">
        <v>524786</v>
      </c>
      <c r="B1265" s="129" t="s">
        <v>2495</v>
      </c>
      <c r="C1265" s="128">
        <v>707</v>
      </c>
      <c r="D1265" s="128">
        <v>7</v>
      </c>
      <c r="E1265" s="128">
        <v>622</v>
      </c>
      <c r="F1265" s="128">
        <v>0.94699999999999995</v>
      </c>
    </row>
    <row r="1266" spans="1:6">
      <c r="A1266" s="128">
        <v>501221</v>
      </c>
      <c r="B1266" s="129" t="s">
        <v>2496</v>
      </c>
      <c r="C1266" s="128">
        <v>401</v>
      </c>
      <c r="D1266" s="128">
        <v>4</v>
      </c>
      <c r="E1266" s="128">
        <v>109</v>
      </c>
      <c r="F1266" s="128">
        <v>1.01</v>
      </c>
    </row>
    <row r="1267" spans="1:6">
      <c r="A1267" s="128">
        <v>512435</v>
      </c>
      <c r="B1267" s="129" t="s">
        <v>2497</v>
      </c>
      <c r="C1267" s="128">
        <v>506</v>
      </c>
      <c r="D1267" s="128">
        <v>5</v>
      </c>
      <c r="E1267" s="128">
        <v>400</v>
      </c>
      <c r="F1267" s="128">
        <v>0.97399999999999998</v>
      </c>
    </row>
    <row r="1268" spans="1:6">
      <c r="A1268" s="128">
        <v>515167</v>
      </c>
      <c r="B1268" s="129" t="s">
        <v>2497</v>
      </c>
      <c r="C1268" s="128">
        <v>609</v>
      </c>
      <c r="D1268" s="128">
        <v>6</v>
      </c>
      <c r="E1268" s="128">
        <v>510</v>
      </c>
      <c r="F1268" s="128">
        <v>0.96099999999999997</v>
      </c>
    </row>
    <row r="1269" spans="1:6">
      <c r="A1269" s="128">
        <v>505021</v>
      </c>
      <c r="B1269" s="129" t="s">
        <v>2498</v>
      </c>
      <c r="C1269" s="128">
        <v>406</v>
      </c>
      <c r="D1269" s="128">
        <v>4</v>
      </c>
      <c r="E1269" s="128">
        <v>262</v>
      </c>
      <c r="F1269" s="128">
        <v>0.99099999999999999</v>
      </c>
    </row>
    <row r="1270" spans="1:6">
      <c r="A1270" s="128">
        <v>525910</v>
      </c>
      <c r="B1270" s="129" t="s">
        <v>2498</v>
      </c>
      <c r="C1270" s="128">
        <v>808</v>
      </c>
      <c r="D1270" s="128">
        <v>8</v>
      </c>
      <c r="E1270" s="128">
        <v>360</v>
      </c>
      <c r="F1270" s="128">
        <v>0.97899999999999998</v>
      </c>
    </row>
    <row r="1271" spans="1:6">
      <c r="A1271" s="128">
        <v>510602</v>
      </c>
      <c r="B1271" s="129" t="s">
        <v>2499</v>
      </c>
      <c r="C1271" s="128">
        <v>505</v>
      </c>
      <c r="D1271" s="128">
        <v>5</v>
      </c>
      <c r="E1271" s="128">
        <v>666</v>
      </c>
      <c r="F1271" s="128">
        <v>0.94099999999999995</v>
      </c>
    </row>
    <row r="1272" spans="1:6">
      <c r="A1272" s="128">
        <v>510611</v>
      </c>
      <c r="B1272" s="129" t="s">
        <v>2500</v>
      </c>
      <c r="C1272" s="128">
        <v>505</v>
      </c>
      <c r="D1272" s="128">
        <v>5</v>
      </c>
      <c r="E1272" s="128">
        <v>796</v>
      </c>
      <c r="F1272" s="128">
        <v>0.92500000000000004</v>
      </c>
    </row>
    <row r="1273" spans="1:6">
      <c r="A1273" s="128">
        <v>510629</v>
      </c>
      <c r="B1273" s="129" t="s">
        <v>2501</v>
      </c>
      <c r="C1273" s="128">
        <v>508</v>
      </c>
      <c r="D1273" s="128">
        <v>5</v>
      </c>
      <c r="E1273" s="128">
        <v>738</v>
      </c>
      <c r="F1273" s="128">
        <v>0.93200000000000005</v>
      </c>
    </row>
    <row r="1274" spans="1:6">
      <c r="A1274" s="128">
        <v>510637</v>
      </c>
      <c r="B1274" s="129" t="s">
        <v>2502</v>
      </c>
      <c r="C1274" s="128">
        <v>508</v>
      </c>
      <c r="D1274" s="128">
        <v>5</v>
      </c>
      <c r="E1274" s="128">
        <v>714</v>
      </c>
      <c r="F1274" s="128">
        <v>0.93500000000000005</v>
      </c>
    </row>
    <row r="1275" spans="1:6">
      <c r="A1275" s="128">
        <v>558281</v>
      </c>
      <c r="B1275" s="129" t="s">
        <v>2503</v>
      </c>
      <c r="C1275" s="128">
        <v>505</v>
      </c>
      <c r="D1275" s="128">
        <v>5</v>
      </c>
      <c r="E1275" s="128">
        <v>649</v>
      </c>
      <c r="F1275" s="128">
        <v>0.94299999999999995</v>
      </c>
    </row>
    <row r="1276" spans="1:6">
      <c r="A1276" s="128">
        <v>510653</v>
      </c>
      <c r="B1276" s="129" t="s">
        <v>2504</v>
      </c>
      <c r="C1276" s="128">
        <v>505</v>
      </c>
      <c r="D1276" s="128">
        <v>5</v>
      </c>
      <c r="E1276" s="128">
        <v>574</v>
      </c>
      <c r="F1276" s="128">
        <v>0.95299999999999996</v>
      </c>
    </row>
    <row r="1277" spans="1:6">
      <c r="A1277" s="128">
        <v>510661</v>
      </c>
      <c r="B1277" s="129" t="s">
        <v>2505</v>
      </c>
      <c r="C1277" s="128">
        <v>508</v>
      </c>
      <c r="D1277" s="128">
        <v>5</v>
      </c>
      <c r="E1277" s="128">
        <v>561</v>
      </c>
      <c r="F1277" s="128">
        <v>0.95399999999999996</v>
      </c>
    </row>
    <row r="1278" spans="1:6">
      <c r="A1278" s="128">
        <v>510670</v>
      </c>
      <c r="B1278" s="129" t="s">
        <v>2506</v>
      </c>
      <c r="C1278" s="128">
        <v>508</v>
      </c>
      <c r="D1278" s="128">
        <v>5</v>
      </c>
      <c r="E1278" s="128">
        <v>517</v>
      </c>
      <c r="F1278" s="128">
        <v>0.96</v>
      </c>
    </row>
    <row r="1279" spans="1:6">
      <c r="A1279" s="128">
        <v>523631</v>
      </c>
      <c r="B1279" s="129" t="s">
        <v>2507</v>
      </c>
      <c r="C1279" s="128">
        <v>706</v>
      </c>
      <c r="D1279" s="128">
        <v>7</v>
      </c>
      <c r="E1279" s="128">
        <v>900</v>
      </c>
      <c r="F1279" s="128">
        <v>0.91200000000000003</v>
      </c>
    </row>
    <row r="1280" spans="1:6">
      <c r="A1280" s="128">
        <v>510688</v>
      </c>
      <c r="B1280" s="129" t="s">
        <v>2508</v>
      </c>
      <c r="C1280" s="128">
        <v>505</v>
      </c>
      <c r="D1280" s="128">
        <v>5</v>
      </c>
      <c r="E1280" s="128">
        <v>634</v>
      </c>
      <c r="F1280" s="128">
        <v>0.94499999999999995</v>
      </c>
    </row>
    <row r="1281" spans="1:6">
      <c r="A1281" s="128">
        <v>510696</v>
      </c>
      <c r="B1281" s="129" t="s">
        <v>2509</v>
      </c>
      <c r="C1281" s="128">
        <v>505</v>
      </c>
      <c r="D1281" s="128">
        <v>5</v>
      </c>
      <c r="E1281" s="128">
        <v>668</v>
      </c>
      <c r="F1281" s="128">
        <v>0.94099999999999995</v>
      </c>
    </row>
    <row r="1282" spans="1:6">
      <c r="A1282" s="128">
        <v>510700</v>
      </c>
      <c r="B1282" s="129" t="s">
        <v>2510</v>
      </c>
      <c r="C1282" s="128">
        <v>505</v>
      </c>
      <c r="D1282" s="128">
        <v>5</v>
      </c>
      <c r="E1282" s="128">
        <v>648</v>
      </c>
      <c r="F1282" s="128">
        <v>0.94299999999999995</v>
      </c>
    </row>
    <row r="1283" spans="1:6">
      <c r="A1283" s="128">
        <v>510718</v>
      </c>
      <c r="B1283" s="129" t="s">
        <v>2511</v>
      </c>
      <c r="C1283" s="128">
        <v>508</v>
      </c>
      <c r="D1283" s="128">
        <v>5</v>
      </c>
      <c r="E1283" s="128">
        <v>684</v>
      </c>
      <c r="F1283" s="128">
        <v>0.93899999999999995</v>
      </c>
    </row>
    <row r="1284" spans="1:6">
      <c r="A1284" s="128">
        <v>511005</v>
      </c>
      <c r="B1284" s="129" t="s">
        <v>2512</v>
      </c>
      <c r="C1284" s="128">
        <v>508</v>
      </c>
      <c r="D1284" s="128">
        <v>5</v>
      </c>
      <c r="E1284" s="128">
        <v>537</v>
      </c>
      <c r="F1284" s="128">
        <v>0.95699999999999996</v>
      </c>
    </row>
    <row r="1285" spans="1:6">
      <c r="A1285" s="128">
        <v>510726</v>
      </c>
      <c r="B1285" s="129" t="s">
        <v>2513</v>
      </c>
      <c r="C1285" s="128">
        <v>505</v>
      </c>
      <c r="D1285" s="128">
        <v>5</v>
      </c>
      <c r="E1285" s="128">
        <v>656</v>
      </c>
      <c r="F1285" s="128">
        <v>0.94299999999999995</v>
      </c>
    </row>
    <row r="1286" spans="1:6">
      <c r="A1286" s="128">
        <v>510734</v>
      </c>
      <c r="B1286" s="129" t="s">
        <v>2514</v>
      </c>
      <c r="C1286" s="128">
        <v>505</v>
      </c>
      <c r="D1286" s="128">
        <v>5</v>
      </c>
      <c r="E1286" s="128">
        <v>635</v>
      </c>
      <c r="F1286" s="128">
        <v>0.94499999999999995</v>
      </c>
    </row>
    <row r="1287" spans="1:6">
      <c r="A1287" s="128">
        <v>510742</v>
      </c>
      <c r="B1287" s="129" t="s">
        <v>2515</v>
      </c>
      <c r="C1287" s="128">
        <v>508</v>
      </c>
      <c r="D1287" s="128">
        <v>5</v>
      </c>
      <c r="E1287" s="128">
        <v>520</v>
      </c>
      <c r="F1287" s="128">
        <v>0.95899999999999996</v>
      </c>
    </row>
    <row r="1288" spans="1:6">
      <c r="A1288" s="128">
        <v>510262</v>
      </c>
      <c r="B1288" s="129" t="s">
        <v>1368</v>
      </c>
      <c r="C1288" s="128">
        <v>505</v>
      </c>
      <c r="D1288" s="128">
        <v>5</v>
      </c>
      <c r="E1288" s="128">
        <v>607</v>
      </c>
      <c r="F1288" s="128">
        <v>0.94899999999999995</v>
      </c>
    </row>
    <row r="1289" spans="1:6">
      <c r="A1289" s="128">
        <v>510751</v>
      </c>
      <c r="B1289" s="129" t="s">
        <v>2516</v>
      </c>
      <c r="C1289" s="128">
        <v>505</v>
      </c>
      <c r="D1289" s="128">
        <v>5</v>
      </c>
      <c r="E1289" s="128">
        <v>678</v>
      </c>
      <c r="F1289" s="128">
        <v>0.94</v>
      </c>
    </row>
    <row r="1290" spans="1:6">
      <c r="A1290" s="128">
        <v>580287</v>
      </c>
      <c r="B1290" s="129" t="s">
        <v>2517</v>
      </c>
      <c r="C1290" s="128">
        <v>505</v>
      </c>
      <c r="D1290" s="128">
        <v>5</v>
      </c>
      <c r="E1290" s="128">
        <v>679</v>
      </c>
      <c r="F1290" s="128">
        <v>0.94</v>
      </c>
    </row>
    <row r="1291" spans="1:6">
      <c r="A1291" s="128">
        <v>510777</v>
      </c>
      <c r="B1291" s="129" t="s">
        <v>2518</v>
      </c>
      <c r="C1291" s="128">
        <v>505</v>
      </c>
      <c r="D1291" s="128">
        <v>5</v>
      </c>
      <c r="E1291" s="128">
        <v>588</v>
      </c>
      <c r="F1291" s="128">
        <v>0.95099999999999996</v>
      </c>
    </row>
    <row r="1292" spans="1:6">
      <c r="A1292" s="128">
        <v>510785</v>
      </c>
      <c r="B1292" s="129" t="s">
        <v>2519</v>
      </c>
      <c r="C1292" s="128">
        <v>508</v>
      </c>
      <c r="D1292" s="128">
        <v>5</v>
      </c>
      <c r="E1292" s="128">
        <v>484</v>
      </c>
      <c r="F1292" s="128">
        <v>0.96399999999999997</v>
      </c>
    </row>
    <row r="1293" spans="1:6">
      <c r="A1293" s="128">
        <v>518603</v>
      </c>
      <c r="B1293" s="129" t="s">
        <v>2520</v>
      </c>
      <c r="C1293" s="128">
        <v>605</v>
      </c>
      <c r="D1293" s="128">
        <v>6</v>
      </c>
      <c r="E1293" s="128">
        <v>187</v>
      </c>
      <c r="F1293" s="128">
        <v>1</v>
      </c>
    </row>
    <row r="1294" spans="1:6">
      <c r="A1294" s="128">
        <v>518611</v>
      </c>
      <c r="B1294" s="129" t="s">
        <v>2521</v>
      </c>
      <c r="C1294" s="128">
        <v>605</v>
      </c>
      <c r="D1294" s="128">
        <v>6</v>
      </c>
      <c r="E1294" s="128">
        <v>430</v>
      </c>
      <c r="F1294" s="128">
        <v>0.97</v>
      </c>
    </row>
    <row r="1295" spans="1:6">
      <c r="A1295" s="128">
        <v>526851</v>
      </c>
      <c r="B1295" s="129" t="s">
        <v>2522</v>
      </c>
      <c r="C1295" s="128">
        <v>710</v>
      </c>
      <c r="D1295" s="128">
        <v>7</v>
      </c>
      <c r="E1295" s="128">
        <v>656</v>
      </c>
      <c r="F1295" s="128">
        <v>0.94299999999999995</v>
      </c>
    </row>
    <row r="1296" spans="1:6">
      <c r="A1296" s="128">
        <v>556173</v>
      </c>
      <c r="B1296" s="129" t="s">
        <v>2523</v>
      </c>
      <c r="C1296" s="128">
        <v>305</v>
      </c>
      <c r="D1296" s="128">
        <v>3</v>
      </c>
      <c r="E1296" s="128">
        <v>184</v>
      </c>
      <c r="F1296" s="128">
        <v>1.0009999999999999</v>
      </c>
    </row>
    <row r="1297" spans="1:6">
      <c r="A1297" s="128">
        <v>556190</v>
      </c>
      <c r="B1297" s="129" t="s">
        <v>2524</v>
      </c>
      <c r="C1297" s="128">
        <v>305</v>
      </c>
      <c r="D1297" s="128">
        <v>3</v>
      </c>
      <c r="E1297" s="128">
        <v>193</v>
      </c>
      <c r="F1297" s="128">
        <v>1</v>
      </c>
    </row>
    <row r="1298" spans="1:6">
      <c r="A1298" s="128">
        <v>519502</v>
      </c>
      <c r="B1298" s="129" t="s">
        <v>2525</v>
      </c>
      <c r="C1298" s="128">
        <v>701</v>
      </c>
      <c r="D1298" s="128">
        <v>7</v>
      </c>
      <c r="E1298" s="128">
        <v>515</v>
      </c>
      <c r="F1298" s="128">
        <v>0.96</v>
      </c>
    </row>
    <row r="1299" spans="1:6">
      <c r="A1299" s="128">
        <v>519511</v>
      </c>
      <c r="B1299" s="129" t="s">
        <v>2526</v>
      </c>
      <c r="C1299" s="128">
        <v>701</v>
      </c>
      <c r="D1299" s="128">
        <v>7</v>
      </c>
      <c r="E1299" s="128">
        <v>653</v>
      </c>
      <c r="F1299" s="128">
        <v>0.94299999999999995</v>
      </c>
    </row>
    <row r="1300" spans="1:6">
      <c r="A1300" s="128">
        <v>509272</v>
      </c>
      <c r="B1300" s="129" t="s">
        <v>4845</v>
      </c>
      <c r="C1300" s="128">
        <v>504</v>
      </c>
      <c r="D1300" s="128">
        <v>5</v>
      </c>
      <c r="E1300" s="128">
        <v>473</v>
      </c>
      <c r="F1300" s="128">
        <v>0.96499999999999997</v>
      </c>
    </row>
    <row r="1301" spans="1:6">
      <c r="A1301" s="128">
        <v>502481</v>
      </c>
      <c r="B1301" s="129" t="s">
        <v>2527</v>
      </c>
      <c r="C1301" s="128">
        <v>402</v>
      </c>
      <c r="D1301" s="128">
        <v>4</v>
      </c>
      <c r="E1301" s="128">
        <v>179</v>
      </c>
      <c r="F1301" s="128">
        <v>1.0009999999999999</v>
      </c>
    </row>
    <row r="1302" spans="1:6">
      <c r="A1302" s="128">
        <v>509809</v>
      </c>
      <c r="B1302" s="129" t="s">
        <v>2528</v>
      </c>
      <c r="C1302" s="128">
        <v>507</v>
      </c>
      <c r="D1302" s="128">
        <v>5</v>
      </c>
      <c r="E1302" s="128">
        <v>647</v>
      </c>
      <c r="F1302" s="128">
        <v>0.94399999999999995</v>
      </c>
    </row>
    <row r="1303" spans="1:6">
      <c r="A1303" s="128">
        <v>508730</v>
      </c>
      <c r="B1303" s="129" t="s">
        <v>2529</v>
      </c>
      <c r="C1303" s="128">
        <v>603</v>
      </c>
      <c r="D1303" s="128">
        <v>6</v>
      </c>
      <c r="E1303" s="128">
        <v>938</v>
      </c>
      <c r="F1303" s="128">
        <v>0.90800000000000003</v>
      </c>
    </row>
    <row r="1304" spans="1:6">
      <c r="A1304" s="128">
        <v>509817</v>
      </c>
      <c r="B1304" s="129" t="s">
        <v>2530</v>
      </c>
      <c r="C1304" s="128">
        <v>507</v>
      </c>
      <c r="D1304" s="128">
        <v>5</v>
      </c>
      <c r="E1304" s="128">
        <v>690</v>
      </c>
      <c r="F1304" s="128">
        <v>0.93799999999999994</v>
      </c>
    </row>
    <row r="1305" spans="1:6">
      <c r="A1305" s="128">
        <v>527513</v>
      </c>
      <c r="B1305" s="129" t="s">
        <v>2531</v>
      </c>
      <c r="C1305" s="128">
        <v>711</v>
      </c>
      <c r="D1305" s="128">
        <v>7</v>
      </c>
      <c r="E1305" s="128">
        <v>170</v>
      </c>
      <c r="F1305" s="128">
        <v>1.002</v>
      </c>
    </row>
    <row r="1306" spans="1:6">
      <c r="A1306" s="128">
        <v>526860</v>
      </c>
      <c r="B1306" s="129" t="s">
        <v>2532</v>
      </c>
      <c r="C1306" s="128">
        <v>710</v>
      </c>
      <c r="D1306" s="128">
        <v>7</v>
      </c>
      <c r="E1306" s="128">
        <v>615</v>
      </c>
      <c r="F1306" s="128">
        <v>0.94799999999999995</v>
      </c>
    </row>
    <row r="1307" spans="1:6">
      <c r="A1307" s="128">
        <v>502499</v>
      </c>
      <c r="B1307" s="129" t="s">
        <v>2533</v>
      </c>
      <c r="C1307" s="128">
        <v>402</v>
      </c>
      <c r="D1307" s="128">
        <v>4</v>
      </c>
      <c r="E1307" s="128">
        <v>129</v>
      </c>
      <c r="F1307" s="128">
        <v>1.008</v>
      </c>
    </row>
    <row r="1308" spans="1:6">
      <c r="A1308" s="128">
        <v>504548</v>
      </c>
      <c r="B1308" s="129" t="s">
        <v>2534</v>
      </c>
      <c r="C1308" s="128">
        <v>206</v>
      </c>
      <c r="D1308" s="128">
        <v>2</v>
      </c>
      <c r="E1308" s="128">
        <v>265</v>
      </c>
      <c r="F1308" s="128">
        <v>0.99099999999999999</v>
      </c>
    </row>
    <row r="1309" spans="1:6">
      <c r="A1309" s="128">
        <v>519529</v>
      </c>
      <c r="B1309" s="129" t="s">
        <v>2535</v>
      </c>
      <c r="C1309" s="128">
        <v>701</v>
      </c>
      <c r="D1309" s="128">
        <v>7</v>
      </c>
      <c r="E1309" s="128">
        <v>268</v>
      </c>
      <c r="F1309" s="128">
        <v>0.99</v>
      </c>
    </row>
    <row r="1310" spans="1:6">
      <c r="A1310" s="128">
        <v>509281</v>
      </c>
      <c r="B1310" s="129" t="s">
        <v>4846</v>
      </c>
      <c r="C1310" s="128">
        <v>504</v>
      </c>
      <c r="D1310" s="128">
        <v>5</v>
      </c>
      <c r="E1310" s="128">
        <v>426</v>
      </c>
      <c r="F1310" s="128">
        <v>0.97099999999999997</v>
      </c>
    </row>
    <row r="1311" spans="1:6">
      <c r="A1311" s="128">
        <v>556688</v>
      </c>
      <c r="B1311" s="129" t="s">
        <v>2536</v>
      </c>
      <c r="C1311" s="128">
        <v>207</v>
      </c>
      <c r="D1311" s="128">
        <v>2</v>
      </c>
      <c r="E1311" s="128">
        <v>254</v>
      </c>
      <c r="F1311" s="128">
        <v>0.99199999999999999</v>
      </c>
    </row>
    <row r="1312" spans="1:6">
      <c r="A1312" s="128">
        <v>500461</v>
      </c>
      <c r="B1312" s="129" t="s">
        <v>2537</v>
      </c>
      <c r="C1312" s="128">
        <v>407</v>
      </c>
      <c r="D1312" s="128">
        <v>4</v>
      </c>
      <c r="E1312" s="128">
        <v>271</v>
      </c>
      <c r="F1312" s="128">
        <v>0.99</v>
      </c>
    </row>
    <row r="1313" spans="1:6">
      <c r="A1313" s="128">
        <v>517020</v>
      </c>
      <c r="B1313" s="129" t="s">
        <v>2538</v>
      </c>
      <c r="C1313" s="128">
        <v>613</v>
      </c>
      <c r="D1313" s="128">
        <v>6</v>
      </c>
      <c r="E1313" s="128">
        <v>276</v>
      </c>
      <c r="F1313" s="128">
        <v>0.98899999999999999</v>
      </c>
    </row>
    <row r="1314" spans="1:6">
      <c r="A1314" s="128">
        <v>517038</v>
      </c>
      <c r="B1314" s="129" t="s">
        <v>2539</v>
      </c>
      <c r="C1314" s="128">
        <v>613</v>
      </c>
      <c r="D1314" s="128">
        <v>6</v>
      </c>
      <c r="E1314" s="128">
        <v>327</v>
      </c>
      <c r="F1314" s="128">
        <v>0.98299999999999998</v>
      </c>
    </row>
    <row r="1315" spans="1:6">
      <c r="A1315" s="128">
        <v>511552</v>
      </c>
      <c r="B1315" s="129" t="s">
        <v>2540</v>
      </c>
      <c r="C1315" s="128">
        <v>606</v>
      </c>
      <c r="D1315" s="128">
        <v>6</v>
      </c>
      <c r="E1315" s="128">
        <v>264</v>
      </c>
      <c r="F1315" s="128">
        <v>0.99099999999999999</v>
      </c>
    </row>
    <row r="1316" spans="1:6">
      <c r="A1316" s="128">
        <v>508055</v>
      </c>
      <c r="B1316" s="129" t="s">
        <v>2541</v>
      </c>
      <c r="C1316" s="128">
        <v>106</v>
      </c>
      <c r="D1316" s="128">
        <v>1</v>
      </c>
      <c r="E1316" s="128">
        <v>188</v>
      </c>
      <c r="F1316" s="128">
        <v>1</v>
      </c>
    </row>
    <row r="1317" spans="1:6">
      <c r="A1317" s="128">
        <v>522732</v>
      </c>
      <c r="B1317" s="129" t="s">
        <v>2542</v>
      </c>
      <c r="C1317" s="128">
        <v>807</v>
      </c>
      <c r="D1317" s="128">
        <v>8</v>
      </c>
      <c r="E1317" s="128">
        <v>119</v>
      </c>
      <c r="F1317" s="128">
        <v>1.0089999999999999</v>
      </c>
    </row>
    <row r="1318" spans="1:6">
      <c r="A1318" s="128">
        <v>503339</v>
      </c>
      <c r="B1318" s="129" t="s">
        <v>2543</v>
      </c>
      <c r="C1318" s="128">
        <v>404</v>
      </c>
      <c r="D1318" s="128">
        <v>4</v>
      </c>
      <c r="E1318" s="128">
        <v>159</v>
      </c>
      <c r="F1318" s="128">
        <v>1.004</v>
      </c>
    </row>
    <row r="1319" spans="1:6">
      <c r="A1319" s="128">
        <v>510793</v>
      </c>
      <c r="B1319" s="129" t="s">
        <v>2544</v>
      </c>
      <c r="C1319" s="128">
        <v>505</v>
      </c>
      <c r="D1319" s="128">
        <v>5</v>
      </c>
      <c r="E1319" s="128">
        <v>617</v>
      </c>
      <c r="F1319" s="128">
        <v>0.94699999999999995</v>
      </c>
    </row>
    <row r="1320" spans="1:6">
      <c r="A1320" s="128">
        <v>525928</v>
      </c>
      <c r="B1320" s="129" t="s">
        <v>2545</v>
      </c>
      <c r="C1320" s="128">
        <v>608</v>
      </c>
      <c r="D1320" s="128">
        <v>6</v>
      </c>
      <c r="E1320" s="128">
        <v>274</v>
      </c>
      <c r="F1320" s="128">
        <v>0.99</v>
      </c>
    </row>
    <row r="1321" spans="1:6">
      <c r="A1321" s="128">
        <v>523682</v>
      </c>
      <c r="B1321" s="129" t="s">
        <v>2546</v>
      </c>
      <c r="C1321" s="128">
        <v>703</v>
      </c>
      <c r="D1321" s="128">
        <v>7</v>
      </c>
      <c r="E1321" s="128">
        <v>629</v>
      </c>
      <c r="F1321" s="128">
        <v>0.94599999999999995</v>
      </c>
    </row>
    <row r="1322" spans="1:6">
      <c r="A1322" s="128">
        <v>508748</v>
      </c>
      <c r="B1322" s="129" t="s">
        <v>2547</v>
      </c>
      <c r="C1322" s="128">
        <v>601</v>
      </c>
      <c r="D1322" s="128">
        <v>6</v>
      </c>
      <c r="E1322" s="128">
        <v>471</v>
      </c>
      <c r="F1322" s="128">
        <v>0.96499999999999997</v>
      </c>
    </row>
    <row r="1323" spans="1:6">
      <c r="A1323" s="128">
        <v>506184</v>
      </c>
      <c r="B1323" s="129" t="s">
        <v>2548</v>
      </c>
      <c r="C1323" s="128">
        <v>304</v>
      </c>
      <c r="D1323" s="128">
        <v>3</v>
      </c>
      <c r="E1323" s="128">
        <v>313</v>
      </c>
      <c r="F1323" s="128">
        <v>0.98499999999999999</v>
      </c>
    </row>
    <row r="1324" spans="1:6">
      <c r="A1324" s="128">
        <v>520454</v>
      </c>
      <c r="B1324" s="129" t="s">
        <v>2549</v>
      </c>
      <c r="C1324" s="128">
        <v>702</v>
      </c>
      <c r="D1324" s="128">
        <v>7</v>
      </c>
      <c r="E1324" s="128">
        <v>164</v>
      </c>
      <c r="F1324" s="128">
        <v>1.0029999999999999</v>
      </c>
    </row>
    <row r="1325" spans="1:6">
      <c r="A1325" s="128">
        <v>510807</v>
      </c>
      <c r="B1325" s="129" t="s">
        <v>2550</v>
      </c>
      <c r="C1325" s="128">
        <v>508</v>
      </c>
      <c r="D1325" s="128">
        <v>5</v>
      </c>
      <c r="E1325" s="128">
        <v>451</v>
      </c>
      <c r="F1325" s="128">
        <v>0.96799999999999997</v>
      </c>
    </row>
    <row r="1326" spans="1:6">
      <c r="A1326" s="128">
        <v>511561</v>
      </c>
      <c r="B1326" s="129" t="s">
        <v>2551</v>
      </c>
      <c r="C1326" s="128">
        <v>606</v>
      </c>
      <c r="D1326" s="128">
        <v>6</v>
      </c>
      <c r="E1326" s="128">
        <v>252</v>
      </c>
      <c r="F1326" s="128">
        <v>0.99199999999999999</v>
      </c>
    </row>
    <row r="1327" spans="1:6">
      <c r="A1327" s="128">
        <v>516163</v>
      </c>
      <c r="B1327" s="129" t="s">
        <v>2552</v>
      </c>
      <c r="C1327" s="128">
        <v>610</v>
      </c>
      <c r="D1327" s="128">
        <v>6</v>
      </c>
      <c r="E1327" s="128">
        <v>230</v>
      </c>
      <c r="F1327" s="128">
        <v>0.995</v>
      </c>
    </row>
    <row r="1328" spans="1:6">
      <c r="A1328" s="128">
        <v>518590</v>
      </c>
      <c r="B1328" s="129" t="s">
        <v>2553</v>
      </c>
      <c r="C1328" s="128">
        <v>707</v>
      </c>
      <c r="D1328" s="128">
        <v>7</v>
      </c>
      <c r="E1328" s="128">
        <v>258</v>
      </c>
      <c r="F1328" s="128">
        <v>0.99199999999999999</v>
      </c>
    </row>
    <row r="1329" spans="1:6">
      <c r="A1329" s="128">
        <v>526878</v>
      </c>
      <c r="B1329" s="129" t="s">
        <v>2554</v>
      </c>
      <c r="C1329" s="128">
        <v>710</v>
      </c>
      <c r="D1329" s="128">
        <v>7</v>
      </c>
      <c r="E1329" s="128">
        <v>492</v>
      </c>
      <c r="F1329" s="128">
        <v>0.96299999999999997</v>
      </c>
    </row>
    <row r="1330" spans="1:6">
      <c r="A1330" s="128">
        <v>524794</v>
      </c>
      <c r="B1330" s="129" t="s">
        <v>2555</v>
      </c>
      <c r="C1330" s="128">
        <v>707</v>
      </c>
      <c r="D1330" s="128">
        <v>7</v>
      </c>
      <c r="E1330" s="128">
        <v>320</v>
      </c>
      <c r="F1330" s="128">
        <v>0.98399999999999999</v>
      </c>
    </row>
    <row r="1331" spans="1:6">
      <c r="A1331" s="128">
        <v>501743</v>
      </c>
      <c r="B1331" s="129" t="s">
        <v>2556</v>
      </c>
      <c r="C1331" s="128">
        <v>201</v>
      </c>
      <c r="D1331" s="128">
        <v>2</v>
      </c>
      <c r="E1331" s="128">
        <v>118</v>
      </c>
      <c r="F1331" s="128">
        <v>1.0089999999999999</v>
      </c>
    </row>
    <row r="1332" spans="1:6">
      <c r="A1332" s="128">
        <v>508756</v>
      </c>
      <c r="B1332" s="129" t="s">
        <v>2557</v>
      </c>
      <c r="C1332" s="128">
        <v>601</v>
      </c>
      <c r="D1332" s="128">
        <v>6</v>
      </c>
      <c r="E1332" s="128">
        <v>386</v>
      </c>
      <c r="F1332" s="128">
        <v>0.97599999999999998</v>
      </c>
    </row>
    <row r="1333" spans="1:6">
      <c r="A1333" s="128">
        <v>511218</v>
      </c>
      <c r="B1333" s="129" t="s">
        <v>1243</v>
      </c>
      <c r="C1333" s="128">
        <v>606</v>
      </c>
      <c r="D1333" s="128">
        <v>6</v>
      </c>
      <c r="E1333" s="128">
        <v>186</v>
      </c>
      <c r="F1333" s="128">
        <v>1</v>
      </c>
    </row>
    <row r="1334" spans="1:6">
      <c r="A1334" s="128">
        <v>524808</v>
      </c>
      <c r="B1334" s="129" t="s">
        <v>2558</v>
      </c>
      <c r="C1334" s="128">
        <v>707</v>
      </c>
      <c r="D1334" s="128">
        <v>7</v>
      </c>
      <c r="E1334" s="128">
        <v>485</v>
      </c>
      <c r="F1334" s="128">
        <v>0.96399999999999997</v>
      </c>
    </row>
    <row r="1335" spans="1:6">
      <c r="A1335" s="128">
        <v>523658</v>
      </c>
      <c r="B1335" s="129" t="s">
        <v>2559</v>
      </c>
      <c r="C1335" s="128">
        <v>706</v>
      </c>
      <c r="D1335" s="128">
        <v>7</v>
      </c>
      <c r="E1335" s="128">
        <v>771</v>
      </c>
      <c r="F1335" s="128">
        <v>0.92800000000000005</v>
      </c>
    </row>
    <row r="1336" spans="1:6">
      <c r="A1336" s="128">
        <v>543314</v>
      </c>
      <c r="B1336" s="129" t="s">
        <v>2560</v>
      </c>
      <c r="C1336" s="128">
        <v>704</v>
      </c>
      <c r="D1336" s="128">
        <v>7</v>
      </c>
      <c r="E1336" s="128">
        <v>510</v>
      </c>
      <c r="F1336" s="128">
        <v>0.96099999999999997</v>
      </c>
    </row>
    <row r="1337" spans="1:6">
      <c r="A1337" s="128">
        <v>524816</v>
      </c>
      <c r="B1337" s="129" t="s">
        <v>2560</v>
      </c>
      <c r="C1337" s="128">
        <v>708</v>
      </c>
      <c r="D1337" s="128">
        <v>7</v>
      </c>
      <c r="E1337" s="128">
        <v>536</v>
      </c>
      <c r="F1337" s="128">
        <v>0.95699999999999996</v>
      </c>
    </row>
    <row r="1338" spans="1:6">
      <c r="A1338" s="128">
        <v>519537</v>
      </c>
      <c r="B1338" s="129" t="s">
        <v>2560</v>
      </c>
      <c r="C1338" s="128">
        <v>712</v>
      </c>
      <c r="D1338" s="128">
        <v>7</v>
      </c>
      <c r="E1338" s="128">
        <v>190</v>
      </c>
      <c r="F1338" s="128">
        <v>1</v>
      </c>
    </row>
    <row r="1339" spans="1:6">
      <c r="A1339" s="128">
        <v>525936</v>
      </c>
      <c r="B1339" s="129" t="s">
        <v>2560</v>
      </c>
      <c r="C1339" s="128">
        <v>808</v>
      </c>
      <c r="D1339" s="128">
        <v>8</v>
      </c>
      <c r="E1339" s="128">
        <v>539</v>
      </c>
      <c r="F1339" s="128">
        <v>0.95699999999999996</v>
      </c>
    </row>
    <row r="1340" spans="1:6">
      <c r="A1340" s="128">
        <v>510815</v>
      </c>
      <c r="B1340" s="129" t="s">
        <v>2561</v>
      </c>
      <c r="C1340" s="128">
        <v>508</v>
      </c>
      <c r="D1340" s="128">
        <v>5</v>
      </c>
      <c r="E1340" s="128">
        <v>596</v>
      </c>
      <c r="F1340" s="128">
        <v>0.95</v>
      </c>
    </row>
    <row r="1341" spans="1:6">
      <c r="A1341" s="128">
        <v>517046</v>
      </c>
      <c r="B1341" s="129" t="s">
        <v>2561</v>
      </c>
      <c r="C1341" s="128">
        <v>613</v>
      </c>
      <c r="D1341" s="128">
        <v>6</v>
      </c>
      <c r="E1341" s="128">
        <v>552</v>
      </c>
      <c r="F1341" s="128">
        <v>0.95499999999999996</v>
      </c>
    </row>
    <row r="1342" spans="1:6">
      <c r="A1342" s="128">
        <v>522741</v>
      </c>
      <c r="B1342" s="129" t="s">
        <v>2561</v>
      </c>
      <c r="C1342" s="128">
        <v>807</v>
      </c>
      <c r="D1342" s="128">
        <v>8</v>
      </c>
      <c r="E1342" s="128">
        <v>132</v>
      </c>
      <c r="F1342" s="128">
        <v>1.0069999999999999</v>
      </c>
    </row>
    <row r="1343" spans="1:6">
      <c r="A1343" s="128">
        <v>500470</v>
      </c>
      <c r="B1343" s="129" t="s">
        <v>2562</v>
      </c>
      <c r="C1343" s="128">
        <v>403</v>
      </c>
      <c r="D1343" s="128">
        <v>4</v>
      </c>
      <c r="E1343" s="128">
        <v>139</v>
      </c>
      <c r="F1343" s="128">
        <v>1.006</v>
      </c>
    </row>
    <row r="1344" spans="1:6">
      <c r="A1344" s="128">
        <v>505048</v>
      </c>
      <c r="B1344" s="129" t="s">
        <v>2563</v>
      </c>
      <c r="C1344" s="128">
        <v>406</v>
      </c>
      <c r="D1344" s="128">
        <v>4</v>
      </c>
      <c r="E1344" s="128">
        <v>160</v>
      </c>
      <c r="F1344" s="128">
        <v>1.004</v>
      </c>
    </row>
    <row r="1345" spans="1:6">
      <c r="A1345" s="128">
        <v>581097</v>
      </c>
      <c r="B1345" s="129" t="s">
        <v>2564</v>
      </c>
      <c r="C1345" s="128">
        <v>403</v>
      </c>
      <c r="D1345" s="128">
        <v>4</v>
      </c>
      <c r="E1345" s="128">
        <v>150</v>
      </c>
      <c r="F1345" s="128">
        <v>1.0049999999999999</v>
      </c>
    </row>
    <row r="1346" spans="1:6">
      <c r="A1346" s="128">
        <v>510823</v>
      </c>
      <c r="B1346" s="129" t="s">
        <v>2565</v>
      </c>
      <c r="C1346" s="128">
        <v>508</v>
      </c>
      <c r="D1346" s="128">
        <v>5</v>
      </c>
      <c r="E1346" s="128">
        <v>567</v>
      </c>
      <c r="F1346" s="128">
        <v>0.95299999999999996</v>
      </c>
    </row>
    <row r="1347" spans="1:6">
      <c r="A1347" s="128">
        <v>528528</v>
      </c>
      <c r="B1347" s="129" t="s">
        <v>2566</v>
      </c>
      <c r="C1347" s="128">
        <v>811</v>
      </c>
      <c r="D1347" s="128">
        <v>8</v>
      </c>
      <c r="E1347" s="128">
        <v>167</v>
      </c>
      <c r="F1347" s="128">
        <v>1.0029999999999999</v>
      </c>
    </row>
    <row r="1348" spans="1:6">
      <c r="A1348" s="128">
        <v>506206</v>
      </c>
      <c r="B1348" s="129" t="s">
        <v>2567</v>
      </c>
      <c r="C1348" s="128">
        <v>304</v>
      </c>
      <c r="D1348" s="128">
        <v>3</v>
      </c>
      <c r="E1348" s="128">
        <v>174</v>
      </c>
      <c r="F1348" s="128">
        <v>1.002</v>
      </c>
    </row>
    <row r="1349" spans="1:6">
      <c r="A1349" s="128">
        <v>520462</v>
      </c>
      <c r="B1349" s="129" t="s">
        <v>2568</v>
      </c>
      <c r="C1349" s="128">
        <v>702</v>
      </c>
      <c r="D1349" s="128">
        <v>7</v>
      </c>
      <c r="E1349" s="128">
        <v>167</v>
      </c>
      <c r="F1349" s="128">
        <v>1.0029999999999999</v>
      </c>
    </row>
    <row r="1350" spans="1:6">
      <c r="A1350" s="128">
        <v>500488</v>
      </c>
      <c r="B1350" s="129" t="s">
        <v>2569</v>
      </c>
      <c r="C1350" s="128">
        <v>403</v>
      </c>
      <c r="D1350" s="128">
        <v>4</v>
      </c>
      <c r="E1350" s="128">
        <v>168</v>
      </c>
      <c r="F1350" s="128">
        <v>1.0029999999999999</v>
      </c>
    </row>
    <row r="1351" spans="1:6">
      <c r="A1351" s="128">
        <v>558087</v>
      </c>
      <c r="B1351" s="129" t="s">
        <v>2570</v>
      </c>
      <c r="C1351" s="128">
        <v>611</v>
      </c>
      <c r="D1351" s="128">
        <v>6</v>
      </c>
      <c r="E1351" s="128">
        <v>339</v>
      </c>
      <c r="F1351" s="128">
        <v>0.98199999999999998</v>
      </c>
    </row>
    <row r="1352" spans="1:6">
      <c r="A1352" s="128">
        <v>519545</v>
      </c>
      <c r="B1352" s="129" t="s">
        <v>2570</v>
      </c>
      <c r="C1352" s="128">
        <v>701</v>
      </c>
      <c r="D1352" s="128">
        <v>7</v>
      </c>
      <c r="E1352" s="128">
        <v>358</v>
      </c>
      <c r="F1352" s="128">
        <v>0.97899999999999998</v>
      </c>
    </row>
    <row r="1353" spans="1:6">
      <c r="A1353" s="128">
        <v>519553</v>
      </c>
      <c r="B1353" s="129" t="s">
        <v>2571</v>
      </c>
      <c r="C1353" s="128">
        <v>701</v>
      </c>
      <c r="D1353" s="128">
        <v>7</v>
      </c>
      <c r="E1353" s="128">
        <v>421</v>
      </c>
      <c r="F1353" s="128">
        <v>0.97199999999999998</v>
      </c>
    </row>
    <row r="1354" spans="1:6">
      <c r="A1354" s="128">
        <v>515175</v>
      </c>
      <c r="B1354" s="129" t="s">
        <v>2572</v>
      </c>
      <c r="C1354" s="128">
        <v>609</v>
      </c>
      <c r="D1354" s="128">
        <v>6</v>
      </c>
      <c r="E1354" s="128">
        <v>361</v>
      </c>
      <c r="F1354" s="128">
        <v>0.97899999999999998</v>
      </c>
    </row>
    <row r="1355" spans="1:6">
      <c r="A1355" s="128">
        <v>513334</v>
      </c>
      <c r="B1355" s="129" t="s">
        <v>2573</v>
      </c>
      <c r="C1355" s="128">
        <v>308</v>
      </c>
      <c r="D1355" s="128">
        <v>3</v>
      </c>
      <c r="E1355" s="128">
        <v>332</v>
      </c>
      <c r="F1355" s="128">
        <v>0.98199999999999998</v>
      </c>
    </row>
    <row r="1356" spans="1:6">
      <c r="A1356" s="128">
        <v>502502</v>
      </c>
      <c r="B1356" s="129" t="s">
        <v>2574</v>
      </c>
      <c r="C1356" s="128">
        <v>402</v>
      </c>
      <c r="D1356" s="128">
        <v>4</v>
      </c>
      <c r="E1356" s="128">
        <v>169</v>
      </c>
      <c r="F1356" s="128">
        <v>1.0029999999999999</v>
      </c>
    </row>
    <row r="1357" spans="1:6">
      <c r="A1357" s="128">
        <v>511579</v>
      </c>
      <c r="B1357" s="129" t="s">
        <v>2575</v>
      </c>
      <c r="C1357" s="128">
        <v>606</v>
      </c>
      <c r="D1357" s="128">
        <v>6</v>
      </c>
      <c r="E1357" s="128">
        <v>298</v>
      </c>
      <c r="F1357" s="128">
        <v>0.98699999999999999</v>
      </c>
    </row>
    <row r="1358" spans="1:6">
      <c r="A1358" s="128">
        <v>599336</v>
      </c>
      <c r="B1358" s="129" t="s">
        <v>2576</v>
      </c>
      <c r="C1358" s="128">
        <v>613</v>
      </c>
      <c r="D1358" s="128">
        <v>6</v>
      </c>
      <c r="E1358" s="128">
        <v>293</v>
      </c>
      <c r="F1358" s="128">
        <v>0.98699999999999999</v>
      </c>
    </row>
    <row r="1359" spans="1:6">
      <c r="A1359" s="128">
        <v>524824</v>
      </c>
      <c r="B1359" s="129" t="s">
        <v>2577</v>
      </c>
      <c r="C1359" s="128">
        <v>708</v>
      </c>
      <c r="D1359" s="128">
        <v>7</v>
      </c>
      <c r="E1359" s="128">
        <v>429</v>
      </c>
      <c r="F1359" s="128">
        <v>0.97099999999999997</v>
      </c>
    </row>
    <row r="1360" spans="1:6">
      <c r="A1360" s="128">
        <v>517763</v>
      </c>
      <c r="B1360" s="129" t="s">
        <v>2578</v>
      </c>
      <c r="C1360" s="128">
        <v>511</v>
      </c>
      <c r="D1360" s="128">
        <v>5</v>
      </c>
      <c r="E1360" s="128">
        <v>568</v>
      </c>
      <c r="F1360" s="128">
        <v>0.95299999999999996</v>
      </c>
    </row>
    <row r="1361" spans="1:6">
      <c r="A1361" s="128">
        <v>505056</v>
      </c>
      <c r="B1361" s="129" t="s">
        <v>2579</v>
      </c>
      <c r="C1361" s="128">
        <v>301</v>
      </c>
      <c r="D1361" s="128">
        <v>3</v>
      </c>
      <c r="E1361" s="128">
        <v>244</v>
      </c>
      <c r="F1361" s="128">
        <v>0.99299999999999999</v>
      </c>
    </row>
    <row r="1362" spans="1:6">
      <c r="A1362" s="128">
        <v>505064</v>
      </c>
      <c r="B1362" s="129" t="s">
        <v>2580</v>
      </c>
      <c r="C1362" s="128">
        <v>406</v>
      </c>
      <c r="D1362" s="128">
        <v>4</v>
      </c>
      <c r="E1362" s="128">
        <v>179</v>
      </c>
      <c r="F1362" s="128">
        <v>1.0009999999999999</v>
      </c>
    </row>
    <row r="1363" spans="1:6">
      <c r="A1363" s="128">
        <v>519561</v>
      </c>
      <c r="B1363" s="129" t="s">
        <v>2581</v>
      </c>
      <c r="C1363" s="128">
        <v>712</v>
      </c>
      <c r="D1363" s="128">
        <v>7</v>
      </c>
      <c r="E1363" s="128">
        <v>180</v>
      </c>
      <c r="F1363" s="128">
        <v>1.0009999999999999</v>
      </c>
    </row>
    <row r="1364" spans="1:6">
      <c r="A1364" s="128">
        <v>580899</v>
      </c>
      <c r="B1364" s="129" t="s">
        <v>2582</v>
      </c>
      <c r="C1364" s="128">
        <v>403</v>
      </c>
      <c r="D1364" s="128">
        <v>4</v>
      </c>
      <c r="E1364" s="128">
        <v>154</v>
      </c>
      <c r="F1364" s="128">
        <v>1.004</v>
      </c>
    </row>
    <row r="1365" spans="1:6">
      <c r="A1365" s="128">
        <v>513342</v>
      </c>
      <c r="B1365" s="129" t="s">
        <v>2583</v>
      </c>
      <c r="C1365" s="128">
        <v>308</v>
      </c>
      <c r="D1365" s="128">
        <v>3</v>
      </c>
      <c r="E1365" s="128">
        <v>402</v>
      </c>
      <c r="F1365" s="128">
        <v>0.97399999999999998</v>
      </c>
    </row>
    <row r="1366" spans="1:6">
      <c r="A1366" s="128">
        <v>517771</v>
      </c>
      <c r="B1366" s="129" t="s">
        <v>2584</v>
      </c>
      <c r="C1366" s="128">
        <v>511</v>
      </c>
      <c r="D1366" s="128">
        <v>5</v>
      </c>
      <c r="E1366" s="128">
        <v>475</v>
      </c>
      <c r="F1366" s="128">
        <v>0.96499999999999997</v>
      </c>
    </row>
    <row r="1367" spans="1:6">
      <c r="A1367" s="128">
        <v>555606</v>
      </c>
      <c r="B1367" s="129" t="s">
        <v>2585</v>
      </c>
      <c r="C1367" s="128">
        <v>201</v>
      </c>
      <c r="D1367" s="128">
        <v>2</v>
      </c>
      <c r="E1367" s="128">
        <v>123</v>
      </c>
      <c r="F1367" s="128">
        <v>1.008</v>
      </c>
    </row>
    <row r="1368" spans="1:6">
      <c r="A1368" s="128">
        <v>555649</v>
      </c>
      <c r="B1368" s="129" t="s">
        <v>2586</v>
      </c>
      <c r="C1368" s="128">
        <v>201</v>
      </c>
      <c r="D1368" s="128">
        <v>2</v>
      </c>
      <c r="E1368" s="128">
        <v>114</v>
      </c>
      <c r="F1368" s="128">
        <v>1.0089999999999999</v>
      </c>
    </row>
    <row r="1369" spans="1:6">
      <c r="A1369" s="128">
        <v>507288</v>
      </c>
      <c r="B1369" s="129" t="s">
        <v>2587</v>
      </c>
      <c r="C1369" s="128">
        <v>203</v>
      </c>
      <c r="D1369" s="128">
        <v>2</v>
      </c>
      <c r="E1369" s="128">
        <v>147</v>
      </c>
      <c r="F1369" s="128">
        <v>1.0049999999999999</v>
      </c>
    </row>
    <row r="1370" spans="1:6">
      <c r="A1370" s="128">
        <v>525944</v>
      </c>
      <c r="B1370" s="129" t="s">
        <v>2588</v>
      </c>
      <c r="C1370" s="128">
        <v>608</v>
      </c>
      <c r="D1370" s="128">
        <v>6</v>
      </c>
      <c r="E1370" s="128">
        <v>346</v>
      </c>
      <c r="F1370" s="128">
        <v>0.98099999999999998</v>
      </c>
    </row>
    <row r="1371" spans="1:6">
      <c r="A1371" s="128">
        <v>500500</v>
      </c>
      <c r="B1371" s="129" t="s">
        <v>2589</v>
      </c>
      <c r="C1371" s="128">
        <v>407</v>
      </c>
      <c r="D1371" s="128">
        <v>4</v>
      </c>
      <c r="E1371" s="128">
        <v>241</v>
      </c>
      <c r="F1371" s="128">
        <v>0.99399999999999999</v>
      </c>
    </row>
    <row r="1372" spans="1:6">
      <c r="A1372" s="128">
        <v>507296</v>
      </c>
      <c r="B1372" s="129" t="s">
        <v>2590</v>
      </c>
      <c r="C1372" s="128">
        <v>207</v>
      </c>
      <c r="D1372" s="128">
        <v>2</v>
      </c>
      <c r="E1372" s="128">
        <v>136</v>
      </c>
      <c r="F1372" s="128">
        <v>1.0069999999999999</v>
      </c>
    </row>
    <row r="1373" spans="1:6">
      <c r="A1373" s="128">
        <v>523674</v>
      </c>
      <c r="B1373" s="129" t="s">
        <v>2591</v>
      </c>
      <c r="C1373" s="128">
        <v>703</v>
      </c>
      <c r="D1373" s="128">
        <v>7</v>
      </c>
      <c r="E1373" s="128">
        <v>466</v>
      </c>
      <c r="F1373" s="128">
        <v>0.96599999999999997</v>
      </c>
    </row>
    <row r="1374" spans="1:6">
      <c r="A1374" s="128">
        <v>528838</v>
      </c>
      <c r="B1374" s="129" t="s">
        <v>2592</v>
      </c>
      <c r="C1374" s="128">
        <v>713</v>
      </c>
      <c r="D1374" s="128">
        <v>7</v>
      </c>
      <c r="E1374" s="128">
        <v>132</v>
      </c>
      <c r="F1374" s="128">
        <v>1.0069999999999999</v>
      </c>
    </row>
    <row r="1375" spans="1:6">
      <c r="A1375" s="128">
        <v>509299</v>
      </c>
      <c r="B1375" s="129" t="s">
        <v>3999</v>
      </c>
      <c r="C1375" s="128">
        <v>502</v>
      </c>
      <c r="D1375" s="128">
        <v>5</v>
      </c>
      <c r="E1375" s="128">
        <v>633</v>
      </c>
      <c r="F1375" s="128">
        <v>0.94499999999999995</v>
      </c>
    </row>
    <row r="1376" spans="1:6">
      <c r="A1376" s="128">
        <v>527521</v>
      </c>
      <c r="B1376" s="129" t="s">
        <v>2593</v>
      </c>
      <c r="C1376" s="128">
        <v>711</v>
      </c>
      <c r="D1376" s="128">
        <v>7</v>
      </c>
      <c r="E1376" s="128">
        <v>255</v>
      </c>
      <c r="F1376" s="128">
        <v>0.99199999999999999</v>
      </c>
    </row>
    <row r="1377" spans="1:6">
      <c r="A1377" s="128">
        <v>516171</v>
      </c>
      <c r="B1377" s="129" t="s">
        <v>2594</v>
      </c>
      <c r="C1377" s="128">
        <v>610</v>
      </c>
      <c r="D1377" s="128">
        <v>6</v>
      </c>
      <c r="E1377" s="128">
        <v>151</v>
      </c>
      <c r="F1377" s="128">
        <v>1.0049999999999999</v>
      </c>
    </row>
    <row r="1378" spans="1:6">
      <c r="A1378" s="128">
        <v>514179</v>
      </c>
      <c r="B1378" s="129" t="s">
        <v>2595</v>
      </c>
      <c r="C1378" s="128">
        <v>307</v>
      </c>
      <c r="D1378" s="128">
        <v>3</v>
      </c>
      <c r="E1378" s="128">
        <v>340</v>
      </c>
      <c r="F1378" s="128">
        <v>0.98099999999999998</v>
      </c>
    </row>
    <row r="1379" spans="1:6">
      <c r="A1379" s="128">
        <v>517780</v>
      </c>
      <c r="B1379" s="129" t="s">
        <v>2596</v>
      </c>
      <c r="C1379" s="128">
        <v>511</v>
      </c>
      <c r="D1379" s="128">
        <v>5</v>
      </c>
      <c r="E1379" s="128">
        <v>523</v>
      </c>
      <c r="F1379" s="128">
        <v>0.95899999999999996</v>
      </c>
    </row>
    <row r="1380" spans="1:6">
      <c r="A1380" s="128">
        <v>528846</v>
      </c>
      <c r="B1380" s="129" t="s">
        <v>2597</v>
      </c>
      <c r="C1380" s="128">
        <v>713</v>
      </c>
      <c r="D1380" s="128">
        <v>7</v>
      </c>
      <c r="E1380" s="128">
        <v>137</v>
      </c>
      <c r="F1380" s="128">
        <v>1.0069999999999999</v>
      </c>
    </row>
    <row r="1381" spans="1:6">
      <c r="A1381" s="128">
        <v>559938</v>
      </c>
      <c r="B1381" s="129" t="s">
        <v>2598</v>
      </c>
      <c r="C1381" s="128">
        <v>703</v>
      </c>
      <c r="D1381" s="128">
        <v>7</v>
      </c>
      <c r="E1381" s="128">
        <v>750</v>
      </c>
      <c r="F1381" s="128">
        <v>0.93100000000000005</v>
      </c>
    </row>
    <row r="1382" spans="1:6">
      <c r="A1382" s="128">
        <v>505072</v>
      </c>
      <c r="B1382" s="129" t="s">
        <v>2599</v>
      </c>
      <c r="C1382" s="128">
        <v>301</v>
      </c>
      <c r="D1382" s="128">
        <v>3</v>
      </c>
      <c r="E1382" s="128">
        <v>246</v>
      </c>
      <c r="F1382" s="128">
        <v>0.99299999999999999</v>
      </c>
    </row>
    <row r="1383" spans="1:6">
      <c r="A1383" s="128">
        <v>521655</v>
      </c>
      <c r="B1383" s="129" t="s">
        <v>2600</v>
      </c>
      <c r="C1383" s="128">
        <v>806</v>
      </c>
      <c r="D1383" s="128">
        <v>8</v>
      </c>
      <c r="E1383" s="128">
        <v>292</v>
      </c>
      <c r="F1383" s="128">
        <v>0.98699999999999999</v>
      </c>
    </row>
    <row r="1384" spans="1:6">
      <c r="A1384" s="128">
        <v>517062</v>
      </c>
      <c r="B1384" s="129" t="s">
        <v>2601</v>
      </c>
      <c r="C1384" s="128">
        <v>612</v>
      </c>
      <c r="D1384" s="128">
        <v>6</v>
      </c>
      <c r="E1384" s="128">
        <v>596</v>
      </c>
      <c r="F1384" s="128">
        <v>0.95</v>
      </c>
    </row>
    <row r="1385" spans="1:6">
      <c r="A1385" s="128">
        <v>521663</v>
      </c>
      <c r="B1385" s="129" t="s">
        <v>2602</v>
      </c>
      <c r="C1385" s="128">
        <v>806</v>
      </c>
      <c r="D1385" s="128">
        <v>8</v>
      </c>
      <c r="E1385" s="128">
        <v>262</v>
      </c>
      <c r="F1385" s="128">
        <v>0.99099999999999999</v>
      </c>
    </row>
    <row r="1386" spans="1:6">
      <c r="A1386" s="128">
        <v>582638</v>
      </c>
      <c r="B1386" s="129" t="s">
        <v>2603</v>
      </c>
      <c r="C1386" s="128">
        <v>202</v>
      </c>
      <c r="D1386" s="128">
        <v>2</v>
      </c>
      <c r="E1386" s="128">
        <v>121</v>
      </c>
      <c r="F1386" s="128">
        <v>1.0089999999999999</v>
      </c>
    </row>
    <row r="1387" spans="1:6">
      <c r="A1387" s="128">
        <v>503347</v>
      </c>
      <c r="B1387" s="129" t="s">
        <v>2604</v>
      </c>
      <c r="C1387" s="128">
        <v>404</v>
      </c>
      <c r="D1387" s="128">
        <v>4</v>
      </c>
      <c r="E1387" s="128">
        <v>116</v>
      </c>
      <c r="F1387" s="128">
        <v>1.0089999999999999</v>
      </c>
    </row>
    <row r="1388" spans="1:6">
      <c r="A1388" s="128">
        <v>527530</v>
      </c>
      <c r="B1388" s="129" t="s">
        <v>2605</v>
      </c>
      <c r="C1388" s="128">
        <v>711</v>
      </c>
      <c r="D1388" s="128">
        <v>7</v>
      </c>
      <c r="E1388" s="128">
        <v>327</v>
      </c>
      <c r="F1388" s="128">
        <v>0.98299999999999998</v>
      </c>
    </row>
    <row r="1389" spans="1:6">
      <c r="A1389" s="128">
        <v>513792</v>
      </c>
      <c r="B1389" s="129" t="s">
        <v>2606</v>
      </c>
      <c r="C1389" s="128">
        <v>811</v>
      </c>
      <c r="D1389" s="128">
        <v>8</v>
      </c>
      <c r="E1389" s="128">
        <v>167</v>
      </c>
      <c r="F1389" s="128">
        <v>1.0029999999999999</v>
      </c>
    </row>
    <row r="1390" spans="1:6">
      <c r="A1390" s="128">
        <v>508063</v>
      </c>
      <c r="B1390" s="129" t="s">
        <v>1448</v>
      </c>
      <c r="C1390" s="128">
        <v>106</v>
      </c>
      <c r="D1390" s="128">
        <v>1</v>
      </c>
      <c r="E1390" s="128">
        <v>160</v>
      </c>
      <c r="F1390" s="128">
        <v>1.004</v>
      </c>
    </row>
    <row r="1391" spans="1:6">
      <c r="A1391" s="128">
        <v>580244</v>
      </c>
      <c r="B1391" s="129" t="s">
        <v>2607</v>
      </c>
      <c r="C1391" s="128">
        <v>601</v>
      </c>
      <c r="D1391" s="128">
        <v>6</v>
      </c>
      <c r="E1391" s="128">
        <v>464</v>
      </c>
      <c r="F1391" s="128">
        <v>0.96599999999999997</v>
      </c>
    </row>
    <row r="1392" spans="1:6">
      <c r="A1392" s="128">
        <v>502511</v>
      </c>
      <c r="B1392" s="129" t="s">
        <v>2608</v>
      </c>
      <c r="C1392" s="128">
        <v>402</v>
      </c>
      <c r="D1392" s="128">
        <v>4</v>
      </c>
      <c r="E1392" s="128">
        <v>158</v>
      </c>
      <c r="F1392" s="128">
        <v>1.004</v>
      </c>
    </row>
    <row r="1393" spans="1:6">
      <c r="A1393" s="128">
        <v>509825</v>
      </c>
      <c r="B1393" s="129" t="s">
        <v>2609</v>
      </c>
      <c r="C1393" s="128">
        <v>503</v>
      </c>
      <c r="D1393" s="128">
        <v>5</v>
      </c>
      <c r="E1393" s="128">
        <v>792</v>
      </c>
      <c r="F1393" s="128">
        <v>0.92600000000000005</v>
      </c>
    </row>
    <row r="1394" spans="1:6">
      <c r="A1394" s="128">
        <v>510831</v>
      </c>
      <c r="B1394" s="129" t="s">
        <v>2610</v>
      </c>
      <c r="C1394" s="128">
        <v>505</v>
      </c>
      <c r="D1394" s="128">
        <v>5</v>
      </c>
      <c r="E1394" s="128">
        <v>553</v>
      </c>
      <c r="F1394" s="128">
        <v>0.95499999999999996</v>
      </c>
    </row>
    <row r="1395" spans="1:6">
      <c r="A1395" s="128">
        <v>519570</v>
      </c>
      <c r="B1395" s="129" t="s">
        <v>2611</v>
      </c>
      <c r="C1395" s="128">
        <v>701</v>
      </c>
      <c r="D1395" s="128">
        <v>7</v>
      </c>
      <c r="E1395" s="128">
        <v>408</v>
      </c>
      <c r="F1395" s="128">
        <v>0.97299999999999998</v>
      </c>
    </row>
    <row r="1396" spans="1:6">
      <c r="A1396" s="128">
        <v>522759</v>
      </c>
      <c r="B1396" s="129" t="s">
        <v>2612</v>
      </c>
      <c r="C1396" s="128">
        <v>807</v>
      </c>
      <c r="D1396" s="128">
        <v>8</v>
      </c>
      <c r="E1396" s="128">
        <v>103</v>
      </c>
      <c r="F1396" s="128">
        <v>1.0109999999999999</v>
      </c>
    </row>
    <row r="1397" spans="1:6">
      <c r="A1397" s="128">
        <v>510840</v>
      </c>
      <c r="B1397" s="129" t="s">
        <v>2613</v>
      </c>
      <c r="C1397" s="128">
        <v>505</v>
      </c>
      <c r="D1397" s="128">
        <v>5</v>
      </c>
      <c r="E1397" s="128">
        <v>885</v>
      </c>
      <c r="F1397" s="128">
        <v>0.91400000000000003</v>
      </c>
    </row>
    <row r="1398" spans="1:6">
      <c r="A1398" s="128">
        <v>555665</v>
      </c>
      <c r="B1398" s="129" t="s">
        <v>2614</v>
      </c>
      <c r="C1398" s="128">
        <v>201</v>
      </c>
      <c r="D1398" s="128">
        <v>2</v>
      </c>
      <c r="E1398" s="128">
        <v>115</v>
      </c>
      <c r="F1398" s="128">
        <v>1.0089999999999999</v>
      </c>
    </row>
    <row r="1399" spans="1:6">
      <c r="A1399" s="128">
        <v>505102</v>
      </c>
      <c r="B1399" s="129" t="s">
        <v>2615</v>
      </c>
      <c r="C1399" s="128">
        <v>301</v>
      </c>
      <c r="D1399" s="128">
        <v>3</v>
      </c>
      <c r="E1399" s="128">
        <v>268</v>
      </c>
      <c r="F1399" s="128">
        <v>0.99</v>
      </c>
    </row>
    <row r="1400" spans="1:6">
      <c r="A1400" s="128">
        <v>556785</v>
      </c>
      <c r="B1400" s="129" t="s">
        <v>2616</v>
      </c>
      <c r="C1400" s="128">
        <v>403</v>
      </c>
      <c r="D1400" s="128">
        <v>4</v>
      </c>
      <c r="E1400" s="128">
        <v>188</v>
      </c>
      <c r="F1400" s="128">
        <v>1</v>
      </c>
    </row>
    <row r="1401" spans="1:6">
      <c r="A1401" s="128">
        <v>503355</v>
      </c>
      <c r="B1401" s="129" t="s">
        <v>2617</v>
      </c>
      <c r="C1401" s="128">
        <v>404</v>
      </c>
      <c r="D1401" s="128">
        <v>4</v>
      </c>
      <c r="E1401" s="128">
        <v>112</v>
      </c>
      <c r="F1401" s="128">
        <v>1.01</v>
      </c>
    </row>
    <row r="1402" spans="1:6">
      <c r="A1402" s="128">
        <v>581135</v>
      </c>
      <c r="B1402" s="129" t="s">
        <v>2618</v>
      </c>
      <c r="C1402" s="128">
        <v>402</v>
      </c>
      <c r="D1402" s="128">
        <v>4</v>
      </c>
      <c r="E1402" s="128">
        <v>172</v>
      </c>
      <c r="F1402" s="128">
        <v>1.002</v>
      </c>
    </row>
    <row r="1403" spans="1:6">
      <c r="A1403" s="128">
        <v>505129</v>
      </c>
      <c r="B1403" s="129" t="s">
        <v>2619</v>
      </c>
      <c r="C1403" s="128">
        <v>305</v>
      </c>
      <c r="D1403" s="128">
        <v>3</v>
      </c>
      <c r="E1403" s="128">
        <v>207</v>
      </c>
      <c r="F1403" s="128">
        <v>0.998</v>
      </c>
    </row>
    <row r="1404" spans="1:6">
      <c r="A1404" s="128">
        <v>557579</v>
      </c>
      <c r="B1404" s="129" t="s">
        <v>2620</v>
      </c>
      <c r="C1404" s="128">
        <v>306</v>
      </c>
      <c r="D1404" s="128">
        <v>3</v>
      </c>
      <c r="E1404" s="128">
        <v>418</v>
      </c>
      <c r="F1404" s="128">
        <v>0.97199999999999998</v>
      </c>
    </row>
    <row r="1405" spans="1:6">
      <c r="A1405" s="128">
        <v>504556</v>
      </c>
      <c r="B1405" s="129" t="s">
        <v>2621</v>
      </c>
      <c r="C1405" s="128">
        <v>106</v>
      </c>
      <c r="D1405" s="128">
        <v>1</v>
      </c>
      <c r="E1405" s="128">
        <v>153</v>
      </c>
      <c r="F1405" s="128">
        <v>1.0049999999999999</v>
      </c>
    </row>
    <row r="1406" spans="1:6">
      <c r="A1406" s="128">
        <v>502537</v>
      </c>
      <c r="B1406" s="129" t="s">
        <v>2622</v>
      </c>
      <c r="C1406" s="128">
        <v>402</v>
      </c>
      <c r="D1406" s="128">
        <v>4</v>
      </c>
      <c r="E1406" s="128">
        <v>132</v>
      </c>
      <c r="F1406" s="128">
        <v>1.0069999999999999</v>
      </c>
    </row>
    <row r="1407" spans="1:6">
      <c r="A1407" s="128">
        <v>528536</v>
      </c>
      <c r="B1407" s="129" t="s">
        <v>2623</v>
      </c>
      <c r="C1407" s="128">
        <v>811</v>
      </c>
      <c r="D1407" s="128">
        <v>8</v>
      </c>
      <c r="E1407" s="128">
        <v>196</v>
      </c>
      <c r="F1407" s="128">
        <v>0.999</v>
      </c>
    </row>
    <row r="1408" spans="1:6">
      <c r="A1408" s="128">
        <v>522767</v>
      </c>
      <c r="B1408" s="129" t="s">
        <v>2624</v>
      </c>
      <c r="C1408" s="128">
        <v>807</v>
      </c>
      <c r="D1408" s="128">
        <v>8</v>
      </c>
      <c r="E1408" s="128">
        <v>102</v>
      </c>
      <c r="F1408" s="128">
        <v>1.0109999999999999</v>
      </c>
    </row>
    <row r="1409" spans="1:6">
      <c r="A1409" s="128">
        <v>505137</v>
      </c>
      <c r="B1409" s="129" t="s">
        <v>2625</v>
      </c>
      <c r="C1409" s="128">
        <v>406</v>
      </c>
      <c r="D1409" s="128">
        <v>4</v>
      </c>
      <c r="E1409" s="128">
        <v>160</v>
      </c>
      <c r="F1409" s="128">
        <v>1.004</v>
      </c>
    </row>
    <row r="1410" spans="1:6">
      <c r="A1410" s="128">
        <v>558206</v>
      </c>
      <c r="B1410" s="129" t="s">
        <v>2626</v>
      </c>
      <c r="C1410" s="128">
        <v>610</v>
      </c>
      <c r="D1410" s="128">
        <v>6</v>
      </c>
      <c r="E1410" s="128">
        <v>208</v>
      </c>
      <c r="F1410" s="128">
        <v>0.998</v>
      </c>
    </row>
    <row r="1411" spans="1:6">
      <c r="A1411" s="128">
        <v>528544</v>
      </c>
      <c r="B1411" s="129" t="s">
        <v>2627</v>
      </c>
      <c r="C1411" s="128">
        <v>811</v>
      </c>
      <c r="D1411" s="128">
        <v>8</v>
      </c>
      <c r="E1411" s="128">
        <v>105</v>
      </c>
      <c r="F1411" s="128">
        <v>1.01</v>
      </c>
    </row>
    <row r="1412" spans="1:6">
      <c r="A1412" s="128">
        <v>580953</v>
      </c>
      <c r="B1412" s="129" t="s">
        <v>2628</v>
      </c>
      <c r="C1412" s="128">
        <v>305</v>
      </c>
      <c r="D1412" s="128">
        <v>3</v>
      </c>
      <c r="E1412" s="128">
        <v>211</v>
      </c>
      <c r="F1412" s="128">
        <v>0.997</v>
      </c>
    </row>
    <row r="1413" spans="1:6">
      <c r="A1413" s="128">
        <v>555924</v>
      </c>
      <c r="B1413" s="129" t="s">
        <v>2629</v>
      </c>
      <c r="C1413" s="128">
        <v>407</v>
      </c>
      <c r="D1413" s="128">
        <v>4</v>
      </c>
      <c r="E1413" s="128">
        <v>176</v>
      </c>
      <c r="F1413" s="128">
        <v>1.002</v>
      </c>
    </row>
    <row r="1414" spans="1:6">
      <c r="A1414" s="128">
        <v>500534</v>
      </c>
      <c r="B1414" s="129" t="s">
        <v>2630</v>
      </c>
      <c r="C1414" s="128">
        <v>403</v>
      </c>
      <c r="D1414" s="128">
        <v>4</v>
      </c>
      <c r="E1414" s="128">
        <v>160</v>
      </c>
      <c r="F1414" s="128">
        <v>1.004</v>
      </c>
    </row>
    <row r="1415" spans="1:6">
      <c r="A1415" s="128">
        <v>516198</v>
      </c>
      <c r="B1415" s="129" t="s">
        <v>2631</v>
      </c>
      <c r="C1415" s="128">
        <v>610</v>
      </c>
      <c r="D1415" s="128">
        <v>6</v>
      </c>
      <c r="E1415" s="128">
        <v>187</v>
      </c>
      <c r="F1415" s="128">
        <v>1</v>
      </c>
    </row>
    <row r="1416" spans="1:6">
      <c r="A1416" s="128">
        <v>511595</v>
      </c>
      <c r="B1416" s="129" t="s">
        <v>2632</v>
      </c>
      <c r="C1416" s="128">
        <v>607</v>
      </c>
      <c r="D1416" s="128">
        <v>6</v>
      </c>
      <c r="E1416" s="128">
        <v>527</v>
      </c>
      <c r="F1416" s="128">
        <v>0.95799999999999996</v>
      </c>
    </row>
    <row r="1417" spans="1:6">
      <c r="A1417" s="128">
        <v>514187</v>
      </c>
      <c r="B1417" s="129" t="s">
        <v>2633</v>
      </c>
      <c r="C1417" s="128">
        <v>307</v>
      </c>
      <c r="D1417" s="128">
        <v>3</v>
      </c>
      <c r="E1417" s="128">
        <v>342</v>
      </c>
      <c r="F1417" s="128">
        <v>0.98099999999999998</v>
      </c>
    </row>
    <row r="1418" spans="1:6">
      <c r="A1418" s="128">
        <v>508071</v>
      </c>
      <c r="B1418" s="129" t="s">
        <v>2634</v>
      </c>
      <c r="C1418" s="128">
        <v>108</v>
      </c>
      <c r="D1418" s="128">
        <v>1</v>
      </c>
      <c r="E1418" s="128">
        <v>129</v>
      </c>
      <c r="F1418" s="128">
        <v>1.008</v>
      </c>
    </row>
    <row r="1419" spans="1:6">
      <c r="A1419" s="128">
        <v>510858</v>
      </c>
      <c r="B1419" s="129" t="s">
        <v>2635</v>
      </c>
      <c r="C1419" s="128">
        <v>505</v>
      </c>
      <c r="D1419" s="128">
        <v>5</v>
      </c>
      <c r="E1419" s="128">
        <v>732</v>
      </c>
      <c r="F1419" s="128">
        <v>0.93300000000000005</v>
      </c>
    </row>
    <row r="1420" spans="1:6">
      <c r="A1420" s="128">
        <v>555908</v>
      </c>
      <c r="B1420" s="129" t="s">
        <v>2636</v>
      </c>
      <c r="C1420" s="128">
        <v>403</v>
      </c>
      <c r="D1420" s="128">
        <v>4</v>
      </c>
      <c r="E1420" s="128">
        <v>131</v>
      </c>
      <c r="F1420" s="128">
        <v>1.0069999999999999</v>
      </c>
    </row>
    <row r="1421" spans="1:6">
      <c r="A1421" s="128">
        <v>512443</v>
      </c>
      <c r="B1421" s="129" t="s">
        <v>2637</v>
      </c>
      <c r="C1421" s="128">
        <v>509</v>
      </c>
      <c r="D1421" s="128">
        <v>5</v>
      </c>
      <c r="E1421" s="128">
        <v>464</v>
      </c>
      <c r="F1421" s="128">
        <v>0.96599999999999997</v>
      </c>
    </row>
    <row r="1422" spans="1:6">
      <c r="A1422" s="128">
        <v>528552</v>
      </c>
      <c r="B1422" s="129" t="s">
        <v>2638</v>
      </c>
      <c r="C1422" s="128">
        <v>811</v>
      </c>
      <c r="D1422" s="128">
        <v>8</v>
      </c>
      <c r="E1422" s="128">
        <v>99</v>
      </c>
      <c r="F1422" s="128">
        <v>1.0109999999999999</v>
      </c>
    </row>
    <row r="1423" spans="1:6">
      <c r="A1423" s="128">
        <v>528561</v>
      </c>
      <c r="B1423" s="129" t="s">
        <v>2639</v>
      </c>
      <c r="C1423" s="128">
        <v>811</v>
      </c>
      <c r="D1423" s="128">
        <v>8</v>
      </c>
      <c r="E1423" s="128">
        <v>98</v>
      </c>
      <c r="F1423" s="128">
        <v>1.0109999999999999</v>
      </c>
    </row>
    <row r="1424" spans="1:6">
      <c r="A1424" s="128">
        <v>558192</v>
      </c>
      <c r="B1424" s="129" t="s">
        <v>2640</v>
      </c>
      <c r="C1424" s="128">
        <v>610</v>
      </c>
      <c r="D1424" s="128">
        <v>6</v>
      </c>
      <c r="E1424" s="128">
        <v>173</v>
      </c>
      <c r="F1424" s="128">
        <v>1.002</v>
      </c>
    </row>
    <row r="1425" spans="1:6">
      <c r="A1425" s="128">
        <v>555851</v>
      </c>
      <c r="B1425" s="129" t="s">
        <v>2641</v>
      </c>
      <c r="C1425" s="128">
        <v>403</v>
      </c>
      <c r="D1425" s="128">
        <v>4</v>
      </c>
      <c r="E1425" s="128">
        <v>176</v>
      </c>
      <c r="F1425" s="128">
        <v>1.002</v>
      </c>
    </row>
    <row r="1426" spans="1:6">
      <c r="A1426" s="128">
        <v>526886</v>
      </c>
      <c r="B1426" s="129" t="s">
        <v>2642</v>
      </c>
      <c r="C1426" s="128">
        <v>710</v>
      </c>
      <c r="D1426" s="128">
        <v>7</v>
      </c>
      <c r="E1426" s="128">
        <v>452</v>
      </c>
      <c r="F1426" s="128">
        <v>0.96799999999999997</v>
      </c>
    </row>
    <row r="1427" spans="1:6">
      <c r="A1427" s="128">
        <v>581241</v>
      </c>
      <c r="B1427" s="129" t="s">
        <v>2643</v>
      </c>
      <c r="C1427" s="128">
        <v>703</v>
      </c>
      <c r="D1427" s="128">
        <v>7</v>
      </c>
      <c r="E1427" s="128">
        <v>652</v>
      </c>
      <c r="F1427" s="128">
        <v>0.94299999999999995</v>
      </c>
    </row>
    <row r="1428" spans="1:6">
      <c r="A1428" s="128">
        <v>524832</v>
      </c>
      <c r="B1428" s="129" t="s">
        <v>2644</v>
      </c>
      <c r="C1428" s="128">
        <v>707</v>
      </c>
      <c r="D1428" s="128">
        <v>7</v>
      </c>
      <c r="E1428" s="128">
        <v>385</v>
      </c>
      <c r="F1428" s="128">
        <v>0.97599999999999998</v>
      </c>
    </row>
    <row r="1429" spans="1:6">
      <c r="A1429" s="128">
        <v>524841</v>
      </c>
      <c r="B1429" s="129" t="s">
        <v>2645</v>
      </c>
      <c r="C1429" s="128">
        <v>707</v>
      </c>
      <c r="D1429" s="128">
        <v>7</v>
      </c>
      <c r="E1429" s="128">
        <v>295</v>
      </c>
      <c r="F1429" s="128">
        <v>0.98699999999999999</v>
      </c>
    </row>
    <row r="1430" spans="1:6">
      <c r="A1430" s="128">
        <v>507318</v>
      </c>
      <c r="B1430" s="129" t="s">
        <v>2646</v>
      </c>
      <c r="C1430" s="128">
        <v>207</v>
      </c>
      <c r="D1430" s="128">
        <v>2</v>
      </c>
      <c r="E1430" s="128">
        <v>157</v>
      </c>
      <c r="F1430" s="128">
        <v>1.004</v>
      </c>
    </row>
    <row r="1431" spans="1:6">
      <c r="A1431" s="128">
        <v>503363</v>
      </c>
      <c r="B1431" s="129" t="s">
        <v>2647</v>
      </c>
      <c r="C1431" s="128">
        <v>404</v>
      </c>
      <c r="D1431" s="128">
        <v>4</v>
      </c>
      <c r="E1431" s="128">
        <v>132</v>
      </c>
      <c r="F1431" s="128">
        <v>1.0069999999999999</v>
      </c>
    </row>
    <row r="1432" spans="1:6">
      <c r="A1432" s="128">
        <v>500542</v>
      </c>
      <c r="B1432" s="129" t="s">
        <v>2648</v>
      </c>
      <c r="C1432" s="128">
        <v>407</v>
      </c>
      <c r="D1432" s="128">
        <v>4</v>
      </c>
      <c r="E1432" s="128">
        <v>241</v>
      </c>
      <c r="F1432" s="128">
        <v>0.99399999999999999</v>
      </c>
    </row>
    <row r="1433" spans="1:6">
      <c r="A1433" s="128">
        <v>501239</v>
      </c>
      <c r="B1433" s="129" t="s">
        <v>2649</v>
      </c>
      <c r="C1433" s="128">
        <v>401</v>
      </c>
      <c r="D1433" s="128">
        <v>4</v>
      </c>
      <c r="E1433" s="128">
        <v>112</v>
      </c>
      <c r="F1433" s="128">
        <v>1.01</v>
      </c>
    </row>
    <row r="1434" spans="1:6">
      <c r="A1434" s="128">
        <v>543322</v>
      </c>
      <c r="B1434" s="129" t="s">
        <v>2650</v>
      </c>
      <c r="C1434" s="128">
        <v>801</v>
      </c>
      <c r="D1434" s="128">
        <v>8</v>
      </c>
      <c r="E1434" s="128">
        <v>336</v>
      </c>
      <c r="F1434" s="128">
        <v>0.98199999999999998</v>
      </c>
    </row>
    <row r="1435" spans="1:6">
      <c r="A1435" s="128">
        <v>519588</v>
      </c>
      <c r="B1435" s="129" t="s">
        <v>2651</v>
      </c>
      <c r="C1435" s="128">
        <v>701</v>
      </c>
      <c r="D1435" s="128">
        <v>7</v>
      </c>
      <c r="E1435" s="128">
        <v>195</v>
      </c>
      <c r="F1435" s="128">
        <v>0.999</v>
      </c>
    </row>
    <row r="1436" spans="1:6">
      <c r="A1436" s="128">
        <v>508080</v>
      </c>
      <c r="B1436" s="129" t="s">
        <v>2652</v>
      </c>
      <c r="C1436" s="128">
        <v>106</v>
      </c>
      <c r="D1436" s="128">
        <v>1</v>
      </c>
      <c r="E1436" s="128">
        <v>230</v>
      </c>
      <c r="F1436" s="128">
        <v>0.995</v>
      </c>
    </row>
    <row r="1437" spans="1:6">
      <c r="A1437" s="128">
        <v>522783</v>
      </c>
      <c r="B1437" s="129" t="s">
        <v>2653</v>
      </c>
      <c r="C1437" s="128">
        <v>807</v>
      </c>
      <c r="D1437" s="128">
        <v>8</v>
      </c>
      <c r="E1437" s="128">
        <v>101</v>
      </c>
      <c r="F1437" s="128">
        <v>1.0109999999999999</v>
      </c>
    </row>
    <row r="1438" spans="1:6">
      <c r="A1438" s="128">
        <v>525952</v>
      </c>
      <c r="B1438" s="129" t="s">
        <v>2654</v>
      </c>
      <c r="C1438" s="128">
        <v>808</v>
      </c>
      <c r="D1438" s="128">
        <v>8</v>
      </c>
      <c r="E1438" s="128">
        <v>381</v>
      </c>
      <c r="F1438" s="128">
        <v>0.97599999999999998</v>
      </c>
    </row>
    <row r="1439" spans="1:6">
      <c r="A1439" s="128">
        <v>543331</v>
      </c>
      <c r="B1439" s="129" t="s">
        <v>2655</v>
      </c>
      <c r="C1439" s="128">
        <v>810</v>
      </c>
      <c r="D1439" s="128">
        <v>8</v>
      </c>
      <c r="E1439" s="128">
        <v>425</v>
      </c>
      <c r="F1439" s="128">
        <v>0.97099999999999997</v>
      </c>
    </row>
    <row r="1440" spans="1:6">
      <c r="A1440" s="128">
        <v>517798</v>
      </c>
      <c r="B1440" s="129" t="s">
        <v>4847</v>
      </c>
      <c r="C1440" s="128">
        <v>501</v>
      </c>
      <c r="D1440" s="128">
        <v>5</v>
      </c>
      <c r="E1440" s="128">
        <v>300</v>
      </c>
      <c r="F1440" s="128">
        <v>0.98599999999999999</v>
      </c>
    </row>
    <row r="1441" spans="1:6">
      <c r="A1441" s="128">
        <v>512036</v>
      </c>
      <c r="B1441" s="129" t="s">
        <v>1351</v>
      </c>
      <c r="C1441" s="128">
        <v>506</v>
      </c>
      <c r="D1441" s="128">
        <v>5</v>
      </c>
      <c r="E1441" s="128">
        <v>402</v>
      </c>
      <c r="F1441" s="128">
        <v>0.97399999999999998</v>
      </c>
    </row>
    <row r="1442" spans="1:6">
      <c r="A1442" s="128">
        <v>500551</v>
      </c>
      <c r="B1442" s="129" t="s">
        <v>2656</v>
      </c>
      <c r="C1442" s="128">
        <v>407</v>
      </c>
      <c r="D1442" s="128">
        <v>4</v>
      </c>
      <c r="E1442" s="128">
        <v>196</v>
      </c>
      <c r="F1442" s="128">
        <v>0.999</v>
      </c>
    </row>
    <row r="1443" spans="1:6">
      <c r="A1443" s="128">
        <v>510866</v>
      </c>
      <c r="B1443" s="129" t="s">
        <v>2657</v>
      </c>
      <c r="C1443" s="128">
        <v>508</v>
      </c>
      <c r="D1443" s="128">
        <v>5</v>
      </c>
      <c r="E1443" s="128">
        <v>583</v>
      </c>
      <c r="F1443" s="128">
        <v>0.95199999999999996</v>
      </c>
    </row>
    <row r="1444" spans="1:6">
      <c r="A1444" s="128">
        <v>515183</v>
      </c>
      <c r="B1444" s="129" t="s">
        <v>2658</v>
      </c>
      <c r="C1444" s="128">
        <v>609</v>
      </c>
      <c r="D1444" s="128">
        <v>6</v>
      </c>
      <c r="E1444" s="128">
        <v>180</v>
      </c>
      <c r="F1444" s="128">
        <v>1.0009999999999999</v>
      </c>
    </row>
    <row r="1445" spans="1:6">
      <c r="A1445" s="128">
        <v>501247</v>
      </c>
      <c r="B1445" s="129" t="s">
        <v>2659</v>
      </c>
      <c r="C1445" s="128">
        <v>401</v>
      </c>
      <c r="D1445" s="128">
        <v>4</v>
      </c>
      <c r="E1445" s="128">
        <v>110</v>
      </c>
      <c r="F1445" s="128">
        <v>1.01</v>
      </c>
    </row>
    <row r="1446" spans="1:6">
      <c r="A1446" s="128">
        <v>511609</v>
      </c>
      <c r="B1446" s="129" t="s">
        <v>2660</v>
      </c>
      <c r="C1446" s="128">
        <v>606</v>
      </c>
      <c r="D1446" s="128">
        <v>6</v>
      </c>
      <c r="E1446" s="128">
        <v>209</v>
      </c>
      <c r="F1446" s="128">
        <v>0.998</v>
      </c>
    </row>
    <row r="1447" spans="1:6">
      <c r="A1447" s="128">
        <v>559652</v>
      </c>
      <c r="B1447" s="129" t="s">
        <v>2661</v>
      </c>
      <c r="C1447" s="128">
        <v>702</v>
      </c>
      <c r="D1447" s="128">
        <v>7</v>
      </c>
      <c r="E1447" s="128">
        <v>228</v>
      </c>
      <c r="F1447" s="128">
        <v>0.995</v>
      </c>
    </row>
    <row r="1448" spans="1:6">
      <c r="A1448" s="128">
        <v>543349</v>
      </c>
      <c r="B1448" s="129" t="s">
        <v>2662</v>
      </c>
      <c r="C1448" s="128">
        <v>810</v>
      </c>
      <c r="D1448" s="128">
        <v>8</v>
      </c>
      <c r="E1448" s="128">
        <v>423</v>
      </c>
      <c r="F1448" s="128">
        <v>0.97099999999999997</v>
      </c>
    </row>
    <row r="1449" spans="1:6">
      <c r="A1449" s="128">
        <v>528854</v>
      </c>
      <c r="B1449" s="129" t="s">
        <v>2663</v>
      </c>
      <c r="C1449" s="128">
        <v>713</v>
      </c>
      <c r="D1449" s="128">
        <v>7</v>
      </c>
      <c r="E1449" s="128">
        <v>217</v>
      </c>
      <c r="F1449" s="128">
        <v>0.997</v>
      </c>
    </row>
    <row r="1450" spans="1:6">
      <c r="A1450" s="128">
        <v>523712</v>
      </c>
      <c r="B1450" s="129" t="s">
        <v>2664</v>
      </c>
      <c r="C1450" s="128">
        <v>703</v>
      </c>
      <c r="D1450" s="128">
        <v>7</v>
      </c>
      <c r="E1450" s="128">
        <v>544</v>
      </c>
      <c r="F1450" s="128">
        <v>0.95599999999999996</v>
      </c>
    </row>
    <row r="1451" spans="1:6">
      <c r="A1451" s="128">
        <v>527548</v>
      </c>
      <c r="B1451" s="129" t="s">
        <v>2665</v>
      </c>
      <c r="C1451" s="128">
        <v>712</v>
      </c>
      <c r="D1451" s="128">
        <v>7</v>
      </c>
      <c r="E1451" s="128">
        <v>196</v>
      </c>
      <c r="F1451" s="128">
        <v>0.999</v>
      </c>
    </row>
    <row r="1452" spans="1:6">
      <c r="A1452" s="128">
        <v>528579</v>
      </c>
      <c r="B1452" s="129" t="s">
        <v>2666</v>
      </c>
      <c r="C1452" s="128">
        <v>807</v>
      </c>
      <c r="D1452" s="128">
        <v>8</v>
      </c>
      <c r="E1452" s="128">
        <v>106</v>
      </c>
      <c r="F1452" s="128">
        <v>1.01</v>
      </c>
    </row>
    <row r="1453" spans="1:6">
      <c r="A1453" s="128">
        <v>555754</v>
      </c>
      <c r="B1453" s="129" t="s">
        <v>2667</v>
      </c>
      <c r="C1453" s="128">
        <v>202</v>
      </c>
      <c r="D1453" s="128">
        <v>2</v>
      </c>
      <c r="E1453" s="128">
        <v>118</v>
      </c>
      <c r="F1453" s="128">
        <v>1.0089999999999999</v>
      </c>
    </row>
    <row r="1454" spans="1:6">
      <c r="A1454" s="128">
        <v>526894</v>
      </c>
      <c r="B1454" s="129" t="s">
        <v>2668</v>
      </c>
      <c r="C1454" s="128">
        <v>710</v>
      </c>
      <c r="D1454" s="128">
        <v>7</v>
      </c>
      <c r="E1454" s="128">
        <v>597</v>
      </c>
      <c r="F1454" s="128">
        <v>0.95</v>
      </c>
    </row>
    <row r="1455" spans="1:6">
      <c r="A1455" s="128">
        <v>518646</v>
      </c>
      <c r="B1455" s="129" t="s">
        <v>2669</v>
      </c>
      <c r="C1455" s="128">
        <v>605</v>
      </c>
      <c r="D1455" s="128">
        <v>6</v>
      </c>
      <c r="E1455" s="128">
        <v>180</v>
      </c>
      <c r="F1455" s="128">
        <v>1.0009999999999999</v>
      </c>
    </row>
    <row r="1456" spans="1:6">
      <c r="A1456" s="128">
        <v>527556</v>
      </c>
      <c r="B1456" s="129" t="s">
        <v>2670</v>
      </c>
      <c r="C1456" s="128">
        <v>712</v>
      </c>
      <c r="D1456" s="128">
        <v>7</v>
      </c>
      <c r="E1456" s="128">
        <v>365</v>
      </c>
      <c r="F1456" s="128">
        <v>0.97799999999999998</v>
      </c>
    </row>
    <row r="1457" spans="1:6">
      <c r="A1457" s="128">
        <v>501760</v>
      </c>
      <c r="B1457" s="129" t="s">
        <v>2671</v>
      </c>
      <c r="C1457" s="128">
        <v>201</v>
      </c>
      <c r="D1457" s="128">
        <v>2</v>
      </c>
      <c r="E1457" s="128">
        <v>111</v>
      </c>
      <c r="F1457" s="128">
        <v>1.01</v>
      </c>
    </row>
    <row r="1458" spans="1:6">
      <c r="A1458" s="128">
        <v>556823</v>
      </c>
      <c r="B1458" s="129" t="s">
        <v>2672</v>
      </c>
      <c r="C1458" s="128">
        <v>707</v>
      </c>
      <c r="D1458" s="128">
        <v>7</v>
      </c>
      <c r="E1458" s="128">
        <v>320</v>
      </c>
      <c r="F1458" s="128">
        <v>0.98399999999999999</v>
      </c>
    </row>
    <row r="1459" spans="1:6">
      <c r="A1459" s="128">
        <v>521671</v>
      </c>
      <c r="B1459" s="129" t="s">
        <v>2673</v>
      </c>
      <c r="C1459" s="128">
        <v>806</v>
      </c>
      <c r="D1459" s="128">
        <v>8</v>
      </c>
      <c r="E1459" s="128">
        <v>318</v>
      </c>
      <c r="F1459" s="128">
        <v>0.98399999999999999</v>
      </c>
    </row>
    <row r="1460" spans="1:6">
      <c r="A1460" s="128">
        <v>528862</v>
      </c>
      <c r="B1460" s="129" t="s">
        <v>2674</v>
      </c>
      <c r="C1460" s="128">
        <v>713</v>
      </c>
      <c r="D1460" s="128">
        <v>7</v>
      </c>
      <c r="E1460" s="128">
        <v>224</v>
      </c>
      <c r="F1460" s="128">
        <v>0.996</v>
      </c>
    </row>
    <row r="1461" spans="1:6">
      <c r="A1461" s="128">
        <v>508764</v>
      </c>
      <c r="B1461" s="129" t="s">
        <v>2675</v>
      </c>
      <c r="C1461" s="128">
        <v>601</v>
      </c>
      <c r="D1461" s="128">
        <v>6</v>
      </c>
      <c r="E1461" s="128">
        <v>400</v>
      </c>
      <c r="F1461" s="128">
        <v>0.97399999999999998</v>
      </c>
    </row>
    <row r="1462" spans="1:6">
      <c r="A1462" s="128">
        <v>509833</v>
      </c>
      <c r="B1462" s="129" t="s">
        <v>2676</v>
      </c>
      <c r="C1462" s="128">
        <v>503</v>
      </c>
      <c r="D1462" s="128">
        <v>5</v>
      </c>
      <c r="E1462" s="128">
        <v>493</v>
      </c>
      <c r="F1462" s="128">
        <v>0.96299999999999997</v>
      </c>
    </row>
    <row r="1463" spans="1:6">
      <c r="A1463" s="128">
        <v>520471</v>
      </c>
      <c r="B1463" s="129" t="s">
        <v>1472</v>
      </c>
      <c r="C1463" s="128">
        <v>705</v>
      </c>
      <c r="D1463" s="128">
        <v>7</v>
      </c>
      <c r="E1463" s="128">
        <v>342</v>
      </c>
      <c r="F1463" s="128">
        <v>0.98099999999999998</v>
      </c>
    </row>
    <row r="1464" spans="1:6">
      <c r="A1464" s="128">
        <v>545686</v>
      </c>
      <c r="B1464" s="129" t="s">
        <v>2677</v>
      </c>
      <c r="C1464" s="128">
        <v>309</v>
      </c>
      <c r="D1464" s="128">
        <v>3</v>
      </c>
      <c r="E1464" s="128">
        <v>204</v>
      </c>
      <c r="F1464" s="128">
        <v>0.998</v>
      </c>
    </row>
    <row r="1465" spans="1:6">
      <c r="A1465" s="128">
        <v>500569</v>
      </c>
      <c r="B1465" s="129" t="s">
        <v>2678</v>
      </c>
      <c r="C1465" s="128">
        <v>403</v>
      </c>
      <c r="D1465" s="128">
        <v>4</v>
      </c>
      <c r="E1465" s="128">
        <v>165</v>
      </c>
      <c r="F1465" s="128">
        <v>1.0029999999999999</v>
      </c>
    </row>
    <row r="1466" spans="1:6">
      <c r="A1466" s="128">
        <v>525961</v>
      </c>
      <c r="B1466" s="129" t="s">
        <v>2679</v>
      </c>
      <c r="C1466" s="128">
        <v>808</v>
      </c>
      <c r="D1466" s="128">
        <v>8</v>
      </c>
      <c r="E1466" s="128">
        <v>201</v>
      </c>
      <c r="F1466" s="128">
        <v>0.999</v>
      </c>
    </row>
    <row r="1467" spans="1:6">
      <c r="A1467" s="128">
        <v>523721</v>
      </c>
      <c r="B1467" s="129" t="s">
        <v>2680</v>
      </c>
      <c r="C1467" s="128">
        <v>706</v>
      </c>
      <c r="D1467" s="128">
        <v>7</v>
      </c>
      <c r="E1467" s="128">
        <v>807</v>
      </c>
      <c r="F1467" s="128">
        <v>0.92400000000000004</v>
      </c>
    </row>
    <row r="1468" spans="1:6">
      <c r="A1468" s="128">
        <v>507326</v>
      </c>
      <c r="B1468" s="129" t="s">
        <v>2681</v>
      </c>
      <c r="C1468" s="128">
        <v>203</v>
      </c>
      <c r="D1468" s="128">
        <v>2</v>
      </c>
      <c r="E1468" s="128">
        <v>172</v>
      </c>
      <c r="F1468" s="128">
        <v>1.002</v>
      </c>
    </row>
    <row r="1469" spans="1:6">
      <c r="A1469" s="128">
        <v>528871</v>
      </c>
      <c r="B1469" s="129" t="s">
        <v>2682</v>
      </c>
      <c r="C1469" s="128">
        <v>713</v>
      </c>
      <c r="D1469" s="128">
        <v>7</v>
      </c>
      <c r="E1469" s="128">
        <v>176</v>
      </c>
      <c r="F1469" s="128">
        <v>1.002</v>
      </c>
    </row>
    <row r="1470" spans="1:6">
      <c r="A1470" s="128">
        <v>513377</v>
      </c>
      <c r="B1470" s="129" t="s">
        <v>2683</v>
      </c>
      <c r="C1470" s="128">
        <v>308</v>
      </c>
      <c r="D1470" s="128">
        <v>3</v>
      </c>
      <c r="E1470" s="128">
        <v>321</v>
      </c>
      <c r="F1470" s="128">
        <v>0.98399999999999999</v>
      </c>
    </row>
    <row r="1471" spans="1:6">
      <c r="A1471" s="128">
        <v>527564</v>
      </c>
      <c r="B1471" s="129" t="s">
        <v>2684</v>
      </c>
      <c r="C1471" s="128">
        <v>712</v>
      </c>
      <c r="D1471" s="128">
        <v>7</v>
      </c>
      <c r="E1471" s="128">
        <v>250</v>
      </c>
      <c r="F1471" s="128">
        <v>0.99299999999999999</v>
      </c>
    </row>
    <row r="1472" spans="1:6">
      <c r="A1472" s="128">
        <v>519596</v>
      </c>
      <c r="B1472" s="129" t="s">
        <v>2685</v>
      </c>
      <c r="C1472" s="128">
        <v>712</v>
      </c>
      <c r="D1472" s="128">
        <v>7</v>
      </c>
      <c r="E1472" s="128">
        <v>179</v>
      </c>
      <c r="F1472" s="128">
        <v>1.0009999999999999</v>
      </c>
    </row>
    <row r="1473" spans="1:6">
      <c r="A1473" s="128">
        <v>501778</v>
      </c>
      <c r="B1473" s="129" t="s">
        <v>2686</v>
      </c>
      <c r="C1473" s="128">
        <v>201</v>
      </c>
      <c r="D1473" s="128">
        <v>2</v>
      </c>
      <c r="E1473" s="128">
        <v>124</v>
      </c>
      <c r="F1473" s="128">
        <v>1.008</v>
      </c>
    </row>
    <row r="1474" spans="1:6">
      <c r="A1474" s="128">
        <v>505153</v>
      </c>
      <c r="B1474" s="129" t="s">
        <v>2687</v>
      </c>
      <c r="C1474" s="128">
        <v>301</v>
      </c>
      <c r="D1474" s="128">
        <v>3</v>
      </c>
      <c r="E1474" s="128">
        <v>244</v>
      </c>
      <c r="F1474" s="128">
        <v>0.99299999999999999</v>
      </c>
    </row>
    <row r="1475" spans="1:6">
      <c r="A1475" s="128">
        <v>520489</v>
      </c>
      <c r="B1475" s="129" t="s">
        <v>2688</v>
      </c>
      <c r="C1475" s="128">
        <v>709</v>
      </c>
      <c r="D1475" s="128">
        <v>7</v>
      </c>
      <c r="E1475" s="128">
        <v>243</v>
      </c>
      <c r="F1475" s="128">
        <v>0.99299999999999999</v>
      </c>
    </row>
    <row r="1476" spans="1:6">
      <c r="A1476" s="128">
        <v>501786</v>
      </c>
      <c r="B1476" s="129" t="s">
        <v>2689</v>
      </c>
      <c r="C1476" s="128">
        <v>201</v>
      </c>
      <c r="D1476" s="128">
        <v>2</v>
      </c>
      <c r="E1476" s="128">
        <v>118</v>
      </c>
      <c r="F1476" s="128">
        <v>1.0089999999999999</v>
      </c>
    </row>
    <row r="1477" spans="1:6">
      <c r="A1477" s="128">
        <v>503371</v>
      </c>
      <c r="B1477" s="129" t="s">
        <v>2690</v>
      </c>
      <c r="C1477" s="128">
        <v>404</v>
      </c>
      <c r="D1477" s="128">
        <v>4</v>
      </c>
      <c r="E1477" s="128">
        <v>135</v>
      </c>
      <c r="F1477" s="128">
        <v>1.0069999999999999</v>
      </c>
    </row>
    <row r="1478" spans="1:6">
      <c r="A1478" s="128">
        <v>528587</v>
      </c>
      <c r="B1478" s="129" t="s">
        <v>2691</v>
      </c>
      <c r="C1478" s="128">
        <v>811</v>
      </c>
      <c r="D1478" s="128">
        <v>8</v>
      </c>
      <c r="E1478" s="128">
        <v>130</v>
      </c>
      <c r="F1478" s="128">
        <v>1.0069999999999999</v>
      </c>
    </row>
    <row r="1479" spans="1:6">
      <c r="A1479" s="128">
        <v>518654</v>
      </c>
      <c r="B1479" s="129" t="s">
        <v>2692</v>
      </c>
      <c r="C1479" s="128">
        <v>611</v>
      </c>
      <c r="D1479" s="128">
        <v>6</v>
      </c>
      <c r="E1479" s="128">
        <v>581</v>
      </c>
      <c r="F1479" s="128">
        <v>0.95199999999999996</v>
      </c>
    </row>
    <row r="1480" spans="1:6">
      <c r="A1480" s="128">
        <v>528889</v>
      </c>
      <c r="B1480" s="129" t="s">
        <v>2693</v>
      </c>
      <c r="C1480" s="128">
        <v>713</v>
      </c>
      <c r="D1480" s="128">
        <v>7</v>
      </c>
      <c r="E1480" s="128">
        <v>262</v>
      </c>
      <c r="F1480" s="128">
        <v>0.99099999999999999</v>
      </c>
    </row>
    <row r="1481" spans="1:6">
      <c r="A1481" s="128">
        <v>508772</v>
      </c>
      <c r="B1481" s="129" t="s">
        <v>2694</v>
      </c>
      <c r="C1481" s="128">
        <v>603</v>
      </c>
      <c r="D1481" s="128">
        <v>6</v>
      </c>
      <c r="E1481" s="128">
        <v>586</v>
      </c>
      <c r="F1481" s="128">
        <v>0.95099999999999996</v>
      </c>
    </row>
    <row r="1482" spans="1:6">
      <c r="A1482" s="128">
        <v>522279</v>
      </c>
      <c r="B1482" s="129" t="s">
        <v>1302</v>
      </c>
      <c r="C1482" s="128">
        <v>807</v>
      </c>
      <c r="D1482" s="128">
        <v>8</v>
      </c>
      <c r="E1482" s="128">
        <v>113</v>
      </c>
      <c r="F1482" s="128">
        <v>1.0089999999999999</v>
      </c>
    </row>
    <row r="1483" spans="1:6">
      <c r="A1483" s="128">
        <v>524867</v>
      </c>
      <c r="B1483" s="129" t="s">
        <v>2695</v>
      </c>
      <c r="C1483" s="128">
        <v>707</v>
      </c>
      <c r="D1483" s="128">
        <v>7</v>
      </c>
      <c r="E1483" s="128">
        <v>473</v>
      </c>
      <c r="F1483" s="128">
        <v>0.96499999999999997</v>
      </c>
    </row>
    <row r="1484" spans="1:6">
      <c r="A1484" s="128">
        <v>527572</v>
      </c>
      <c r="B1484" s="129" t="s">
        <v>2696</v>
      </c>
      <c r="C1484" s="128">
        <v>711</v>
      </c>
      <c r="D1484" s="128">
        <v>7</v>
      </c>
      <c r="E1484" s="128">
        <v>369</v>
      </c>
      <c r="F1484" s="128">
        <v>0.97799999999999998</v>
      </c>
    </row>
    <row r="1485" spans="1:6">
      <c r="A1485" s="128">
        <v>519600</v>
      </c>
      <c r="B1485" s="129" t="s">
        <v>2697</v>
      </c>
      <c r="C1485" s="128">
        <v>701</v>
      </c>
      <c r="D1485" s="128">
        <v>7</v>
      </c>
      <c r="E1485" s="128">
        <v>345</v>
      </c>
      <c r="F1485" s="128">
        <v>0.98099999999999998</v>
      </c>
    </row>
    <row r="1486" spans="1:6">
      <c r="A1486" s="128">
        <v>513385</v>
      </c>
      <c r="B1486" s="129" t="s">
        <v>2698</v>
      </c>
      <c r="C1486" s="128">
        <v>302</v>
      </c>
      <c r="D1486" s="128">
        <v>3</v>
      </c>
      <c r="E1486" s="128">
        <v>308</v>
      </c>
      <c r="F1486" s="128">
        <v>0.98499999999999999</v>
      </c>
    </row>
    <row r="1487" spans="1:6">
      <c r="A1487" s="128">
        <v>580309</v>
      </c>
      <c r="B1487" s="129" t="s">
        <v>2698</v>
      </c>
      <c r="C1487" s="128">
        <v>606</v>
      </c>
      <c r="D1487" s="128">
        <v>6</v>
      </c>
      <c r="E1487" s="128">
        <v>186</v>
      </c>
      <c r="F1487" s="128">
        <v>1</v>
      </c>
    </row>
    <row r="1488" spans="1:6">
      <c r="A1488" s="128">
        <v>580252</v>
      </c>
      <c r="B1488" s="129" t="s">
        <v>2699</v>
      </c>
      <c r="C1488" s="128">
        <v>806</v>
      </c>
      <c r="D1488" s="128">
        <v>8</v>
      </c>
      <c r="E1488" s="128">
        <v>166</v>
      </c>
      <c r="F1488" s="128">
        <v>1.0029999999999999</v>
      </c>
    </row>
    <row r="1489" spans="1:6">
      <c r="A1489" s="128">
        <v>508098</v>
      </c>
      <c r="B1489" s="129" t="s">
        <v>2700</v>
      </c>
      <c r="C1489" s="128">
        <v>108</v>
      </c>
      <c r="D1489" s="128">
        <v>1</v>
      </c>
      <c r="E1489" s="128">
        <v>128</v>
      </c>
      <c r="F1489" s="128">
        <v>1.008</v>
      </c>
    </row>
    <row r="1490" spans="1:6">
      <c r="A1490" s="128">
        <v>524875</v>
      </c>
      <c r="B1490" s="129" t="s">
        <v>2701</v>
      </c>
      <c r="C1490" s="128">
        <v>708</v>
      </c>
      <c r="D1490" s="128">
        <v>7</v>
      </c>
      <c r="E1490" s="128">
        <v>495</v>
      </c>
      <c r="F1490" s="128">
        <v>0.96199999999999997</v>
      </c>
    </row>
    <row r="1491" spans="1:6">
      <c r="A1491" s="128">
        <v>527581</v>
      </c>
      <c r="B1491" s="129" t="s">
        <v>2702</v>
      </c>
      <c r="C1491" s="128">
        <v>711</v>
      </c>
      <c r="D1491" s="128">
        <v>7</v>
      </c>
      <c r="E1491" s="128">
        <v>168</v>
      </c>
      <c r="F1491" s="128">
        <v>1.0029999999999999</v>
      </c>
    </row>
    <row r="1492" spans="1:6">
      <c r="A1492" s="128">
        <v>524883</v>
      </c>
      <c r="B1492" s="129" t="s">
        <v>2703</v>
      </c>
      <c r="C1492" s="128">
        <v>707</v>
      </c>
      <c r="D1492" s="128">
        <v>7</v>
      </c>
      <c r="E1492" s="128">
        <v>320</v>
      </c>
      <c r="F1492" s="128">
        <v>0.98399999999999999</v>
      </c>
    </row>
    <row r="1493" spans="1:6">
      <c r="A1493" s="128">
        <v>527599</v>
      </c>
      <c r="B1493" s="129" t="s">
        <v>2704</v>
      </c>
      <c r="C1493" s="128">
        <v>712</v>
      </c>
      <c r="D1493" s="128">
        <v>7</v>
      </c>
      <c r="E1493" s="128">
        <v>382</v>
      </c>
      <c r="F1493" s="128">
        <v>0.97599999999999998</v>
      </c>
    </row>
    <row r="1494" spans="1:6">
      <c r="A1494" s="128">
        <v>511617</v>
      </c>
      <c r="B1494" s="129" t="s">
        <v>2705</v>
      </c>
      <c r="C1494" s="128">
        <v>607</v>
      </c>
      <c r="D1494" s="128">
        <v>6</v>
      </c>
      <c r="E1494" s="128">
        <v>235</v>
      </c>
      <c r="F1494" s="128">
        <v>0.99399999999999999</v>
      </c>
    </row>
    <row r="1495" spans="1:6">
      <c r="A1495" s="128">
        <v>527602</v>
      </c>
      <c r="B1495" s="129" t="s">
        <v>2706</v>
      </c>
      <c r="C1495" s="128">
        <v>712</v>
      </c>
      <c r="D1495" s="128">
        <v>7</v>
      </c>
      <c r="E1495" s="128">
        <v>281</v>
      </c>
      <c r="F1495" s="128">
        <v>0.98899999999999999</v>
      </c>
    </row>
    <row r="1496" spans="1:6">
      <c r="A1496" s="128">
        <v>523739</v>
      </c>
      <c r="B1496" s="129" t="s">
        <v>2707</v>
      </c>
      <c r="C1496" s="128">
        <v>703</v>
      </c>
      <c r="D1496" s="128">
        <v>7</v>
      </c>
      <c r="E1496" s="128">
        <v>687</v>
      </c>
      <c r="F1496" s="128">
        <v>0.93899999999999995</v>
      </c>
    </row>
    <row r="1497" spans="1:6">
      <c r="A1497" s="128">
        <v>523747</v>
      </c>
      <c r="B1497" s="129" t="s">
        <v>2708</v>
      </c>
      <c r="C1497" s="128">
        <v>706</v>
      </c>
      <c r="D1497" s="128">
        <v>7</v>
      </c>
      <c r="E1497" s="128">
        <v>681</v>
      </c>
      <c r="F1497" s="128">
        <v>0.93899999999999995</v>
      </c>
    </row>
    <row r="1498" spans="1:6">
      <c r="A1498" s="128">
        <v>543357</v>
      </c>
      <c r="B1498" s="129" t="s">
        <v>2709</v>
      </c>
      <c r="C1498" s="128">
        <v>810</v>
      </c>
      <c r="D1498" s="128">
        <v>8</v>
      </c>
      <c r="E1498" s="128">
        <v>761</v>
      </c>
      <c r="F1498" s="128">
        <v>0.93</v>
      </c>
    </row>
    <row r="1499" spans="1:6">
      <c r="A1499" s="128">
        <v>506231</v>
      </c>
      <c r="B1499" s="129" t="s">
        <v>2710</v>
      </c>
      <c r="C1499" s="128">
        <v>309</v>
      </c>
      <c r="D1499" s="128">
        <v>3</v>
      </c>
      <c r="E1499" s="128">
        <v>255</v>
      </c>
      <c r="F1499" s="128">
        <v>0.99199999999999999</v>
      </c>
    </row>
    <row r="1500" spans="1:6">
      <c r="A1500" s="128">
        <v>543365</v>
      </c>
      <c r="B1500" s="129" t="s">
        <v>2711</v>
      </c>
      <c r="C1500" s="128">
        <v>801</v>
      </c>
      <c r="D1500" s="128">
        <v>8</v>
      </c>
      <c r="E1500" s="128">
        <v>431</v>
      </c>
      <c r="F1500" s="128">
        <v>0.97</v>
      </c>
    </row>
    <row r="1501" spans="1:6">
      <c r="A1501" s="128">
        <v>526908</v>
      </c>
      <c r="B1501" s="129" t="s">
        <v>2712</v>
      </c>
      <c r="C1501" s="128">
        <v>710</v>
      </c>
      <c r="D1501" s="128">
        <v>7</v>
      </c>
      <c r="E1501" s="128">
        <v>439</v>
      </c>
      <c r="F1501" s="128">
        <v>0.96899999999999997</v>
      </c>
    </row>
    <row r="1502" spans="1:6">
      <c r="A1502" s="128">
        <v>501255</v>
      </c>
      <c r="B1502" s="129" t="s">
        <v>2713</v>
      </c>
      <c r="C1502" s="128">
        <v>401</v>
      </c>
      <c r="D1502" s="128">
        <v>4</v>
      </c>
      <c r="E1502" s="128">
        <v>109</v>
      </c>
      <c r="F1502" s="128">
        <v>1.01</v>
      </c>
    </row>
    <row r="1503" spans="1:6">
      <c r="A1503" s="128">
        <v>500739</v>
      </c>
      <c r="B1503" s="129" t="s">
        <v>2714</v>
      </c>
      <c r="C1503" s="128">
        <v>405</v>
      </c>
      <c r="D1503" s="128">
        <v>4</v>
      </c>
      <c r="E1503" s="128">
        <v>130</v>
      </c>
      <c r="F1503" s="128">
        <v>1.0069999999999999</v>
      </c>
    </row>
    <row r="1504" spans="1:6">
      <c r="A1504" s="128">
        <v>517071</v>
      </c>
      <c r="B1504" s="129" t="s">
        <v>2715</v>
      </c>
      <c r="C1504" s="128">
        <v>602</v>
      </c>
      <c r="D1504" s="128">
        <v>6</v>
      </c>
      <c r="E1504" s="128">
        <v>593</v>
      </c>
      <c r="F1504" s="128">
        <v>0.95</v>
      </c>
    </row>
    <row r="1505" spans="1:6">
      <c r="A1505" s="128">
        <v>508101</v>
      </c>
      <c r="B1505" s="129" t="s">
        <v>2716</v>
      </c>
      <c r="C1505" s="128">
        <v>107</v>
      </c>
      <c r="D1505" s="128">
        <v>1</v>
      </c>
      <c r="E1505" s="128">
        <v>314</v>
      </c>
      <c r="F1505" s="128">
        <v>0.98499999999999999</v>
      </c>
    </row>
    <row r="1506" spans="1:6">
      <c r="A1506" s="128">
        <v>520497</v>
      </c>
      <c r="B1506" s="129" t="s">
        <v>2717</v>
      </c>
      <c r="C1506" s="128">
        <v>702</v>
      </c>
      <c r="D1506" s="128">
        <v>7</v>
      </c>
      <c r="E1506" s="128">
        <v>207</v>
      </c>
      <c r="F1506" s="128">
        <v>0.998</v>
      </c>
    </row>
    <row r="1507" spans="1:6">
      <c r="A1507" s="128">
        <v>501263</v>
      </c>
      <c r="B1507" s="129" t="s">
        <v>2718</v>
      </c>
      <c r="C1507" s="128">
        <v>401</v>
      </c>
      <c r="D1507" s="128">
        <v>4</v>
      </c>
      <c r="E1507" s="128">
        <v>128</v>
      </c>
      <c r="F1507" s="128">
        <v>1.008</v>
      </c>
    </row>
    <row r="1508" spans="1:6">
      <c r="A1508" s="128">
        <v>506249</v>
      </c>
      <c r="B1508" s="129" t="s">
        <v>2719</v>
      </c>
      <c r="C1508" s="128">
        <v>304</v>
      </c>
      <c r="D1508" s="128">
        <v>3</v>
      </c>
      <c r="E1508" s="128">
        <v>199</v>
      </c>
      <c r="F1508" s="128">
        <v>0.999</v>
      </c>
    </row>
    <row r="1509" spans="1:6">
      <c r="A1509" s="128">
        <v>506257</v>
      </c>
      <c r="B1509" s="129" t="s">
        <v>2720</v>
      </c>
      <c r="C1509" s="128">
        <v>304</v>
      </c>
      <c r="D1509" s="128">
        <v>3</v>
      </c>
      <c r="E1509" s="128">
        <v>171</v>
      </c>
      <c r="F1509" s="128">
        <v>1.002</v>
      </c>
    </row>
    <row r="1510" spans="1:6">
      <c r="A1510" s="128">
        <v>516210</v>
      </c>
      <c r="B1510" s="129" t="s">
        <v>2721</v>
      </c>
      <c r="C1510" s="128">
        <v>610</v>
      </c>
      <c r="D1510" s="128">
        <v>6</v>
      </c>
      <c r="E1510" s="128">
        <v>250</v>
      </c>
      <c r="F1510" s="128">
        <v>0.99299999999999999</v>
      </c>
    </row>
    <row r="1511" spans="1:6">
      <c r="A1511" s="128">
        <v>500577</v>
      </c>
      <c r="B1511" s="129" t="s">
        <v>2722</v>
      </c>
      <c r="C1511" s="128">
        <v>403</v>
      </c>
      <c r="D1511" s="128">
        <v>4</v>
      </c>
      <c r="E1511" s="128">
        <v>142</v>
      </c>
      <c r="F1511" s="128">
        <v>1.006</v>
      </c>
    </row>
    <row r="1512" spans="1:6">
      <c r="A1512" s="128">
        <v>517801</v>
      </c>
      <c r="B1512" s="129" t="s">
        <v>2723</v>
      </c>
      <c r="C1512" s="128">
        <v>511</v>
      </c>
      <c r="D1512" s="128">
        <v>5</v>
      </c>
      <c r="E1512" s="128">
        <v>346</v>
      </c>
      <c r="F1512" s="128">
        <v>0.98099999999999998</v>
      </c>
    </row>
    <row r="1513" spans="1:6">
      <c r="A1513" s="128">
        <v>513407</v>
      </c>
      <c r="B1513" s="129" t="s">
        <v>2724</v>
      </c>
      <c r="C1513" s="128">
        <v>308</v>
      </c>
      <c r="D1513" s="128">
        <v>3</v>
      </c>
      <c r="E1513" s="128">
        <v>619</v>
      </c>
      <c r="F1513" s="128">
        <v>0.94699999999999995</v>
      </c>
    </row>
    <row r="1514" spans="1:6">
      <c r="A1514" s="128">
        <v>503398</v>
      </c>
      <c r="B1514" s="129" t="s">
        <v>2725</v>
      </c>
      <c r="C1514" s="128">
        <v>404</v>
      </c>
      <c r="D1514" s="128">
        <v>4</v>
      </c>
      <c r="E1514" s="128">
        <v>128</v>
      </c>
      <c r="F1514" s="128">
        <v>1.008</v>
      </c>
    </row>
    <row r="1515" spans="1:6">
      <c r="A1515" s="128">
        <v>580384</v>
      </c>
      <c r="B1515" s="129" t="s">
        <v>2726</v>
      </c>
      <c r="C1515" s="128">
        <v>608</v>
      </c>
      <c r="D1515" s="128">
        <v>6</v>
      </c>
      <c r="E1515" s="128">
        <v>292</v>
      </c>
      <c r="F1515" s="128">
        <v>0.98699999999999999</v>
      </c>
    </row>
    <row r="1516" spans="1:6">
      <c r="A1516" s="128">
        <v>521680</v>
      </c>
      <c r="B1516" s="129" t="s">
        <v>2727</v>
      </c>
      <c r="C1516" s="128">
        <v>806</v>
      </c>
      <c r="D1516" s="128">
        <v>8</v>
      </c>
      <c r="E1516" s="128">
        <v>200</v>
      </c>
      <c r="F1516" s="128">
        <v>0.999</v>
      </c>
    </row>
    <row r="1517" spans="1:6">
      <c r="A1517" s="128">
        <v>519618</v>
      </c>
      <c r="B1517" s="129" t="s">
        <v>2728</v>
      </c>
      <c r="C1517" s="128">
        <v>701</v>
      </c>
      <c r="D1517" s="128">
        <v>7</v>
      </c>
      <c r="E1517" s="128">
        <v>307</v>
      </c>
      <c r="F1517" s="128">
        <v>0.98599999999999999</v>
      </c>
    </row>
    <row r="1518" spans="1:6">
      <c r="A1518" s="128">
        <v>504564</v>
      </c>
      <c r="B1518" s="129" t="s">
        <v>2729</v>
      </c>
      <c r="C1518" s="128">
        <v>206</v>
      </c>
      <c r="D1518" s="128">
        <v>2</v>
      </c>
      <c r="E1518" s="128">
        <v>263</v>
      </c>
      <c r="F1518" s="128">
        <v>0.99099999999999999</v>
      </c>
    </row>
    <row r="1519" spans="1:6">
      <c r="A1519" s="128">
        <v>521698</v>
      </c>
      <c r="B1519" s="129" t="s">
        <v>2730</v>
      </c>
      <c r="C1519" s="128">
        <v>806</v>
      </c>
      <c r="D1519" s="128">
        <v>8</v>
      </c>
      <c r="E1519" s="128">
        <v>206</v>
      </c>
      <c r="F1519" s="128">
        <v>0.998</v>
      </c>
    </row>
    <row r="1520" spans="1:6">
      <c r="A1520" s="128">
        <v>522791</v>
      </c>
      <c r="B1520" s="129" t="s">
        <v>2731</v>
      </c>
      <c r="C1520" s="128">
        <v>807</v>
      </c>
      <c r="D1520" s="128">
        <v>8</v>
      </c>
      <c r="E1520" s="128">
        <v>110</v>
      </c>
      <c r="F1520" s="128">
        <v>1.01</v>
      </c>
    </row>
    <row r="1521" spans="1:6">
      <c r="A1521" s="128">
        <v>507342</v>
      </c>
      <c r="B1521" s="129" t="s">
        <v>2732</v>
      </c>
      <c r="C1521" s="128">
        <v>204</v>
      </c>
      <c r="D1521" s="128">
        <v>2</v>
      </c>
      <c r="E1521" s="128">
        <v>174</v>
      </c>
      <c r="F1521" s="128">
        <v>1.002</v>
      </c>
    </row>
    <row r="1522" spans="1:6">
      <c r="A1522" s="128">
        <v>506265</v>
      </c>
      <c r="B1522" s="129" t="s">
        <v>2733</v>
      </c>
      <c r="C1522" s="128">
        <v>304</v>
      </c>
      <c r="D1522" s="128">
        <v>3</v>
      </c>
      <c r="E1522" s="128">
        <v>301</v>
      </c>
      <c r="F1522" s="128">
        <v>0.98599999999999999</v>
      </c>
    </row>
    <row r="1523" spans="1:6">
      <c r="A1523" s="128">
        <v>504572</v>
      </c>
      <c r="B1523" s="129" t="s">
        <v>2734</v>
      </c>
      <c r="C1523" s="128">
        <v>205</v>
      </c>
      <c r="D1523" s="128">
        <v>2</v>
      </c>
      <c r="E1523" s="128">
        <v>152</v>
      </c>
      <c r="F1523" s="128">
        <v>1.0049999999999999</v>
      </c>
    </row>
    <row r="1524" spans="1:6">
      <c r="A1524" s="128">
        <v>508110</v>
      </c>
      <c r="B1524" s="129" t="s">
        <v>2735</v>
      </c>
      <c r="C1524" s="128">
        <v>108</v>
      </c>
      <c r="D1524" s="128">
        <v>1</v>
      </c>
      <c r="E1524" s="128">
        <v>130</v>
      </c>
      <c r="F1524" s="128">
        <v>1.0069999999999999</v>
      </c>
    </row>
    <row r="1525" spans="1:6">
      <c r="A1525" s="128">
        <v>503924</v>
      </c>
      <c r="B1525" s="129" t="s">
        <v>2736</v>
      </c>
      <c r="C1525" s="128">
        <v>202</v>
      </c>
      <c r="D1525" s="128">
        <v>2</v>
      </c>
      <c r="E1525" s="128">
        <v>117</v>
      </c>
      <c r="F1525" s="128">
        <v>1.0089999999999999</v>
      </c>
    </row>
    <row r="1526" spans="1:6">
      <c r="A1526" s="128">
        <v>512451</v>
      </c>
      <c r="B1526" s="129" t="s">
        <v>2737</v>
      </c>
      <c r="C1526" s="128">
        <v>509</v>
      </c>
      <c r="D1526" s="128">
        <v>5</v>
      </c>
      <c r="E1526" s="128">
        <v>448</v>
      </c>
      <c r="F1526" s="128">
        <v>0.96799999999999997</v>
      </c>
    </row>
    <row r="1527" spans="1:6">
      <c r="A1527" s="128">
        <v>512460</v>
      </c>
      <c r="B1527" s="129" t="s">
        <v>2738</v>
      </c>
      <c r="C1527" s="128">
        <v>509</v>
      </c>
      <c r="D1527" s="128">
        <v>5</v>
      </c>
      <c r="E1527" s="128">
        <v>484</v>
      </c>
      <c r="F1527" s="128">
        <v>0.96399999999999997</v>
      </c>
    </row>
    <row r="1528" spans="1:6">
      <c r="A1528" s="128">
        <v>508799</v>
      </c>
      <c r="B1528" s="129" t="s">
        <v>2739</v>
      </c>
      <c r="C1528" s="128">
        <v>601</v>
      </c>
      <c r="D1528" s="128">
        <v>6</v>
      </c>
      <c r="E1528" s="128">
        <v>452</v>
      </c>
      <c r="F1528" s="128">
        <v>0.96799999999999997</v>
      </c>
    </row>
    <row r="1529" spans="1:6">
      <c r="A1529" s="128">
        <v>524905</v>
      </c>
      <c r="B1529" s="129" t="s">
        <v>2740</v>
      </c>
      <c r="C1529" s="128">
        <v>707</v>
      </c>
      <c r="D1529" s="128">
        <v>7</v>
      </c>
      <c r="E1529" s="128">
        <v>367</v>
      </c>
      <c r="F1529" s="128">
        <v>0.97799999999999998</v>
      </c>
    </row>
    <row r="1530" spans="1:6">
      <c r="A1530" s="128">
        <v>506273</v>
      </c>
      <c r="B1530" s="129" t="s">
        <v>2741</v>
      </c>
      <c r="C1530" s="128">
        <v>309</v>
      </c>
      <c r="D1530" s="128">
        <v>3</v>
      </c>
      <c r="E1530" s="128">
        <v>291</v>
      </c>
      <c r="F1530" s="128">
        <v>0.98799999999999999</v>
      </c>
    </row>
    <row r="1531" spans="1:6">
      <c r="A1531" s="128">
        <v>508802</v>
      </c>
      <c r="B1531" s="129" t="s">
        <v>2742</v>
      </c>
      <c r="C1531" s="128">
        <v>601</v>
      </c>
      <c r="D1531" s="128">
        <v>6</v>
      </c>
      <c r="E1531" s="128">
        <v>690</v>
      </c>
      <c r="F1531" s="128">
        <v>0.93799999999999994</v>
      </c>
    </row>
    <row r="1532" spans="1:6">
      <c r="A1532" s="128">
        <v>508781</v>
      </c>
      <c r="B1532" s="129" t="s">
        <v>2743</v>
      </c>
      <c r="C1532" s="128">
        <v>601</v>
      </c>
      <c r="D1532" s="128">
        <v>6</v>
      </c>
      <c r="E1532" s="128">
        <v>453</v>
      </c>
      <c r="F1532" s="128">
        <v>0.96799999999999997</v>
      </c>
    </row>
    <row r="1533" spans="1:6">
      <c r="A1533" s="128">
        <v>527611</v>
      </c>
      <c r="B1533" s="129" t="s">
        <v>2744</v>
      </c>
      <c r="C1533" s="128">
        <v>711</v>
      </c>
      <c r="D1533" s="128">
        <v>7</v>
      </c>
      <c r="E1533" s="128">
        <v>231</v>
      </c>
      <c r="F1533" s="128">
        <v>0.995</v>
      </c>
    </row>
    <row r="1534" spans="1:6">
      <c r="A1534" s="128">
        <v>511625</v>
      </c>
      <c r="B1534" s="129" t="s">
        <v>2745</v>
      </c>
      <c r="C1534" s="128">
        <v>606</v>
      </c>
      <c r="D1534" s="128">
        <v>6</v>
      </c>
      <c r="E1534" s="128">
        <v>189</v>
      </c>
      <c r="F1534" s="128">
        <v>1</v>
      </c>
    </row>
    <row r="1535" spans="1:6">
      <c r="A1535" s="128">
        <v>501271</v>
      </c>
      <c r="B1535" s="129" t="s">
        <v>2746</v>
      </c>
      <c r="C1535" s="128">
        <v>401</v>
      </c>
      <c r="D1535" s="128">
        <v>4</v>
      </c>
      <c r="E1535" s="128">
        <v>157</v>
      </c>
      <c r="F1535" s="128">
        <v>1.004</v>
      </c>
    </row>
    <row r="1536" spans="1:6">
      <c r="A1536" s="128">
        <v>521701</v>
      </c>
      <c r="B1536" s="129" t="s">
        <v>2747</v>
      </c>
      <c r="C1536" s="128">
        <v>806</v>
      </c>
      <c r="D1536" s="128">
        <v>8</v>
      </c>
      <c r="E1536" s="128">
        <v>416</v>
      </c>
      <c r="F1536" s="128">
        <v>0.97199999999999998</v>
      </c>
    </row>
    <row r="1537" spans="1:6">
      <c r="A1537" s="128">
        <v>516228</v>
      </c>
      <c r="B1537" s="129" t="s">
        <v>2748</v>
      </c>
      <c r="C1537" s="128">
        <v>610</v>
      </c>
      <c r="D1537" s="128">
        <v>6</v>
      </c>
      <c r="E1537" s="128">
        <v>219</v>
      </c>
      <c r="F1537" s="128">
        <v>0.996</v>
      </c>
    </row>
    <row r="1538" spans="1:6">
      <c r="A1538" s="128">
        <v>525987</v>
      </c>
      <c r="B1538" s="129" t="s">
        <v>2749</v>
      </c>
      <c r="C1538" s="128">
        <v>608</v>
      </c>
      <c r="D1538" s="128">
        <v>6</v>
      </c>
      <c r="E1538" s="128">
        <v>393</v>
      </c>
      <c r="F1538" s="128">
        <v>0.97499999999999998</v>
      </c>
    </row>
    <row r="1539" spans="1:6">
      <c r="A1539" s="128">
        <v>525995</v>
      </c>
      <c r="B1539" s="129" t="s">
        <v>2750</v>
      </c>
      <c r="C1539" s="128">
        <v>608</v>
      </c>
      <c r="D1539" s="128">
        <v>6</v>
      </c>
      <c r="E1539" s="128">
        <v>343</v>
      </c>
      <c r="F1539" s="128">
        <v>0.98099999999999998</v>
      </c>
    </row>
    <row r="1540" spans="1:6">
      <c r="A1540" s="128">
        <v>526002</v>
      </c>
      <c r="B1540" s="129" t="s">
        <v>2751</v>
      </c>
      <c r="C1540" s="128">
        <v>608</v>
      </c>
      <c r="D1540" s="128">
        <v>6</v>
      </c>
      <c r="E1540" s="128">
        <v>688</v>
      </c>
      <c r="F1540" s="128">
        <v>0.93899999999999995</v>
      </c>
    </row>
    <row r="1541" spans="1:6">
      <c r="A1541" s="128">
        <v>526011</v>
      </c>
      <c r="B1541" s="129" t="s">
        <v>2752</v>
      </c>
      <c r="C1541" s="128">
        <v>608</v>
      </c>
      <c r="D1541" s="128">
        <v>6</v>
      </c>
      <c r="E1541" s="128">
        <v>373</v>
      </c>
      <c r="F1541" s="128">
        <v>0.97699999999999998</v>
      </c>
    </row>
    <row r="1542" spans="1:6">
      <c r="A1542" s="128">
        <v>526029</v>
      </c>
      <c r="B1542" s="129" t="s">
        <v>2753</v>
      </c>
      <c r="C1542" s="128">
        <v>608</v>
      </c>
      <c r="D1542" s="128">
        <v>6</v>
      </c>
      <c r="E1542" s="128">
        <v>529</v>
      </c>
      <c r="F1542" s="128">
        <v>0.95799999999999996</v>
      </c>
    </row>
    <row r="1543" spans="1:6">
      <c r="A1543" s="128">
        <v>509850</v>
      </c>
      <c r="B1543" s="129" t="s">
        <v>2754</v>
      </c>
      <c r="C1543" s="128">
        <v>507</v>
      </c>
      <c r="D1543" s="128">
        <v>5</v>
      </c>
      <c r="E1543" s="128">
        <v>787</v>
      </c>
      <c r="F1543" s="128">
        <v>0.92600000000000005</v>
      </c>
    </row>
    <row r="1544" spans="1:6">
      <c r="A1544" s="128">
        <v>503401</v>
      </c>
      <c r="B1544" s="129" t="s">
        <v>2755</v>
      </c>
      <c r="C1544" s="128">
        <v>404</v>
      </c>
      <c r="D1544" s="128">
        <v>4</v>
      </c>
      <c r="E1544" s="128">
        <v>121</v>
      </c>
      <c r="F1544" s="128">
        <v>1.0089999999999999</v>
      </c>
    </row>
    <row r="1545" spans="1:6">
      <c r="A1545" s="128">
        <v>504581</v>
      </c>
      <c r="B1545" s="129" t="s">
        <v>1475</v>
      </c>
      <c r="C1545" s="128">
        <v>303</v>
      </c>
      <c r="D1545" s="128">
        <v>3</v>
      </c>
      <c r="E1545" s="128">
        <v>313</v>
      </c>
      <c r="F1545" s="128">
        <v>0.98499999999999999</v>
      </c>
    </row>
    <row r="1546" spans="1:6">
      <c r="A1546" s="128">
        <v>520501</v>
      </c>
      <c r="B1546" s="129" t="s">
        <v>2756</v>
      </c>
      <c r="C1546" s="128">
        <v>702</v>
      </c>
      <c r="D1546" s="128">
        <v>7</v>
      </c>
      <c r="E1546" s="128">
        <v>160</v>
      </c>
      <c r="F1546" s="128">
        <v>1.004</v>
      </c>
    </row>
    <row r="1547" spans="1:6">
      <c r="A1547" s="128">
        <v>511641</v>
      </c>
      <c r="B1547" s="129" t="s">
        <v>2757</v>
      </c>
      <c r="C1547" s="128">
        <v>606</v>
      </c>
      <c r="D1547" s="128">
        <v>6</v>
      </c>
      <c r="E1547" s="128">
        <v>252</v>
      </c>
      <c r="F1547" s="128">
        <v>0.99199999999999999</v>
      </c>
    </row>
    <row r="1548" spans="1:6">
      <c r="A1548" s="128">
        <v>502570</v>
      </c>
      <c r="B1548" s="129" t="s">
        <v>2758</v>
      </c>
      <c r="C1548" s="128">
        <v>402</v>
      </c>
      <c r="D1548" s="128">
        <v>4</v>
      </c>
      <c r="E1548" s="128">
        <v>152</v>
      </c>
      <c r="F1548" s="128">
        <v>1.0049999999999999</v>
      </c>
    </row>
    <row r="1549" spans="1:6">
      <c r="A1549" s="128">
        <v>508811</v>
      </c>
      <c r="B1549" s="129" t="s">
        <v>2759</v>
      </c>
      <c r="C1549" s="128">
        <v>603</v>
      </c>
      <c r="D1549" s="128">
        <v>6</v>
      </c>
      <c r="E1549" s="128">
        <v>621</v>
      </c>
      <c r="F1549" s="128">
        <v>0.94699999999999995</v>
      </c>
    </row>
    <row r="1550" spans="1:6">
      <c r="A1550" s="128">
        <v>522805</v>
      </c>
      <c r="B1550" s="129" t="s">
        <v>2760</v>
      </c>
      <c r="C1550" s="128">
        <v>807</v>
      </c>
      <c r="D1550" s="128">
        <v>8</v>
      </c>
      <c r="E1550" s="128">
        <v>128</v>
      </c>
      <c r="F1550" s="128">
        <v>1.008</v>
      </c>
    </row>
    <row r="1551" spans="1:6">
      <c r="A1551" s="128">
        <v>505170</v>
      </c>
      <c r="B1551" s="129" t="s">
        <v>2761</v>
      </c>
      <c r="C1551" s="128">
        <v>305</v>
      </c>
      <c r="D1551" s="128">
        <v>3</v>
      </c>
      <c r="E1551" s="128">
        <v>182</v>
      </c>
      <c r="F1551" s="128">
        <v>1.0009999999999999</v>
      </c>
    </row>
    <row r="1552" spans="1:6">
      <c r="A1552" s="128">
        <v>520519</v>
      </c>
      <c r="B1552" s="129" t="s">
        <v>2762</v>
      </c>
      <c r="C1552" s="128">
        <v>705</v>
      </c>
      <c r="D1552" s="128">
        <v>7</v>
      </c>
      <c r="E1552" s="128">
        <v>355</v>
      </c>
      <c r="F1552" s="128">
        <v>0.98</v>
      </c>
    </row>
    <row r="1553" spans="1:6">
      <c r="A1553" s="128">
        <v>507351</v>
      </c>
      <c r="B1553" s="129" t="s">
        <v>2763</v>
      </c>
      <c r="C1553" s="128">
        <v>207</v>
      </c>
      <c r="D1553" s="128">
        <v>2</v>
      </c>
      <c r="E1553" s="128">
        <v>246</v>
      </c>
      <c r="F1553" s="128">
        <v>0.99299999999999999</v>
      </c>
    </row>
    <row r="1554" spans="1:6">
      <c r="A1554" s="128">
        <v>543373</v>
      </c>
      <c r="B1554" s="129" t="s">
        <v>2764</v>
      </c>
      <c r="C1554" s="128">
        <v>801</v>
      </c>
      <c r="D1554" s="128">
        <v>8</v>
      </c>
      <c r="E1554" s="128">
        <v>590</v>
      </c>
      <c r="F1554" s="128">
        <v>0.95099999999999996</v>
      </c>
    </row>
    <row r="1555" spans="1:6">
      <c r="A1555" s="128">
        <v>509868</v>
      </c>
      <c r="B1555" s="129" t="s">
        <v>169</v>
      </c>
      <c r="C1555" s="128">
        <v>507</v>
      </c>
      <c r="D1555" s="128">
        <v>5</v>
      </c>
      <c r="E1555" s="128">
        <v>620</v>
      </c>
      <c r="F1555" s="128">
        <v>0.94699999999999995</v>
      </c>
    </row>
    <row r="1556" spans="1:6">
      <c r="A1556" s="128">
        <v>556092</v>
      </c>
      <c r="B1556" s="129" t="s">
        <v>2765</v>
      </c>
      <c r="C1556" s="128">
        <v>404</v>
      </c>
      <c r="D1556" s="128">
        <v>4</v>
      </c>
      <c r="E1556" s="128">
        <v>108</v>
      </c>
      <c r="F1556" s="128">
        <v>1.01</v>
      </c>
    </row>
    <row r="1557" spans="1:6">
      <c r="A1557" s="128">
        <v>526037</v>
      </c>
      <c r="B1557" s="129" t="s">
        <v>2766</v>
      </c>
      <c r="C1557" s="128">
        <v>608</v>
      </c>
      <c r="D1557" s="128">
        <v>6</v>
      </c>
      <c r="E1557" s="128">
        <v>287</v>
      </c>
      <c r="F1557" s="128">
        <v>0.98799999999999999</v>
      </c>
    </row>
    <row r="1558" spans="1:6">
      <c r="A1558" s="128">
        <v>501930</v>
      </c>
      <c r="B1558" s="129" t="s">
        <v>2767</v>
      </c>
      <c r="C1558" s="128">
        <v>201</v>
      </c>
      <c r="D1558" s="128">
        <v>2</v>
      </c>
      <c r="E1558" s="128">
        <v>113</v>
      </c>
      <c r="F1558" s="128">
        <v>1.0089999999999999</v>
      </c>
    </row>
    <row r="1559" spans="1:6">
      <c r="A1559" s="128">
        <v>512478</v>
      </c>
      <c r="B1559" s="129" t="s">
        <v>2768</v>
      </c>
      <c r="C1559" s="128">
        <v>506</v>
      </c>
      <c r="D1559" s="128">
        <v>5</v>
      </c>
      <c r="E1559" s="128">
        <v>500</v>
      </c>
      <c r="F1559" s="128">
        <v>0.96199999999999997</v>
      </c>
    </row>
    <row r="1560" spans="1:6">
      <c r="A1560" s="128">
        <v>505196</v>
      </c>
      <c r="B1560" s="129" t="s">
        <v>2769</v>
      </c>
      <c r="C1560" s="128">
        <v>305</v>
      </c>
      <c r="D1560" s="128">
        <v>3</v>
      </c>
      <c r="E1560" s="128">
        <v>180</v>
      </c>
      <c r="F1560" s="128">
        <v>1.0009999999999999</v>
      </c>
    </row>
    <row r="1561" spans="1:6">
      <c r="A1561" s="128">
        <v>505200</v>
      </c>
      <c r="B1561" s="129" t="s">
        <v>2770</v>
      </c>
      <c r="C1561" s="128">
        <v>301</v>
      </c>
      <c r="D1561" s="128">
        <v>3</v>
      </c>
      <c r="E1561" s="128">
        <v>202</v>
      </c>
      <c r="F1561" s="128">
        <v>0.999</v>
      </c>
    </row>
    <row r="1562" spans="1:6">
      <c r="A1562" s="128">
        <v>503932</v>
      </c>
      <c r="B1562" s="129" t="s">
        <v>2771</v>
      </c>
      <c r="C1562" s="128">
        <v>405</v>
      </c>
      <c r="D1562" s="128">
        <v>4</v>
      </c>
      <c r="E1562" s="128">
        <v>111</v>
      </c>
      <c r="F1562" s="128">
        <v>1.01</v>
      </c>
    </row>
    <row r="1563" spans="1:6">
      <c r="A1563" s="128">
        <v>517828</v>
      </c>
      <c r="B1563" s="129" t="s">
        <v>2772</v>
      </c>
      <c r="C1563" s="128">
        <v>511</v>
      </c>
      <c r="D1563" s="128">
        <v>5</v>
      </c>
      <c r="E1563" s="128">
        <v>361</v>
      </c>
      <c r="F1563" s="128">
        <v>0.97899999999999998</v>
      </c>
    </row>
    <row r="1564" spans="1:6">
      <c r="A1564" s="128">
        <v>514209</v>
      </c>
      <c r="B1564" s="129" t="s">
        <v>2773</v>
      </c>
      <c r="C1564" s="128">
        <v>307</v>
      </c>
      <c r="D1564" s="128">
        <v>3</v>
      </c>
      <c r="E1564" s="128">
        <v>296</v>
      </c>
      <c r="F1564" s="128">
        <v>0.98699999999999999</v>
      </c>
    </row>
    <row r="1565" spans="1:6">
      <c r="A1565" s="128">
        <v>520527</v>
      </c>
      <c r="B1565" s="129" t="s">
        <v>2774</v>
      </c>
      <c r="C1565" s="128">
        <v>702</v>
      </c>
      <c r="D1565" s="128">
        <v>7</v>
      </c>
      <c r="E1565" s="128">
        <v>294</v>
      </c>
      <c r="F1565" s="128">
        <v>0.98699999999999999</v>
      </c>
    </row>
    <row r="1566" spans="1:6">
      <c r="A1566" s="128">
        <v>557285</v>
      </c>
      <c r="B1566" s="129" t="s">
        <v>2775</v>
      </c>
      <c r="C1566" s="128">
        <v>601</v>
      </c>
      <c r="D1566" s="128">
        <v>6</v>
      </c>
      <c r="E1566" s="128">
        <v>410</v>
      </c>
      <c r="F1566" s="128">
        <v>0.97299999999999998</v>
      </c>
    </row>
    <row r="1567" spans="1:6">
      <c r="A1567" s="128">
        <v>519626</v>
      </c>
      <c r="B1567" s="129" t="s">
        <v>2776</v>
      </c>
      <c r="C1567" s="128">
        <v>701</v>
      </c>
      <c r="D1567" s="128">
        <v>7</v>
      </c>
      <c r="E1567" s="128">
        <v>207</v>
      </c>
      <c r="F1567" s="128">
        <v>0.998</v>
      </c>
    </row>
    <row r="1568" spans="1:6">
      <c r="A1568" s="128">
        <v>524913</v>
      </c>
      <c r="B1568" s="129" t="s">
        <v>2776</v>
      </c>
      <c r="C1568" s="128">
        <v>707</v>
      </c>
      <c r="D1568" s="128">
        <v>7</v>
      </c>
      <c r="E1568" s="128">
        <v>304</v>
      </c>
      <c r="F1568" s="128">
        <v>0.98599999999999999</v>
      </c>
    </row>
    <row r="1569" spans="1:6">
      <c r="A1569" s="128">
        <v>581305</v>
      </c>
      <c r="B1569" s="129" t="s">
        <v>2777</v>
      </c>
      <c r="C1569" s="128">
        <v>406</v>
      </c>
      <c r="D1569" s="128">
        <v>4</v>
      </c>
      <c r="E1569" s="128">
        <v>176</v>
      </c>
      <c r="F1569" s="128">
        <v>1.002</v>
      </c>
    </row>
    <row r="1570" spans="1:6">
      <c r="A1570" s="128">
        <v>500585</v>
      </c>
      <c r="B1570" s="129" t="s">
        <v>2778</v>
      </c>
      <c r="C1570" s="128">
        <v>407</v>
      </c>
      <c r="D1570" s="128">
        <v>4</v>
      </c>
      <c r="E1570" s="128">
        <v>192</v>
      </c>
      <c r="F1570" s="128">
        <v>1</v>
      </c>
    </row>
    <row r="1571" spans="1:6">
      <c r="A1571" s="128">
        <v>508829</v>
      </c>
      <c r="B1571" s="129" t="s">
        <v>2779</v>
      </c>
      <c r="C1571" s="128">
        <v>603</v>
      </c>
      <c r="D1571" s="128">
        <v>6</v>
      </c>
      <c r="E1571" s="128">
        <v>425</v>
      </c>
      <c r="F1571" s="128">
        <v>0.97099999999999997</v>
      </c>
    </row>
    <row r="1572" spans="1:6">
      <c r="A1572" s="128">
        <v>505226</v>
      </c>
      <c r="B1572" s="129" t="s">
        <v>2780</v>
      </c>
      <c r="C1572" s="128">
        <v>406</v>
      </c>
      <c r="D1572" s="128">
        <v>4</v>
      </c>
      <c r="E1572" s="128">
        <v>266</v>
      </c>
      <c r="F1572" s="128">
        <v>0.99099999999999999</v>
      </c>
    </row>
    <row r="1573" spans="1:6">
      <c r="A1573" s="128">
        <v>543381</v>
      </c>
      <c r="B1573" s="129" t="s">
        <v>2781</v>
      </c>
      <c r="C1573" s="128">
        <v>704</v>
      </c>
      <c r="D1573" s="128">
        <v>7</v>
      </c>
      <c r="E1573" s="128">
        <v>462</v>
      </c>
      <c r="F1573" s="128">
        <v>0.96599999999999997</v>
      </c>
    </row>
    <row r="1574" spans="1:6">
      <c r="A1574" s="128">
        <v>506281</v>
      </c>
      <c r="B1574" s="129" t="s">
        <v>2782</v>
      </c>
      <c r="C1574" s="128">
        <v>309</v>
      </c>
      <c r="D1574" s="128">
        <v>3</v>
      </c>
      <c r="E1574" s="128">
        <v>245</v>
      </c>
      <c r="F1574" s="128">
        <v>0.99299999999999999</v>
      </c>
    </row>
    <row r="1575" spans="1:6">
      <c r="A1575" s="128">
        <v>516236</v>
      </c>
      <c r="B1575" s="129" t="s">
        <v>2783</v>
      </c>
      <c r="C1575" s="128">
        <v>610</v>
      </c>
      <c r="D1575" s="128">
        <v>6</v>
      </c>
      <c r="E1575" s="128">
        <v>170</v>
      </c>
      <c r="F1575" s="128">
        <v>1.002</v>
      </c>
    </row>
    <row r="1576" spans="1:6">
      <c r="A1576" s="128">
        <v>506290</v>
      </c>
      <c r="B1576" s="129" t="s">
        <v>2784</v>
      </c>
      <c r="C1576" s="128">
        <v>309</v>
      </c>
      <c r="D1576" s="128">
        <v>3</v>
      </c>
      <c r="E1576" s="128">
        <v>286</v>
      </c>
      <c r="F1576" s="128">
        <v>0.98799999999999999</v>
      </c>
    </row>
    <row r="1577" spans="1:6">
      <c r="A1577" s="128">
        <v>515205</v>
      </c>
      <c r="B1577" s="129" t="s">
        <v>2784</v>
      </c>
      <c r="C1577" s="128">
        <v>609</v>
      </c>
      <c r="D1577" s="128">
        <v>6</v>
      </c>
      <c r="E1577" s="128">
        <v>216</v>
      </c>
      <c r="F1577" s="128">
        <v>0.997</v>
      </c>
    </row>
    <row r="1578" spans="1:6">
      <c r="A1578" s="128">
        <v>509302</v>
      </c>
      <c r="B1578" s="129" t="s">
        <v>4848</v>
      </c>
      <c r="C1578" s="128">
        <v>504</v>
      </c>
      <c r="D1578" s="128">
        <v>5</v>
      </c>
      <c r="E1578" s="128">
        <v>417</v>
      </c>
      <c r="F1578" s="128">
        <v>0.97199999999999998</v>
      </c>
    </row>
    <row r="1579" spans="1:6">
      <c r="A1579" s="128">
        <v>501280</v>
      </c>
      <c r="B1579" s="129" t="s">
        <v>2785</v>
      </c>
      <c r="C1579" s="128">
        <v>401</v>
      </c>
      <c r="D1579" s="128">
        <v>4</v>
      </c>
      <c r="E1579" s="128">
        <v>112</v>
      </c>
      <c r="F1579" s="128">
        <v>1.01</v>
      </c>
    </row>
    <row r="1580" spans="1:6">
      <c r="A1580" s="128">
        <v>500593</v>
      </c>
      <c r="B1580" s="129" t="s">
        <v>2786</v>
      </c>
      <c r="C1580" s="128">
        <v>407</v>
      </c>
      <c r="D1580" s="128">
        <v>4</v>
      </c>
      <c r="E1580" s="128">
        <v>182</v>
      </c>
      <c r="F1580" s="128">
        <v>1.0009999999999999</v>
      </c>
    </row>
    <row r="1581" spans="1:6">
      <c r="A1581" s="128">
        <v>514217</v>
      </c>
      <c r="B1581" s="129" t="s">
        <v>2787</v>
      </c>
      <c r="C1581" s="128">
        <v>307</v>
      </c>
      <c r="D1581" s="128">
        <v>3</v>
      </c>
      <c r="E1581" s="128">
        <v>406</v>
      </c>
      <c r="F1581" s="128">
        <v>0.97299999999999998</v>
      </c>
    </row>
    <row r="1582" spans="1:6">
      <c r="A1582" s="128">
        <v>500607</v>
      </c>
      <c r="B1582" s="129" t="s">
        <v>2787</v>
      </c>
      <c r="C1582" s="128">
        <v>407</v>
      </c>
      <c r="D1582" s="128">
        <v>4</v>
      </c>
      <c r="E1582" s="128">
        <v>179</v>
      </c>
      <c r="F1582" s="128">
        <v>1.0009999999999999</v>
      </c>
    </row>
    <row r="1583" spans="1:6">
      <c r="A1583" s="128">
        <v>517089</v>
      </c>
      <c r="B1583" s="129" t="s">
        <v>2788</v>
      </c>
      <c r="C1583" s="128">
        <v>613</v>
      </c>
      <c r="D1583" s="128">
        <v>6</v>
      </c>
      <c r="E1583" s="128">
        <v>691</v>
      </c>
      <c r="F1583" s="128">
        <v>0.93799999999999994</v>
      </c>
    </row>
    <row r="1584" spans="1:6">
      <c r="A1584" s="128">
        <v>558168</v>
      </c>
      <c r="B1584" s="129" t="s">
        <v>2789</v>
      </c>
      <c r="C1584" s="128">
        <v>511</v>
      </c>
      <c r="D1584" s="128">
        <v>5</v>
      </c>
      <c r="E1584" s="128">
        <v>357</v>
      </c>
      <c r="F1584" s="128">
        <v>0.97899999999999998</v>
      </c>
    </row>
    <row r="1585" spans="1:6">
      <c r="A1585" s="128">
        <v>557447</v>
      </c>
      <c r="B1585" s="129" t="s">
        <v>2790</v>
      </c>
      <c r="C1585" s="128">
        <v>308</v>
      </c>
      <c r="D1585" s="128">
        <v>3</v>
      </c>
      <c r="E1585" s="128">
        <v>266</v>
      </c>
      <c r="F1585" s="128">
        <v>0.99099999999999999</v>
      </c>
    </row>
    <row r="1586" spans="1:6">
      <c r="A1586" s="128">
        <v>500011</v>
      </c>
      <c r="B1586" s="129" t="s">
        <v>1264</v>
      </c>
      <c r="C1586" s="128">
        <v>403</v>
      </c>
      <c r="D1586" s="128">
        <v>4</v>
      </c>
      <c r="E1586" s="128">
        <v>167</v>
      </c>
      <c r="F1586" s="128">
        <v>1.0029999999999999</v>
      </c>
    </row>
    <row r="1587" spans="1:6">
      <c r="A1587" s="128">
        <v>511668</v>
      </c>
      <c r="B1587" s="129" t="s">
        <v>2791</v>
      </c>
      <c r="C1587" s="128">
        <v>606</v>
      </c>
      <c r="D1587" s="128">
        <v>6</v>
      </c>
      <c r="E1587" s="128">
        <v>180</v>
      </c>
      <c r="F1587" s="128">
        <v>1.0009999999999999</v>
      </c>
    </row>
    <row r="1588" spans="1:6">
      <c r="A1588" s="128">
        <v>505234</v>
      </c>
      <c r="B1588" s="129" t="s">
        <v>2792</v>
      </c>
      <c r="C1588" s="128">
        <v>406</v>
      </c>
      <c r="D1588" s="128">
        <v>4</v>
      </c>
      <c r="E1588" s="128">
        <v>234</v>
      </c>
      <c r="F1588" s="128">
        <v>0.995</v>
      </c>
    </row>
    <row r="1589" spans="1:6">
      <c r="A1589" s="128">
        <v>505242</v>
      </c>
      <c r="B1589" s="129" t="s">
        <v>2793</v>
      </c>
      <c r="C1589" s="128">
        <v>406</v>
      </c>
      <c r="D1589" s="128">
        <v>4</v>
      </c>
      <c r="E1589" s="128">
        <v>170</v>
      </c>
      <c r="F1589" s="128">
        <v>1.002</v>
      </c>
    </row>
    <row r="1590" spans="1:6">
      <c r="A1590" s="128">
        <v>556696</v>
      </c>
      <c r="B1590" s="129" t="s">
        <v>2794</v>
      </c>
      <c r="C1590" s="128">
        <v>403</v>
      </c>
      <c r="D1590" s="128">
        <v>4</v>
      </c>
      <c r="E1590" s="128">
        <v>204</v>
      </c>
      <c r="F1590" s="128">
        <v>0.998</v>
      </c>
    </row>
    <row r="1591" spans="1:6">
      <c r="A1591" s="128">
        <v>514225</v>
      </c>
      <c r="B1591" s="129" t="s">
        <v>2795</v>
      </c>
      <c r="C1591" s="128">
        <v>307</v>
      </c>
      <c r="D1591" s="128">
        <v>3</v>
      </c>
      <c r="E1591" s="128">
        <v>354</v>
      </c>
      <c r="F1591" s="128">
        <v>0.98</v>
      </c>
    </row>
    <row r="1592" spans="1:6">
      <c r="A1592" s="128">
        <v>514233</v>
      </c>
      <c r="B1592" s="129" t="s">
        <v>2796</v>
      </c>
      <c r="C1592" s="128">
        <v>307</v>
      </c>
      <c r="D1592" s="128">
        <v>3</v>
      </c>
      <c r="E1592" s="128">
        <v>319</v>
      </c>
      <c r="F1592" s="128">
        <v>0.98399999999999999</v>
      </c>
    </row>
    <row r="1593" spans="1:6">
      <c r="A1593" s="128">
        <v>514241</v>
      </c>
      <c r="B1593" s="129" t="s">
        <v>2797</v>
      </c>
      <c r="C1593" s="128">
        <v>307</v>
      </c>
      <c r="D1593" s="128">
        <v>3</v>
      </c>
      <c r="E1593" s="128">
        <v>297</v>
      </c>
      <c r="F1593" s="128">
        <v>0.98699999999999999</v>
      </c>
    </row>
    <row r="1594" spans="1:6">
      <c r="A1594" s="128">
        <v>514250</v>
      </c>
      <c r="B1594" s="129" t="s">
        <v>2798</v>
      </c>
      <c r="C1594" s="128">
        <v>307</v>
      </c>
      <c r="D1594" s="128">
        <v>3</v>
      </c>
      <c r="E1594" s="128">
        <v>243</v>
      </c>
      <c r="F1594" s="128">
        <v>0.99299999999999999</v>
      </c>
    </row>
    <row r="1595" spans="1:6">
      <c r="A1595" s="128">
        <v>507369</v>
      </c>
      <c r="B1595" s="129" t="s">
        <v>2799</v>
      </c>
      <c r="C1595" s="128">
        <v>204</v>
      </c>
      <c r="D1595" s="128">
        <v>2</v>
      </c>
      <c r="E1595" s="128">
        <v>180</v>
      </c>
      <c r="F1595" s="128">
        <v>1.0009999999999999</v>
      </c>
    </row>
    <row r="1596" spans="1:6">
      <c r="A1596" s="128">
        <v>509876</v>
      </c>
      <c r="B1596" s="129" t="s">
        <v>2799</v>
      </c>
      <c r="C1596" s="128">
        <v>510</v>
      </c>
      <c r="D1596" s="128">
        <v>5</v>
      </c>
      <c r="E1596" s="128">
        <v>584</v>
      </c>
      <c r="F1596" s="128">
        <v>0.95099999999999996</v>
      </c>
    </row>
    <row r="1597" spans="1:6">
      <c r="A1597" s="128">
        <v>510874</v>
      </c>
      <c r="B1597" s="129" t="s">
        <v>2800</v>
      </c>
      <c r="C1597" s="128">
        <v>505</v>
      </c>
      <c r="D1597" s="128">
        <v>5</v>
      </c>
      <c r="E1597" s="128">
        <v>844</v>
      </c>
      <c r="F1597" s="128">
        <v>0.91900000000000004</v>
      </c>
    </row>
    <row r="1598" spans="1:6">
      <c r="A1598" s="128">
        <v>518140</v>
      </c>
      <c r="B1598" s="129" t="s">
        <v>2801</v>
      </c>
      <c r="C1598" s="128">
        <v>806</v>
      </c>
      <c r="D1598" s="128">
        <v>8</v>
      </c>
      <c r="E1598" s="128">
        <v>181</v>
      </c>
      <c r="F1598" s="128">
        <v>1.0009999999999999</v>
      </c>
    </row>
    <row r="1599" spans="1:6">
      <c r="A1599" s="128">
        <v>520535</v>
      </c>
      <c r="B1599" s="129" t="s">
        <v>2802</v>
      </c>
      <c r="C1599" s="128">
        <v>702</v>
      </c>
      <c r="D1599" s="128">
        <v>7</v>
      </c>
      <c r="E1599" s="128">
        <v>303</v>
      </c>
      <c r="F1599" s="128">
        <v>0.98599999999999999</v>
      </c>
    </row>
    <row r="1600" spans="1:6">
      <c r="A1600" s="128">
        <v>527629</v>
      </c>
      <c r="B1600" s="129" t="s">
        <v>2803</v>
      </c>
      <c r="C1600" s="128">
        <v>712</v>
      </c>
      <c r="D1600" s="128">
        <v>7</v>
      </c>
      <c r="E1600" s="128">
        <v>286</v>
      </c>
      <c r="F1600" s="128">
        <v>0.98799999999999999</v>
      </c>
    </row>
    <row r="1601" spans="1:6">
      <c r="A1601" s="128">
        <v>521728</v>
      </c>
      <c r="B1601" s="129" t="s">
        <v>2804</v>
      </c>
      <c r="C1601" s="128">
        <v>806</v>
      </c>
      <c r="D1601" s="128">
        <v>8</v>
      </c>
      <c r="E1601" s="128">
        <v>302</v>
      </c>
      <c r="F1601" s="128">
        <v>0.98599999999999999</v>
      </c>
    </row>
    <row r="1602" spans="1:6">
      <c r="A1602" s="128">
        <v>521736</v>
      </c>
      <c r="B1602" s="129" t="s">
        <v>2805</v>
      </c>
      <c r="C1602" s="128">
        <v>806</v>
      </c>
      <c r="D1602" s="128">
        <v>8</v>
      </c>
      <c r="E1602" s="128">
        <v>207</v>
      </c>
      <c r="F1602" s="128">
        <v>0.998</v>
      </c>
    </row>
    <row r="1603" spans="1:6">
      <c r="A1603" s="128">
        <v>527637</v>
      </c>
      <c r="B1603" s="129" t="s">
        <v>2806</v>
      </c>
      <c r="C1603" s="128">
        <v>711</v>
      </c>
      <c r="D1603" s="128">
        <v>7</v>
      </c>
      <c r="E1603" s="128">
        <v>175</v>
      </c>
      <c r="F1603" s="128">
        <v>1.002</v>
      </c>
    </row>
    <row r="1604" spans="1:6">
      <c r="A1604" s="128">
        <v>527645</v>
      </c>
      <c r="B1604" s="129" t="s">
        <v>2807</v>
      </c>
      <c r="C1604" s="128">
        <v>712</v>
      </c>
      <c r="D1604" s="128">
        <v>7</v>
      </c>
      <c r="E1604" s="128">
        <v>321</v>
      </c>
      <c r="F1604" s="128">
        <v>0.98399999999999999</v>
      </c>
    </row>
    <row r="1605" spans="1:6">
      <c r="A1605" s="128">
        <v>519634</v>
      </c>
      <c r="B1605" s="129" t="s">
        <v>2808</v>
      </c>
      <c r="C1605" s="128">
        <v>701</v>
      </c>
      <c r="D1605" s="128">
        <v>7</v>
      </c>
      <c r="E1605" s="128">
        <v>385</v>
      </c>
      <c r="F1605" s="128">
        <v>0.97599999999999998</v>
      </c>
    </row>
    <row r="1606" spans="1:6">
      <c r="A1606" s="128">
        <v>522813</v>
      </c>
      <c r="B1606" s="129" t="s">
        <v>2809</v>
      </c>
      <c r="C1606" s="128">
        <v>809</v>
      </c>
      <c r="D1606" s="128">
        <v>8</v>
      </c>
      <c r="E1606" s="128">
        <v>118</v>
      </c>
      <c r="F1606" s="128">
        <v>1.0089999999999999</v>
      </c>
    </row>
    <row r="1607" spans="1:6">
      <c r="A1607" s="128">
        <v>528897</v>
      </c>
      <c r="B1607" s="129" t="s">
        <v>2810</v>
      </c>
      <c r="C1607" s="128">
        <v>702</v>
      </c>
      <c r="D1607" s="128">
        <v>7</v>
      </c>
      <c r="E1607" s="128">
        <v>169</v>
      </c>
      <c r="F1607" s="128">
        <v>1.0029999999999999</v>
      </c>
    </row>
    <row r="1608" spans="1:6">
      <c r="A1608" s="128">
        <v>526045</v>
      </c>
      <c r="B1608" s="129" t="s">
        <v>2811</v>
      </c>
      <c r="C1608" s="128">
        <v>808</v>
      </c>
      <c r="D1608" s="128">
        <v>8</v>
      </c>
      <c r="E1608" s="128">
        <v>361</v>
      </c>
      <c r="F1608" s="128">
        <v>0.97899999999999998</v>
      </c>
    </row>
    <row r="1609" spans="1:6">
      <c r="A1609" s="128">
        <v>519642</v>
      </c>
      <c r="B1609" s="129" t="s">
        <v>2812</v>
      </c>
      <c r="C1609" s="128">
        <v>701</v>
      </c>
      <c r="D1609" s="128">
        <v>7</v>
      </c>
      <c r="E1609" s="128">
        <v>267</v>
      </c>
      <c r="F1609" s="128">
        <v>0.99099999999999999</v>
      </c>
    </row>
    <row r="1610" spans="1:6">
      <c r="A1610" s="128">
        <v>520543</v>
      </c>
      <c r="B1610" s="129" t="s">
        <v>2813</v>
      </c>
      <c r="C1610" s="128">
        <v>702</v>
      </c>
      <c r="D1610" s="128">
        <v>7</v>
      </c>
      <c r="E1610" s="128">
        <v>198</v>
      </c>
      <c r="F1610" s="128">
        <v>0.999</v>
      </c>
    </row>
    <row r="1611" spans="1:6">
      <c r="A1611" s="128">
        <v>522821</v>
      </c>
      <c r="B1611" s="129" t="s">
        <v>2814</v>
      </c>
      <c r="C1611" s="128">
        <v>809</v>
      </c>
      <c r="D1611" s="128">
        <v>8</v>
      </c>
      <c r="E1611" s="128">
        <v>115</v>
      </c>
      <c r="F1611" s="128">
        <v>1.0089999999999999</v>
      </c>
    </row>
    <row r="1612" spans="1:6">
      <c r="A1612" s="128">
        <v>543390</v>
      </c>
      <c r="B1612" s="129" t="s">
        <v>2815</v>
      </c>
      <c r="C1612" s="128">
        <v>704</v>
      </c>
      <c r="D1612" s="128">
        <v>7</v>
      </c>
      <c r="E1612" s="128">
        <v>746</v>
      </c>
      <c r="F1612" s="128">
        <v>0.93100000000000005</v>
      </c>
    </row>
    <row r="1613" spans="1:6">
      <c r="A1613" s="128">
        <v>526916</v>
      </c>
      <c r="B1613" s="129" t="s">
        <v>2816</v>
      </c>
      <c r="C1613" s="128">
        <v>710</v>
      </c>
      <c r="D1613" s="128">
        <v>7</v>
      </c>
      <c r="E1613" s="128">
        <v>555</v>
      </c>
      <c r="F1613" s="128">
        <v>0.95499999999999996</v>
      </c>
    </row>
    <row r="1614" spans="1:6">
      <c r="A1614" s="128">
        <v>521744</v>
      </c>
      <c r="B1614" s="129" t="s">
        <v>2817</v>
      </c>
      <c r="C1614" s="128">
        <v>806</v>
      </c>
      <c r="D1614" s="128">
        <v>8</v>
      </c>
      <c r="E1614" s="128">
        <v>206</v>
      </c>
      <c r="F1614" s="128">
        <v>0.998</v>
      </c>
    </row>
    <row r="1615" spans="1:6">
      <c r="A1615" s="128">
        <v>528901</v>
      </c>
      <c r="B1615" s="129" t="s">
        <v>2818</v>
      </c>
      <c r="C1615" s="128">
        <v>713</v>
      </c>
      <c r="D1615" s="128">
        <v>7</v>
      </c>
      <c r="E1615" s="128">
        <v>126</v>
      </c>
      <c r="F1615" s="128">
        <v>1.008</v>
      </c>
    </row>
    <row r="1616" spans="1:6">
      <c r="A1616" s="128">
        <v>528919</v>
      </c>
      <c r="B1616" s="129" t="s">
        <v>2819</v>
      </c>
      <c r="C1616" s="128">
        <v>713</v>
      </c>
      <c r="D1616" s="128">
        <v>7</v>
      </c>
      <c r="E1616" s="128">
        <v>120</v>
      </c>
      <c r="F1616" s="128">
        <v>1.0089999999999999</v>
      </c>
    </row>
    <row r="1617" spans="1:6">
      <c r="A1617" s="128">
        <v>521752</v>
      </c>
      <c r="B1617" s="129" t="s">
        <v>2820</v>
      </c>
      <c r="C1617" s="128">
        <v>806</v>
      </c>
      <c r="D1617" s="128">
        <v>8</v>
      </c>
      <c r="E1617" s="128">
        <v>353</v>
      </c>
      <c r="F1617" s="128">
        <v>0.98</v>
      </c>
    </row>
    <row r="1618" spans="1:6">
      <c r="A1618" s="128">
        <v>527653</v>
      </c>
      <c r="B1618" s="129" t="s">
        <v>2821</v>
      </c>
      <c r="C1618" s="128">
        <v>712</v>
      </c>
      <c r="D1618" s="128">
        <v>7</v>
      </c>
      <c r="E1618" s="128">
        <v>362</v>
      </c>
      <c r="F1618" s="128">
        <v>0.97899999999999998</v>
      </c>
    </row>
    <row r="1619" spans="1:6">
      <c r="A1619" s="128">
        <v>528927</v>
      </c>
      <c r="B1619" s="129" t="s">
        <v>2822</v>
      </c>
      <c r="C1619" s="128">
        <v>713</v>
      </c>
      <c r="D1619" s="128">
        <v>7</v>
      </c>
      <c r="E1619" s="128">
        <v>134</v>
      </c>
      <c r="F1619" s="128">
        <v>1.0069999999999999</v>
      </c>
    </row>
    <row r="1620" spans="1:6">
      <c r="A1620" s="128">
        <v>521761</v>
      </c>
      <c r="B1620" s="129" t="s">
        <v>2823</v>
      </c>
      <c r="C1620" s="128">
        <v>806</v>
      </c>
      <c r="D1620" s="128">
        <v>8</v>
      </c>
      <c r="E1620" s="128">
        <v>197</v>
      </c>
      <c r="F1620" s="128">
        <v>0.999</v>
      </c>
    </row>
    <row r="1621" spans="1:6">
      <c r="A1621" s="128">
        <v>527661</v>
      </c>
      <c r="B1621" s="129" t="s">
        <v>2824</v>
      </c>
      <c r="C1621" s="128">
        <v>712</v>
      </c>
      <c r="D1621" s="128">
        <v>7</v>
      </c>
      <c r="E1621" s="128">
        <v>302</v>
      </c>
      <c r="F1621" s="128">
        <v>0.98599999999999999</v>
      </c>
    </row>
    <row r="1622" spans="1:6">
      <c r="A1622" s="128">
        <v>527670</v>
      </c>
      <c r="B1622" s="129" t="s">
        <v>2825</v>
      </c>
      <c r="C1622" s="128">
        <v>712</v>
      </c>
      <c r="D1622" s="128">
        <v>7</v>
      </c>
      <c r="E1622" s="128">
        <v>257</v>
      </c>
      <c r="F1622" s="128">
        <v>0.99199999999999999</v>
      </c>
    </row>
    <row r="1623" spans="1:6">
      <c r="A1623" s="128">
        <v>557790</v>
      </c>
      <c r="B1623" s="129" t="s">
        <v>2826</v>
      </c>
      <c r="C1623" s="128">
        <v>609</v>
      </c>
      <c r="D1623" s="128">
        <v>6</v>
      </c>
      <c r="E1623" s="128">
        <v>236</v>
      </c>
      <c r="F1623" s="128">
        <v>0.99399999999999999</v>
      </c>
    </row>
    <row r="1624" spans="1:6">
      <c r="A1624" s="128">
        <v>524921</v>
      </c>
      <c r="B1624" s="129" t="s">
        <v>2827</v>
      </c>
      <c r="C1624" s="128">
        <v>708</v>
      </c>
      <c r="D1624" s="128">
        <v>7</v>
      </c>
      <c r="E1624" s="128">
        <v>511</v>
      </c>
      <c r="F1624" s="128">
        <v>0.96</v>
      </c>
    </row>
    <row r="1625" spans="1:6">
      <c r="A1625" s="128">
        <v>519669</v>
      </c>
      <c r="B1625" s="129" t="s">
        <v>2828</v>
      </c>
      <c r="C1625" s="128">
        <v>701</v>
      </c>
      <c r="D1625" s="128">
        <v>7</v>
      </c>
      <c r="E1625" s="128">
        <v>416</v>
      </c>
      <c r="F1625" s="128">
        <v>0.97199999999999998</v>
      </c>
    </row>
    <row r="1626" spans="1:6">
      <c r="A1626" s="128">
        <v>528609</v>
      </c>
      <c r="B1626" s="129" t="s">
        <v>2829</v>
      </c>
      <c r="C1626" s="128">
        <v>811</v>
      </c>
      <c r="D1626" s="128">
        <v>8</v>
      </c>
      <c r="E1626" s="128">
        <v>126</v>
      </c>
      <c r="F1626" s="128">
        <v>1.008</v>
      </c>
    </row>
    <row r="1627" spans="1:6">
      <c r="A1627" s="128">
        <v>512486</v>
      </c>
      <c r="B1627" s="129" t="s">
        <v>2830</v>
      </c>
      <c r="C1627" s="128">
        <v>506</v>
      </c>
      <c r="D1627" s="128">
        <v>5</v>
      </c>
      <c r="E1627" s="128">
        <v>421</v>
      </c>
      <c r="F1627" s="128">
        <v>0.97199999999999998</v>
      </c>
    </row>
    <row r="1628" spans="1:6">
      <c r="A1628" s="128">
        <v>505251</v>
      </c>
      <c r="B1628" s="129" t="s">
        <v>2831</v>
      </c>
      <c r="C1628" s="128">
        <v>406</v>
      </c>
      <c r="D1628" s="128">
        <v>4</v>
      </c>
      <c r="E1628" s="128">
        <v>215</v>
      </c>
      <c r="F1628" s="128">
        <v>0.997</v>
      </c>
    </row>
    <row r="1629" spans="1:6">
      <c r="A1629" s="128">
        <v>517097</v>
      </c>
      <c r="B1629" s="129" t="s">
        <v>2832</v>
      </c>
      <c r="C1629" s="128">
        <v>612</v>
      </c>
      <c r="D1629" s="128">
        <v>6</v>
      </c>
      <c r="E1629" s="128">
        <v>442</v>
      </c>
      <c r="F1629" s="128">
        <v>0.96899999999999997</v>
      </c>
    </row>
    <row r="1630" spans="1:6">
      <c r="A1630" s="128">
        <v>515230</v>
      </c>
      <c r="B1630" s="129" t="s">
        <v>2833</v>
      </c>
      <c r="C1630" s="128">
        <v>609</v>
      </c>
      <c r="D1630" s="128">
        <v>6</v>
      </c>
      <c r="E1630" s="128">
        <v>271</v>
      </c>
      <c r="F1630" s="128">
        <v>0.99</v>
      </c>
    </row>
    <row r="1631" spans="1:6">
      <c r="A1631" s="128">
        <v>506303</v>
      </c>
      <c r="B1631" s="129" t="s">
        <v>2834</v>
      </c>
      <c r="C1631" s="128">
        <v>304</v>
      </c>
      <c r="D1631" s="128">
        <v>3</v>
      </c>
      <c r="E1631" s="128">
        <v>302</v>
      </c>
      <c r="F1631" s="128">
        <v>0.98599999999999999</v>
      </c>
    </row>
    <row r="1632" spans="1:6">
      <c r="A1632" s="128">
        <v>509311</v>
      </c>
      <c r="B1632" s="129" t="s">
        <v>4000</v>
      </c>
      <c r="C1632" s="128">
        <v>502</v>
      </c>
      <c r="D1632" s="128">
        <v>5</v>
      </c>
      <c r="E1632" s="128">
        <v>593</v>
      </c>
      <c r="F1632" s="128">
        <v>0.95</v>
      </c>
    </row>
    <row r="1633" spans="1:6">
      <c r="A1633" s="128">
        <v>502588</v>
      </c>
      <c r="B1633" s="129" t="s">
        <v>2835</v>
      </c>
      <c r="C1633" s="128">
        <v>402</v>
      </c>
      <c r="D1633" s="128">
        <v>4</v>
      </c>
      <c r="E1633" s="128">
        <v>200</v>
      </c>
      <c r="F1633" s="128">
        <v>0.999</v>
      </c>
    </row>
    <row r="1634" spans="1:6">
      <c r="A1634" s="128">
        <v>508136</v>
      </c>
      <c r="B1634" s="129" t="s">
        <v>2836</v>
      </c>
      <c r="C1634" s="128">
        <v>108</v>
      </c>
      <c r="D1634" s="128">
        <v>1</v>
      </c>
      <c r="E1634" s="128">
        <v>128</v>
      </c>
      <c r="F1634" s="128">
        <v>1.008</v>
      </c>
    </row>
    <row r="1635" spans="1:6">
      <c r="A1635" s="128">
        <v>513440</v>
      </c>
      <c r="B1635" s="129" t="s">
        <v>2837</v>
      </c>
      <c r="C1635" s="128">
        <v>302</v>
      </c>
      <c r="D1635" s="128">
        <v>3</v>
      </c>
      <c r="E1635" s="128">
        <v>258</v>
      </c>
      <c r="F1635" s="128">
        <v>0.99199999999999999</v>
      </c>
    </row>
    <row r="1636" spans="1:6">
      <c r="A1636" s="128">
        <v>528935</v>
      </c>
      <c r="B1636" s="129" t="s">
        <v>2838</v>
      </c>
      <c r="C1636" s="128">
        <v>713</v>
      </c>
      <c r="D1636" s="128">
        <v>7</v>
      </c>
      <c r="E1636" s="128">
        <v>181</v>
      </c>
      <c r="F1636" s="128">
        <v>1.0009999999999999</v>
      </c>
    </row>
    <row r="1637" spans="1:6">
      <c r="A1637" s="128">
        <v>506311</v>
      </c>
      <c r="B1637" s="129" t="s">
        <v>2839</v>
      </c>
      <c r="C1637" s="128">
        <v>304</v>
      </c>
      <c r="D1637" s="128">
        <v>3</v>
      </c>
      <c r="E1637" s="128">
        <v>428</v>
      </c>
      <c r="F1637" s="128">
        <v>0.97099999999999997</v>
      </c>
    </row>
    <row r="1638" spans="1:6">
      <c r="A1638" s="128">
        <v>523763</v>
      </c>
      <c r="B1638" s="129" t="s">
        <v>2840</v>
      </c>
      <c r="C1638" s="128">
        <v>706</v>
      </c>
      <c r="D1638" s="128">
        <v>7</v>
      </c>
      <c r="E1638" s="128">
        <v>748</v>
      </c>
      <c r="F1638" s="128">
        <v>0.93100000000000005</v>
      </c>
    </row>
    <row r="1639" spans="1:6">
      <c r="A1639" s="128">
        <v>526924</v>
      </c>
      <c r="B1639" s="129" t="s">
        <v>2841</v>
      </c>
      <c r="C1639" s="128">
        <v>710</v>
      </c>
      <c r="D1639" s="128">
        <v>7</v>
      </c>
      <c r="E1639" s="128">
        <v>557</v>
      </c>
      <c r="F1639" s="128">
        <v>0.95499999999999996</v>
      </c>
    </row>
    <row r="1640" spans="1:6">
      <c r="A1640" s="128">
        <v>521795</v>
      </c>
      <c r="B1640" s="129" t="s">
        <v>2842</v>
      </c>
      <c r="C1640" s="128">
        <v>806</v>
      </c>
      <c r="D1640" s="128">
        <v>8</v>
      </c>
      <c r="E1640" s="128">
        <v>208</v>
      </c>
      <c r="F1640" s="128">
        <v>0.998</v>
      </c>
    </row>
    <row r="1641" spans="1:6">
      <c r="A1641" s="128">
        <v>527688</v>
      </c>
      <c r="B1641" s="129" t="s">
        <v>2843</v>
      </c>
      <c r="C1641" s="128">
        <v>712</v>
      </c>
      <c r="D1641" s="128">
        <v>7</v>
      </c>
      <c r="E1641" s="128">
        <v>344</v>
      </c>
      <c r="F1641" s="128">
        <v>0.98099999999999998</v>
      </c>
    </row>
    <row r="1642" spans="1:6">
      <c r="A1642" s="128">
        <v>520551</v>
      </c>
      <c r="B1642" s="129" t="s">
        <v>2844</v>
      </c>
      <c r="C1642" s="128">
        <v>709</v>
      </c>
      <c r="D1642" s="128">
        <v>7</v>
      </c>
      <c r="E1642" s="128">
        <v>389</v>
      </c>
      <c r="F1642" s="128">
        <v>0.97499999999999998</v>
      </c>
    </row>
    <row r="1643" spans="1:6">
      <c r="A1643" s="128">
        <v>516244</v>
      </c>
      <c r="B1643" s="129" t="s">
        <v>2845</v>
      </c>
      <c r="C1643" s="128">
        <v>610</v>
      </c>
      <c r="D1643" s="128">
        <v>6</v>
      </c>
      <c r="E1643" s="128">
        <v>164</v>
      </c>
      <c r="F1643" s="128">
        <v>1.0029999999999999</v>
      </c>
    </row>
    <row r="1644" spans="1:6">
      <c r="A1644" s="128">
        <v>556459</v>
      </c>
      <c r="B1644" s="129" t="s">
        <v>2846</v>
      </c>
      <c r="C1644" s="128">
        <v>304</v>
      </c>
      <c r="D1644" s="128">
        <v>3</v>
      </c>
      <c r="E1644" s="128">
        <v>181</v>
      </c>
      <c r="F1644" s="128">
        <v>1.0009999999999999</v>
      </c>
    </row>
    <row r="1645" spans="1:6">
      <c r="A1645" s="128">
        <v>500631</v>
      </c>
      <c r="B1645" s="129" t="s">
        <v>2847</v>
      </c>
      <c r="C1645" s="128">
        <v>403</v>
      </c>
      <c r="D1645" s="128">
        <v>4</v>
      </c>
      <c r="E1645" s="128">
        <v>152</v>
      </c>
      <c r="F1645" s="128">
        <v>1.0049999999999999</v>
      </c>
    </row>
    <row r="1646" spans="1:6">
      <c r="A1646" s="128">
        <v>503436</v>
      </c>
      <c r="B1646" s="129" t="s">
        <v>2848</v>
      </c>
      <c r="C1646" s="128">
        <v>404</v>
      </c>
      <c r="D1646" s="128">
        <v>4</v>
      </c>
      <c r="E1646" s="128">
        <v>133</v>
      </c>
      <c r="F1646" s="128">
        <v>1.0069999999999999</v>
      </c>
    </row>
    <row r="1647" spans="1:6">
      <c r="A1647" s="128">
        <v>521787</v>
      </c>
      <c r="B1647" s="129" t="s">
        <v>2849</v>
      </c>
      <c r="C1647" s="128">
        <v>806</v>
      </c>
      <c r="D1647" s="128">
        <v>8</v>
      </c>
      <c r="E1647" s="128">
        <v>334</v>
      </c>
      <c r="F1647" s="128">
        <v>0.98199999999999998</v>
      </c>
    </row>
    <row r="1648" spans="1:6">
      <c r="A1648" s="128">
        <v>514268</v>
      </c>
      <c r="B1648" s="129" t="s">
        <v>2850</v>
      </c>
      <c r="C1648" s="128">
        <v>307</v>
      </c>
      <c r="D1648" s="128">
        <v>3</v>
      </c>
      <c r="E1648" s="128">
        <v>242</v>
      </c>
      <c r="F1648" s="128">
        <v>0.99399999999999999</v>
      </c>
    </row>
    <row r="1649" spans="1:6">
      <c r="A1649" s="128">
        <v>511676</v>
      </c>
      <c r="B1649" s="129" t="s">
        <v>2851</v>
      </c>
      <c r="C1649" s="128">
        <v>606</v>
      </c>
      <c r="D1649" s="128">
        <v>6</v>
      </c>
      <c r="E1649" s="128">
        <v>211</v>
      </c>
      <c r="F1649" s="128">
        <v>0.997</v>
      </c>
    </row>
    <row r="1650" spans="1:6">
      <c r="A1650" s="128">
        <v>506338</v>
      </c>
      <c r="B1650" s="129" t="s">
        <v>1345</v>
      </c>
      <c r="C1650" s="128">
        <v>304</v>
      </c>
      <c r="D1650" s="128">
        <v>3</v>
      </c>
      <c r="E1650" s="128">
        <v>189</v>
      </c>
      <c r="F1650" s="128">
        <v>1</v>
      </c>
    </row>
    <row r="1651" spans="1:6">
      <c r="A1651" s="128">
        <v>500640</v>
      </c>
      <c r="B1651" s="129" t="s">
        <v>2852</v>
      </c>
      <c r="C1651" s="128">
        <v>403</v>
      </c>
      <c r="D1651" s="128">
        <v>4</v>
      </c>
      <c r="E1651" s="128">
        <v>162</v>
      </c>
      <c r="F1651" s="128">
        <v>1.0029999999999999</v>
      </c>
    </row>
    <row r="1652" spans="1:6">
      <c r="A1652" s="128">
        <v>503011</v>
      </c>
      <c r="B1652" s="129" t="s">
        <v>1267</v>
      </c>
      <c r="C1652" s="128">
        <v>404</v>
      </c>
      <c r="D1652" s="128">
        <v>4</v>
      </c>
      <c r="E1652" s="128">
        <v>114</v>
      </c>
      <c r="F1652" s="128">
        <v>1.0089999999999999</v>
      </c>
    </row>
    <row r="1653" spans="1:6">
      <c r="A1653" s="128">
        <v>528617</v>
      </c>
      <c r="B1653" s="129" t="s">
        <v>2853</v>
      </c>
      <c r="C1653" s="128">
        <v>811</v>
      </c>
      <c r="D1653" s="128">
        <v>8</v>
      </c>
      <c r="E1653" s="128">
        <v>114</v>
      </c>
      <c r="F1653" s="128">
        <v>1.0089999999999999</v>
      </c>
    </row>
    <row r="1654" spans="1:6">
      <c r="A1654" s="128">
        <v>509884</v>
      </c>
      <c r="B1654" s="129" t="s">
        <v>168</v>
      </c>
      <c r="C1654" s="128">
        <v>507</v>
      </c>
      <c r="D1654" s="128">
        <v>5</v>
      </c>
      <c r="E1654" s="128">
        <v>752</v>
      </c>
      <c r="F1654" s="128">
        <v>0.93100000000000005</v>
      </c>
    </row>
    <row r="1655" spans="1:6">
      <c r="A1655" s="128">
        <v>528625</v>
      </c>
      <c r="B1655" s="129" t="s">
        <v>2854</v>
      </c>
      <c r="C1655" s="128">
        <v>811</v>
      </c>
      <c r="D1655" s="128">
        <v>8</v>
      </c>
      <c r="E1655" s="128">
        <v>128</v>
      </c>
      <c r="F1655" s="128">
        <v>1.008</v>
      </c>
    </row>
    <row r="1656" spans="1:6">
      <c r="A1656" s="128">
        <v>521809</v>
      </c>
      <c r="B1656" s="129" t="s">
        <v>2855</v>
      </c>
      <c r="C1656" s="128">
        <v>806</v>
      </c>
      <c r="D1656" s="128">
        <v>8</v>
      </c>
      <c r="E1656" s="128">
        <v>360</v>
      </c>
      <c r="F1656" s="128">
        <v>0.97899999999999998</v>
      </c>
    </row>
    <row r="1657" spans="1:6">
      <c r="A1657" s="128">
        <v>582549</v>
      </c>
      <c r="B1657" s="129" t="s">
        <v>2856</v>
      </c>
      <c r="C1657" s="128">
        <v>108</v>
      </c>
      <c r="D1657" s="128">
        <v>1</v>
      </c>
      <c r="E1657" s="128">
        <v>123</v>
      </c>
      <c r="F1657" s="128">
        <v>1.008</v>
      </c>
    </row>
    <row r="1658" spans="1:6">
      <c r="A1658" s="128">
        <v>502596</v>
      </c>
      <c r="B1658" s="129" t="s">
        <v>2857</v>
      </c>
      <c r="C1658" s="128">
        <v>402</v>
      </c>
      <c r="D1658" s="128">
        <v>4</v>
      </c>
      <c r="E1658" s="128">
        <v>171</v>
      </c>
      <c r="F1658" s="128">
        <v>1.002</v>
      </c>
    </row>
    <row r="1659" spans="1:6">
      <c r="A1659" s="128">
        <v>501808</v>
      </c>
      <c r="B1659" s="129" t="s">
        <v>2858</v>
      </c>
      <c r="C1659" s="128">
        <v>201</v>
      </c>
      <c r="D1659" s="128">
        <v>2</v>
      </c>
      <c r="E1659" s="128">
        <v>121</v>
      </c>
      <c r="F1659" s="128">
        <v>1.0089999999999999</v>
      </c>
    </row>
    <row r="1660" spans="1:6">
      <c r="A1660" s="128">
        <v>502600</v>
      </c>
      <c r="B1660" s="129" t="s">
        <v>2859</v>
      </c>
      <c r="C1660" s="128">
        <v>402</v>
      </c>
      <c r="D1660" s="128">
        <v>4</v>
      </c>
      <c r="E1660" s="128">
        <v>152</v>
      </c>
      <c r="F1660" s="128">
        <v>1.0049999999999999</v>
      </c>
    </row>
    <row r="1661" spans="1:6">
      <c r="A1661" s="128">
        <v>516252</v>
      </c>
      <c r="B1661" s="129" t="s">
        <v>2860</v>
      </c>
      <c r="C1661" s="128">
        <v>610</v>
      </c>
      <c r="D1661" s="128">
        <v>6</v>
      </c>
      <c r="E1661" s="128">
        <v>170</v>
      </c>
      <c r="F1661" s="128">
        <v>1.002</v>
      </c>
    </row>
    <row r="1662" spans="1:6">
      <c r="A1662" s="128">
        <v>582361</v>
      </c>
      <c r="B1662" s="129" t="s">
        <v>2861</v>
      </c>
      <c r="C1662" s="128">
        <v>404</v>
      </c>
      <c r="D1662" s="128">
        <v>4</v>
      </c>
      <c r="E1662" s="128">
        <v>118</v>
      </c>
      <c r="F1662" s="128">
        <v>1.0089999999999999</v>
      </c>
    </row>
    <row r="1663" spans="1:6">
      <c r="A1663" s="128">
        <v>521817</v>
      </c>
      <c r="B1663" s="129" t="s">
        <v>2862</v>
      </c>
      <c r="C1663" s="128">
        <v>806</v>
      </c>
      <c r="D1663" s="128">
        <v>8</v>
      </c>
      <c r="E1663" s="128">
        <v>254</v>
      </c>
      <c r="F1663" s="128">
        <v>0.99199999999999999</v>
      </c>
    </row>
    <row r="1664" spans="1:6">
      <c r="A1664" s="128">
        <v>528633</v>
      </c>
      <c r="B1664" s="129" t="s">
        <v>2863</v>
      </c>
      <c r="C1664" s="128">
        <v>807</v>
      </c>
      <c r="D1664" s="128">
        <v>8</v>
      </c>
      <c r="E1664" s="128">
        <v>104</v>
      </c>
      <c r="F1664" s="128">
        <v>1.0109999999999999</v>
      </c>
    </row>
    <row r="1665" spans="1:6">
      <c r="A1665" s="128">
        <v>526932</v>
      </c>
      <c r="B1665" s="129" t="s">
        <v>2864</v>
      </c>
      <c r="C1665" s="128">
        <v>710</v>
      </c>
      <c r="D1665" s="128">
        <v>7</v>
      </c>
      <c r="E1665" s="128">
        <v>647</v>
      </c>
      <c r="F1665" s="128">
        <v>0.94399999999999995</v>
      </c>
    </row>
    <row r="1666" spans="1:6">
      <c r="A1666" s="128">
        <v>500658</v>
      </c>
      <c r="B1666" s="129" t="s">
        <v>2865</v>
      </c>
      <c r="C1666" s="128">
        <v>407</v>
      </c>
      <c r="D1666" s="128">
        <v>4</v>
      </c>
      <c r="E1666" s="128">
        <v>248</v>
      </c>
      <c r="F1666" s="128">
        <v>0.99299999999999999</v>
      </c>
    </row>
    <row r="1667" spans="1:6">
      <c r="A1667" s="128">
        <v>506346</v>
      </c>
      <c r="B1667" s="129" t="s">
        <v>2866</v>
      </c>
      <c r="C1667" s="128">
        <v>304</v>
      </c>
      <c r="D1667" s="128">
        <v>3</v>
      </c>
      <c r="E1667" s="128">
        <v>166</v>
      </c>
      <c r="F1667" s="128">
        <v>1.0029999999999999</v>
      </c>
    </row>
    <row r="1668" spans="1:6">
      <c r="A1668" s="128">
        <v>518662</v>
      </c>
      <c r="B1668" s="129" t="s">
        <v>2867</v>
      </c>
      <c r="C1668" s="128">
        <v>611</v>
      </c>
      <c r="D1668" s="128">
        <v>6</v>
      </c>
      <c r="E1668" s="128">
        <v>394</v>
      </c>
      <c r="F1668" s="128">
        <v>0.97499999999999998</v>
      </c>
    </row>
    <row r="1669" spans="1:6">
      <c r="A1669" s="128">
        <v>543403</v>
      </c>
      <c r="B1669" s="129" t="s">
        <v>2868</v>
      </c>
      <c r="C1669" s="128">
        <v>810</v>
      </c>
      <c r="D1669" s="128">
        <v>8</v>
      </c>
      <c r="E1669" s="128">
        <v>439</v>
      </c>
      <c r="F1669" s="128">
        <v>0.96899999999999997</v>
      </c>
    </row>
    <row r="1670" spans="1:6">
      <c r="A1670" s="128">
        <v>501816</v>
      </c>
      <c r="B1670" s="129" t="s">
        <v>2869</v>
      </c>
      <c r="C1670" s="128">
        <v>201</v>
      </c>
      <c r="D1670" s="128">
        <v>2</v>
      </c>
      <c r="E1670" s="128">
        <v>113</v>
      </c>
      <c r="F1670" s="128">
        <v>1.0089999999999999</v>
      </c>
    </row>
    <row r="1671" spans="1:6">
      <c r="A1671" s="128">
        <v>520560</v>
      </c>
      <c r="B1671" s="129" t="s">
        <v>2870</v>
      </c>
      <c r="C1671" s="128">
        <v>702</v>
      </c>
      <c r="D1671" s="128">
        <v>7</v>
      </c>
      <c r="E1671" s="128">
        <v>188</v>
      </c>
      <c r="F1671" s="128">
        <v>1</v>
      </c>
    </row>
    <row r="1672" spans="1:6">
      <c r="A1672" s="128">
        <v>509329</v>
      </c>
      <c r="B1672" s="129" t="s">
        <v>4849</v>
      </c>
      <c r="C1672" s="128">
        <v>504</v>
      </c>
      <c r="D1672" s="128">
        <v>5</v>
      </c>
      <c r="E1672" s="128">
        <v>400</v>
      </c>
      <c r="F1672" s="128">
        <v>0.97399999999999998</v>
      </c>
    </row>
    <row r="1673" spans="1:6">
      <c r="A1673" s="128">
        <v>526053</v>
      </c>
      <c r="B1673" s="129" t="s">
        <v>2871</v>
      </c>
      <c r="C1673" s="128">
        <v>808</v>
      </c>
      <c r="D1673" s="128">
        <v>8</v>
      </c>
      <c r="E1673" s="128">
        <v>338</v>
      </c>
      <c r="F1673" s="128">
        <v>0.98199999999999998</v>
      </c>
    </row>
    <row r="1674" spans="1:6">
      <c r="A1674" s="128">
        <v>501824</v>
      </c>
      <c r="B1674" s="129" t="s">
        <v>2872</v>
      </c>
      <c r="C1674" s="128">
        <v>201</v>
      </c>
      <c r="D1674" s="128">
        <v>2</v>
      </c>
      <c r="E1674" s="128">
        <v>112</v>
      </c>
      <c r="F1674" s="128">
        <v>1.01</v>
      </c>
    </row>
    <row r="1675" spans="1:6">
      <c r="A1675" s="128">
        <v>501301</v>
      </c>
      <c r="B1675" s="129" t="s">
        <v>2873</v>
      </c>
      <c r="C1675" s="128">
        <v>401</v>
      </c>
      <c r="D1675" s="128">
        <v>4</v>
      </c>
      <c r="E1675" s="128">
        <v>110</v>
      </c>
      <c r="F1675" s="128">
        <v>1.01</v>
      </c>
    </row>
    <row r="1676" spans="1:6">
      <c r="A1676" s="128">
        <v>527696</v>
      </c>
      <c r="B1676" s="129" t="s">
        <v>2874</v>
      </c>
      <c r="C1676" s="128">
        <v>712</v>
      </c>
      <c r="D1676" s="128">
        <v>7</v>
      </c>
      <c r="E1676" s="128">
        <v>236</v>
      </c>
      <c r="F1676" s="128">
        <v>0.99399999999999999</v>
      </c>
    </row>
    <row r="1677" spans="1:6">
      <c r="A1677" s="128">
        <v>524930</v>
      </c>
      <c r="B1677" s="129" t="s">
        <v>2875</v>
      </c>
      <c r="C1677" s="128">
        <v>707</v>
      </c>
      <c r="D1677" s="128">
        <v>7</v>
      </c>
      <c r="E1677" s="128">
        <v>423</v>
      </c>
      <c r="F1677" s="128">
        <v>0.97099999999999997</v>
      </c>
    </row>
    <row r="1678" spans="1:6">
      <c r="A1678" s="128">
        <v>543411</v>
      </c>
      <c r="B1678" s="129" t="s">
        <v>2876</v>
      </c>
      <c r="C1678" s="128">
        <v>810</v>
      </c>
      <c r="D1678" s="128">
        <v>8</v>
      </c>
      <c r="E1678" s="128">
        <v>411</v>
      </c>
      <c r="F1678" s="128">
        <v>0.97299999999999998</v>
      </c>
    </row>
    <row r="1679" spans="1:6">
      <c r="A1679" s="128">
        <v>501832</v>
      </c>
      <c r="B1679" s="129" t="s">
        <v>2877</v>
      </c>
      <c r="C1679" s="128">
        <v>201</v>
      </c>
      <c r="D1679" s="128">
        <v>2</v>
      </c>
      <c r="E1679" s="128">
        <v>123</v>
      </c>
      <c r="F1679" s="128">
        <v>1.008</v>
      </c>
    </row>
    <row r="1680" spans="1:6">
      <c r="A1680" s="128">
        <v>524948</v>
      </c>
      <c r="B1680" s="129" t="s">
        <v>2878</v>
      </c>
      <c r="C1680" s="128">
        <v>708</v>
      </c>
      <c r="D1680" s="128">
        <v>7</v>
      </c>
      <c r="E1680" s="128">
        <v>683</v>
      </c>
      <c r="F1680" s="128">
        <v>0.93899999999999995</v>
      </c>
    </row>
    <row r="1681" spans="1:6">
      <c r="A1681" s="128">
        <v>509337</v>
      </c>
      <c r="B1681" s="129" t="s">
        <v>4001</v>
      </c>
      <c r="C1681" s="128">
        <v>502</v>
      </c>
      <c r="D1681" s="128">
        <v>5</v>
      </c>
      <c r="E1681" s="128">
        <v>449</v>
      </c>
      <c r="F1681" s="128">
        <v>0.96799999999999997</v>
      </c>
    </row>
    <row r="1682" spans="1:6">
      <c r="A1682" s="128">
        <v>520578</v>
      </c>
      <c r="B1682" s="129" t="s">
        <v>2879</v>
      </c>
      <c r="C1682" s="128">
        <v>705</v>
      </c>
      <c r="D1682" s="128">
        <v>7</v>
      </c>
      <c r="E1682" s="128">
        <v>244</v>
      </c>
      <c r="F1682" s="128">
        <v>0.99299999999999999</v>
      </c>
    </row>
    <row r="1683" spans="1:6">
      <c r="A1683" s="128">
        <v>516261</v>
      </c>
      <c r="B1683" s="129" t="s">
        <v>2880</v>
      </c>
      <c r="C1683" s="128">
        <v>610</v>
      </c>
      <c r="D1683" s="128">
        <v>6</v>
      </c>
      <c r="E1683" s="128">
        <v>190</v>
      </c>
      <c r="F1683" s="128">
        <v>1</v>
      </c>
    </row>
    <row r="1684" spans="1:6">
      <c r="A1684" s="128">
        <v>519677</v>
      </c>
      <c r="B1684" s="129" t="s">
        <v>2881</v>
      </c>
      <c r="C1684" s="128">
        <v>701</v>
      </c>
      <c r="D1684" s="128">
        <v>7</v>
      </c>
      <c r="E1684" s="128">
        <v>253</v>
      </c>
      <c r="F1684" s="128">
        <v>0.99199999999999999</v>
      </c>
    </row>
    <row r="1685" spans="1:6">
      <c r="A1685" s="128">
        <v>543420</v>
      </c>
      <c r="B1685" s="129" t="s">
        <v>2882</v>
      </c>
      <c r="C1685" s="128">
        <v>704</v>
      </c>
      <c r="D1685" s="128">
        <v>7</v>
      </c>
      <c r="E1685" s="128">
        <v>776</v>
      </c>
      <c r="F1685" s="128">
        <v>0.92800000000000005</v>
      </c>
    </row>
    <row r="1686" spans="1:6">
      <c r="A1686" s="128">
        <v>527700</v>
      </c>
      <c r="B1686" s="129" t="s">
        <v>2883</v>
      </c>
      <c r="C1686" s="128">
        <v>711</v>
      </c>
      <c r="D1686" s="128">
        <v>7</v>
      </c>
      <c r="E1686" s="128">
        <v>286</v>
      </c>
      <c r="F1686" s="128">
        <v>0.98799999999999999</v>
      </c>
    </row>
    <row r="1687" spans="1:6">
      <c r="A1687" s="128">
        <v>543438</v>
      </c>
      <c r="B1687" s="129" t="s">
        <v>2883</v>
      </c>
      <c r="C1687" s="128">
        <v>810</v>
      </c>
      <c r="D1687" s="128">
        <v>8</v>
      </c>
      <c r="E1687" s="128">
        <v>435</v>
      </c>
      <c r="F1687" s="128">
        <v>0.97</v>
      </c>
    </row>
    <row r="1688" spans="1:6">
      <c r="A1688" s="128">
        <v>520586</v>
      </c>
      <c r="B1688" s="129" t="s">
        <v>2884</v>
      </c>
      <c r="C1688" s="128">
        <v>705</v>
      </c>
      <c r="D1688" s="128">
        <v>7</v>
      </c>
      <c r="E1688" s="128">
        <v>443</v>
      </c>
      <c r="F1688" s="128">
        <v>0.96899999999999997</v>
      </c>
    </row>
    <row r="1689" spans="1:6">
      <c r="A1689" s="128">
        <v>524956</v>
      </c>
      <c r="B1689" s="129" t="s">
        <v>2885</v>
      </c>
      <c r="C1689" s="128">
        <v>708</v>
      </c>
      <c r="D1689" s="128">
        <v>7</v>
      </c>
      <c r="E1689" s="128">
        <v>458</v>
      </c>
      <c r="F1689" s="128">
        <v>0.96699999999999997</v>
      </c>
    </row>
    <row r="1690" spans="1:6">
      <c r="A1690" s="128">
        <v>521825</v>
      </c>
      <c r="B1690" s="129" t="s">
        <v>2886</v>
      </c>
      <c r="C1690" s="128">
        <v>806</v>
      </c>
      <c r="D1690" s="128">
        <v>8</v>
      </c>
      <c r="E1690" s="128">
        <v>224</v>
      </c>
      <c r="F1690" s="128">
        <v>0.996</v>
      </c>
    </row>
    <row r="1691" spans="1:6">
      <c r="A1691" s="128">
        <v>505277</v>
      </c>
      <c r="B1691" s="129" t="s">
        <v>2887</v>
      </c>
      <c r="C1691" s="128">
        <v>301</v>
      </c>
      <c r="D1691" s="128">
        <v>3</v>
      </c>
      <c r="E1691" s="128">
        <v>334</v>
      </c>
      <c r="F1691" s="128">
        <v>0.98199999999999998</v>
      </c>
    </row>
    <row r="1692" spans="1:6">
      <c r="A1692" s="128">
        <v>506354</v>
      </c>
      <c r="B1692" s="129" t="s">
        <v>2888</v>
      </c>
      <c r="C1692" s="128">
        <v>309</v>
      </c>
      <c r="D1692" s="128">
        <v>3</v>
      </c>
      <c r="E1692" s="128">
        <v>325</v>
      </c>
      <c r="F1692" s="128">
        <v>0.98299999999999998</v>
      </c>
    </row>
    <row r="1693" spans="1:6">
      <c r="A1693" s="128">
        <v>519685</v>
      </c>
      <c r="B1693" s="129" t="s">
        <v>2889</v>
      </c>
      <c r="C1693" s="128">
        <v>701</v>
      </c>
      <c r="D1693" s="128">
        <v>7</v>
      </c>
      <c r="E1693" s="128">
        <v>481</v>
      </c>
      <c r="F1693" s="128">
        <v>0.96399999999999997</v>
      </c>
    </row>
    <row r="1694" spans="1:6">
      <c r="A1694" s="128">
        <v>528943</v>
      </c>
      <c r="B1694" s="129" t="s">
        <v>2890</v>
      </c>
      <c r="C1694" s="128">
        <v>713</v>
      </c>
      <c r="D1694" s="128">
        <v>7</v>
      </c>
      <c r="E1694" s="128">
        <v>134</v>
      </c>
      <c r="F1694" s="128">
        <v>1.0069999999999999</v>
      </c>
    </row>
    <row r="1695" spans="1:6">
      <c r="A1695" s="128">
        <v>512494</v>
      </c>
      <c r="B1695" s="129" t="s">
        <v>2891</v>
      </c>
      <c r="C1695" s="128">
        <v>509</v>
      </c>
      <c r="D1695" s="128">
        <v>5</v>
      </c>
      <c r="E1695" s="128">
        <v>464</v>
      </c>
      <c r="F1695" s="128">
        <v>0.96599999999999997</v>
      </c>
    </row>
    <row r="1696" spans="1:6">
      <c r="A1696" s="128">
        <v>524964</v>
      </c>
      <c r="B1696" s="129" t="s">
        <v>2892</v>
      </c>
      <c r="C1696" s="128">
        <v>707</v>
      </c>
      <c r="D1696" s="128">
        <v>7</v>
      </c>
      <c r="E1696" s="128">
        <v>468</v>
      </c>
      <c r="F1696" s="128">
        <v>0.96599999999999997</v>
      </c>
    </row>
    <row r="1697" spans="1:6">
      <c r="A1697" s="128">
        <v>502618</v>
      </c>
      <c r="B1697" s="129" t="s">
        <v>2893</v>
      </c>
      <c r="C1697" s="128">
        <v>402</v>
      </c>
      <c r="D1697" s="128">
        <v>4</v>
      </c>
      <c r="E1697" s="128">
        <v>159</v>
      </c>
      <c r="F1697" s="128">
        <v>1.004</v>
      </c>
    </row>
    <row r="1698" spans="1:6">
      <c r="A1698" s="128">
        <v>521833</v>
      </c>
      <c r="B1698" s="129" t="s">
        <v>2894</v>
      </c>
      <c r="C1698" s="128">
        <v>806</v>
      </c>
      <c r="D1698" s="128">
        <v>8</v>
      </c>
      <c r="E1698" s="128">
        <v>462</v>
      </c>
      <c r="F1698" s="128">
        <v>0.96599999999999997</v>
      </c>
    </row>
    <row r="1699" spans="1:6">
      <c r="A1699" s="128">
        <v>506371</v>
      </c>
      <c r="B1699" s="129" t="s">
        <v>2895</v>
      </c>
      <c r="C1699" s="128">
        <v>309</v>
      </c>
      <c r="D1699" s="128">
        <v>3</v>
      </c>
      <c r="E1699" s="128">
        <v>199</v>
      </c>
      <c r="F1699" s="128">
        <v>0.999</v>
      </c>
    </row>
    <row r="1700" spans="1:6">
      <c r="A1700" s="128">
        <v>514284</v>
      </c>
      <c r="B1700" s="129" t="s">
        <v>2896</v>
      </c>
      <c r="C1700" s="128">
        <v>307</v>
      </c>
      <c r="D1700" s="128">
        <v>3</v>
      </c>
      <c r="E1700" s="128">
        <v>258</v>
      </c>
      <c r="F1700" s="128">
        <v>0.99199999999999999</v>
      </c>
    </row>
    <row r="1701" spans="1:6">
      <c r="A1701" s="128">
        <v>516279</v>
      </c>
      <c r="B1701" s="129" t="s">
        <v>2897</v>
      </c>
      <c r="C1701" s="128">
        <v>610</v>
      </c>
      <c r="D1701" s="128">
        <v>6</v>
      </c>
      <c r="E1701" s="128">
        <v>154</v>
      </c>
      <c r="F1701" s="128">
        <v>1.004</v>
      </c>
    </row>
    <row r="1702" spans="1:6">
      <c r="A1702" s="128">
        <v>516287</v>
      </c>
      <c r="B1702" s="129" t="s">
        <v>2898</v>
      </c>
      <c r="C1702" s="128">
        <v>610</v>
      </c>
      <c r="D1702" s="128">
        <v>6</v>
      </c>
      <c r="E1702" s="128">
        <v>400</v>
      </c>
      <c r="F1702" s="128">
        <v>0.97399999999999998</v>
      </c>
    </row>
    <row r="1703" spans="1:6">
      <c r="A1703" s="128">
        <v>521841</v>
      </c>
      <c r="B1703" s="129" t="s">
        <v>2899</v>
      </c>
      <c r="C1703" s="128">
        <v>806</v>
      </c>
      <c r="D1703" s="128">
        <v>8</v>
      </c>
      <c r="E1703" s="128">
        <v>367</v>
      </c>
      <c r="F1703" s="128">
        <v>0.97799999999999998</v>
      </c>
    </row>
    <row r="1704" spans="1:6">
      <c r="A1704" s="128">
        <v>556491</v>
      </c>
      <c r="B1704" s="129" t="s">
        <v>2900</v>
      </c>
      <c r="C1704" s="128">
        <v>207</v>
      </c>
      <c r="D1704" s="128">
        <v>2</v>
      </c>
      <c r="E1704" s="128">
        <v>131</v>
      </c>
      <c r="F1704" s="128">
        <v>1.0069999999999999</v>
      </c>
    </row>
    <row r="1705" spans="1:6">
      <c r="A1705" s="128">
        <v>505285</v>
      </c>
      <c r="B1705" s="129" t="s">
        <v>2901</v>
      </c>
      <c r="C1705" s="128">
        <v>406</v>
      </c>
      <c r="D1705" s="128">
        <v>4</v>
      </c>
      <c r="E1705" s="128">
        <v>169</v>
      </c>
      <c r="F1705" s="128">
        <v>1.0029999999999999</v>
      </c>
    </row>
    <row r="1706" spans="1:6">
      <c r="A1706" s="128">
        <v>508837</v>
      </c>
      <c r="B1706" s="129" t="s">
        <v>2902</v>
      </c>
      <c r="C1706" s="128">
        <v>601</v>
      </c>
      <c r="D1706" s="128">
        <v>6</v>
      </c>
      <c r="E1706" s="128">
        <v>427</v>
      </c>
      <c r="F1706" s="128">
        <v>0.97099999999999997</v>
      </c>
    </row>
    <row r="1707" spans="1:6">
      <c r="A1707" s="128">
        <v>515248</v>
      </c>
      <c r="B1707" s="129" t="s">
        <v>2903</v>
      </c>
      <c r="C1707" s="128">
        <v>609</v>
      </c>
      <c r="D1707" s="128">
        <v>6</v>
      </c>
      <c r="E1707" s="128">
        <v>179</v>
      </c>
      <c r="F1707" s="128">
        <v>1.0009999999999999</v>
      </c>
    </row>
    <row r="1708" spans="1:6">
      <c r="A1708" s="128">
        <v>509892</v>
      </c>
      <c r="B1708" s="129" t="s">
        <v>2904</v>
      </c>
      <c r="C1708" s="128">
        <v>507</v>
      </c>
      <c r="D1708" s="128">
        <v>5</v>
      </c>
      <c r="E1708" s="128">
        <v>624</v>
      </c>
      <c r="F1708" s="128">
        <v>0.94599999999999995</v>
      </c>
    </row>
    <row r="1709" spans="1:6">
      <c r="A1709" s="128">
        <v>509906</v>
      </c>
      <c r="B1709" s="129" t="s">
        <v>2905</v>
      </c>
      <c r="C1709" s="128">
        <v>507</v>
      </c>
      <c r="D1709" s="128">
        <v>5</v>
      </c>
      <c r="E1709" s="128">
        <v>858</v>
      </c>
      <c r="F1709" s="128">
        <v>0.91800000000000004</v>
      </c>
    </row>
    <row r="1710" spans="1:6">
      <c r="A1710" s="128">
        <v>509914</v>
      </c>
      <c r="B1710" s="129" t="s">
        <v>2906</v>
      </c>
      <c r="C1710" s="128">
        <v>507</v>
      </c>
      <c r="D1710" s="128">
        <v>5</v>
      </c>
      <c r="E1710" s="128">
        <v>686</v>
      </c>
      <c r="F1710" s="128">
        <v>0.93899999999999995</v>
      </c>
    </row>
    <row r="1711" spans="1:6">
      <c r="A1711" s="128">
        <v>509922</v>
      </c>
      <c r="B1711" s="129" t="s">
        <v>2907</v>
      </c>
      <c r="C1711" s="128">
        <v>503</v>
      </c>
      <c r="D1711" s="128">
        <v>5</v>
      </c>
      <c r="E1711" s="128">
        <v>479</v>
      </c>
      <c r="F1711" s="128">
        <v>0.96399999999999997</v>
      </c>
    </row>
    <row r="1712" spans="1:6">
      <c r="A1712" s="128">
        <v>509931</v>
      </c>
      <c r="B1712" s="129" t="s">
        <v>2908</v>
      </c>
      <c r="C1712" s="128">
        <v>507</v>
      </c>
      <c r="D1712" s="128">
        <v>5</v>
      </c>
      <c r="E1712" s="128">
        <v>749</v>
      </c>
      <c r="F1712" s="128">
        <v>0.93100000000000005</v>
      </c>
    </row>
    <row r="1713" spans="1:6">
      <c r="A1713" s="128">
        <v>509949</v>
      </c>
      <c r="B1713" s="129" t="s">
        <v>2909</v>
      </c>
      <c r="C1713" s="128">
        <v>510</v>
      </c>
      <c r="D1713" s="128">
        <v>5</v>
      </c>
      <c r="E1713" s="128">
        <v>649</v>
      </c>
      <c r="F1713" s="128">
        <v>0.94299999999999995</v>
      </c>
    </row>
    <row r="1714" spans="1:6">
      <c r="A1714" s="128">
        <v>509957</v>
      </c>
      <c r="B1714" s="129" t="s">
        <v>2910</v>
      </c>
      <c r="C1714" s="128">
        <v>503</v>
      </c>
      <c r="D1714" s="128">
        <v>5</v>
      </c>
      <c r="E1714" s="128">
        <v>505</v>
      </c>
      <c r="F1714" s="128">
        <v>0.96099999999999997</v>
      </c>
    </row>
    <row r="1715" spans="1:6">
      <c r="A1715" s="128">
        <v>543446</v>
      </c>
      <c r="B1715" s="129" t="s">
        <v>2911</v>
      </c>
      <c r="C1715" s="128">
        <v>704</v>
      </c>
      <c r="D1715" s="128">
        <v>7</v>
      </c>
      <c r="E1715" s="128">
        <v>543</v>
      </c>
      <c r="F1715" s="128">
        <v>0.95599999999999996</v>
      </c>
    </row>
    <row r="1716" spans="1:6">
      <c r="A1716" s="128">
        <v>522830</v>
      </c>
      <c r="B1716" s="129" t="s">
        <v>2912</v>
      </c>
      <c r="C1716" s="128">
        <v>809</v>
      </c>
      <c r="D1716" s="128">
        <v>8</v>
      </c>
      <c r="E1716" s="128">
        <v>123</v>
      </c>
      <c r="F1716" s="128">
        <v>1.008</v>
      </c>
    </row>
    <row r="1717" spans="1:6">
      <c r="A1717" s="128">
        <v>501859</v>
      </c>
      <c r="B1717" s="129" t="s">
        <v>2913</v>
      </c>
      <c r="C1717" s="128">
        <v>201</v>
      </c>
      <c r="D1717" s="128">
        <v>2</v>
      </c>
      <c r="E1717" s="128">
        <v>118</v>
      </c>
      <c r="F1717" s="128">
        <v>1.0089999999999999</v>
      </c>
    </row>
    <row r="1718" spans="1:6">
      <c r="A1718" s="128">
        <v>504599</v>
      </c>
      <c r="B1718" s="129" t="s">
        <v>2914</v>
      </c>
      <c r="C1718" s="128">
        <v>206</v>
      </c>
      <c r="D1718" s="128">
        <v>2</v>
      </c>
      <c r="E1718" s="128">
        <v>244</v>
      </c>
      <c r="F1718" s="128">
        <v>0.99299999999999999</v>
      </c>
    </row>
    <row r="1719" spans="1:6">
      <c r="A1719" s="128">
        <v>522848</v>
      </c>
      <c r="B1719" s="129" t="s">
        <v>2914</v>
      </c>
      <c r="C1719" s="128">
        <v>807</v>
      </c>
      <c r="D1719" s="128">
        <v>8</v>
      </c>
      <c r="E1719" s="128">
        <v>169</v>
      </c>
      <c r="F1719" s="128">
        <v>1.0029999999999999</v>
      </c>
    </row>
    <row r="1720" spans="1:6">
      <c r="A1720" s="128">
        <v>556211</v>
      </c>
      <c r="B1720" s="129" t="s">
        <v>2915</v>
      </c>
      <c r="C1720" s="128">
        <v>406</v>
      </c>
      <c r="D1720" s="128">
        <v>4</v>
      </c>
      <c r="E1720" s="128">
        <v>238</v>
      </c>
      <c r="F1720" s="128">
        <v>0.99399999999999999</v>
      </c>
    </row>
    <row r="1721" spans="1:6">
      <c r="A1721" s="128">
        <v>526941</v>
      </c>
      <c r="B1721" s="129" t="s">
        <v>2916</v>
      </c>
      <c r="C1721" s="128">
        <v>710</v>
      </c>
      <c r="D1721" s="128">
        <v>7</v>
      </c>
      <c r="E1721" s="128">
        <v>480</v>
      </c>
      <c r="F1721" s="128">
        <v>0.96399999999999997</v>
      </c>
    </row>
    <row r="1722" spans="1:6">
      <c r="A1722" s="128">
        <v>580546</v>
      </c>
      <c r="B1722" s="129" t="s">
        <v>2917</v>
      </c>
      <c r="C1722" s="128">
        <v>612</v>
      </c>
      <c r="D1722" s="128">
        <v>6</v>
      </c>
      <c r="E1722" s="128">
        <v>321</v>
      </c>
      <c r="F1722" s="128">
        <v>0.98399999999999999</v>
      </c>
    </row>
    <row r="1723" spans="1:6">
      <c r="A1723" s="128">
        <v>519693</v>
      </c>
      <c r="B1723" s="129" t="s">
        <v>2918</v>
      </c>
      <c r="C1723" s="128">
        <v>701</v>
      </c>
      <c r="D1723" s="128">
        <v>7</v>
      </c>
      <c r="E1723" s="128">
        <v>231</v>
      </c>
      <c r="F1723" s="128">
        <v>0.995</v>
      </c>
    </row>
    <row r="1724" spans="1:6">
      <c r="A1724" s="128">
        <v>509965</v>
      </c>
      <c r="B1724" s="129" t="s">
        <v>2919</v>
      </c>
      <c r="C1724" s="128">
        <v>503</v>
      </c>
      <c r="D1724" s="128">
        <v>5</v>
      </c>
      <c r="E1724" s="128">
        <v>678</v>
      </c>
      <c r="F1724" s="128">
        <v>0.94</v>
      </c>
    </row>
    <row r="1725" spans="1:6">
      <c r="A1725" s="128">
        <v>520594</v>
      </c>
      <c r="B1725" s="129" t="s">
        <v>2920</v>
      </c>
      <c r="C1725" s="128">
        <v>709</v>
      </c>
      <c r="D1725" s="128">
        <v>7</v>
      </c>
      <c r="E1725" s="128">
        <v>382</v>
      </c>
      <c r="F1725" s="128">
        <v>0.97599999999999998</v>
      </c>
    </row>
    <row r="1726" spans="1:6">
      <c r="A1726" s="128">
        <v>519707</v>
      </c>
      <c r="B1726" s="129" t="s">
        <v>2921</v>
      </c>
      <c r="C1726" s="128">
        <v>701</v>
      </c>
      <c r="D1726" s="128">
        <v>7</v>
      </c>
      <c r="E1726" s="128">
        <v>367</v>
      </c>
      <c r="F1726" s="128">
        <v>0.97799999999999998</v>
      </c>
    </row>
    <row r="1727" spans="1:6">
      <c r="A1727" s="128">
        <v>514292</v>
      </c>
      <c r="B1727" s="129" t="s">
        <v>2922</v>
      </c>
      <c r="C1727" s="128">
        <v>307</v>
      </c>
      <c r="D1727" s="128">
        <v>3</v>
      </c>
      <c r="E1727" s="128">
        <v>274</v>
      </c>
      <c r="F1727" s="128">
        <v>0.99</v>
      </c>
    </row>
    <row r="1728" spans="1:6">
      <c r="A1728" s="128">
        <v>508845</v>
      </c>
      <c r="B1728" s="129" t="s">
        <v>2923</v>
      </c>
      <c r="C1728" s="128">
        <v>603</v>
      </c>
      <c r="D1728" s="128">
        <v>6</v>
      </c>
      <c r="E1728" s="128">
        <v>585</v>
      </c>
      <c r="F1728" s="128">
        <v>0.95099999999999996</v>
      </c>
    </row>
    <row r="1729" spans="1:6">
      <c r="A1729" s="128">
        <v>518671</v>
      </c>
      <c r="B1729" s="129" t="s">
        <v>2924</v>
      </c>
      <c r="C1729" s="128">
        <v>611</v>
      </c>
      <c r="D1729" s="128">
        <v>6</v>
      </c>
      <c r="E1729" s="128">
        <v>453</v>
      </c>
      <c r="F1729" s="128">
        <v>0.96799999999999997</v>
      </c>
    </row>
    <row r="1730" spans="1:6">
      <c r="A1730" s="128">
        <v>505307</v>
      </c>
      <c r="B1730" s="129" t="s">
        <v>2925</v>
      </c>
      <c r="C1730" s="128">
        <v>305</v>
      </c>
      <c r="D1730" s="128">
        <v>3</v>
      </c>
      <c r="E1730" s="128">
        <v>182</v>
      </c>
      <c r="F1730" s="128">
        <v>1.0009999999999999</v>
      </c>
    </row>
    <row r="1731" spans="1:6">
      <c r="A1731" s="128">
        <v>507385</v>
      </c>
      <c r="B1731" s="129" t="s">
        <v>2926</v>
      </c>
      <c r="C1731" s="128">
        <v>204</v>
      </c>
      <c r="D1731" s="128">
        <v>2</v>
      </c>
      <c r="E1731" s="128">
        <v>163</v>
      </c>
      <c r="F1731" s="128">
        <v>1.0029999999999999</v>
      </c>
    </row>
    <row r="1732" spans="1:6">
      <c r="A1732" s="128">
        <v>522856</v>
      </c>
      <c r="B1732" s="129" t="s">
        <v>2926</v>
      </c>
      <c r="C1732" s="128">
        <v>809</v>
      </c>
      <c r="D1732" s="128">
        <v>8</v>
      </c>
      <c r="E1732" s="128">
        <v>108</v>
      </c>
      <c r="F1732" s="128">
        <v>1.01</v>
      </c>
    </row>
    <row r="1733" spans="1:6">
      <c r="A1733" s="128">
        <v>524981</v>
      </c>
      <c r="B1733" s="129" t="s">
        <v>2927</v>
      </c>
      <c r="C1733" s="128">
        <v>708</v>
      </c>
      <c r="D1733" s="128">
        <v>7</v>
      </c>
      <c r="E1733" s="128">
        <v>306</v>
      </c>
      <c r="F1733" s="128">
        <v>0.98599999999999999</v>
      </c>
    </row>
    <row r="1734" spans="1:6">
      <c r="A1734" s="128">
        <v>517119</v>
      </c>
      <c r="B1734" s="129" t="s">
        <v>2928</v>
      </c>
      <c r="C1734" s="128">
        <v>612</v>
      </c>
      <c r="D1734" s="128">
        <v>6</v>
      </c>
      <c r="E1734" s="128">
        <v>441</v>
      </c>
      <c r="F1734" s="128">
        <v>0.96899999999999997</v>
      </c>
    </row>
    <row r="1735" spans="1:6">
      <c r="A1735" s="128">
        <v>523771</v>
      </c>
      <c r="B1735" s="129" t="s">
        <v>2929</v>
      </c>
      <c r="C1735" s="128">
        <v>703</v>
      </c>
      <c r="D1735" s="128">
        <v>7</v>
      </c>
      <c r="E1735" s="128">
        <v>723</v>
      </c>
      <c r="F1735" s="128">
        <v>0.93400000000000005</v>
      </c>
    </row>
    <row r="1736" spans="1:6">
      <c r="A1736" s="128">
        <v>504602</v>
      </c>
      <c r="B1736" s="129" t="s">
        <v>2930</v>
      </c>
      <c r="C1736" s="128">
        <v>205</v>
      </c>
      <c r="D1736" s="128">
        <v>2</v>
      </c>
      <c r="E1736" s="128">
        <v>218</v>
      </c>
      <c r="F1736" s="128">
        <v>0.997</v>
      </c>
    </row>
    <row r="1737" spans="1:6">
      <c r="A1737" s="128">
        <v>509345</v>
      </c>
      <c r="B1737" s="129" t="s">
        <v>4002</v>
      </c>
      <c r="C1737" s="128">
        <v>502</v>
      </c>
      <c r="D1737" s="128">
        <v>5</v>
      </c>
      <c r="E1737" s="128">
        <v>463</v>
      </c>
      <c r="F1737" s="128">
        <v>0.96599999999999997</v>
      </c>
    </row>
    <row r="1738" spans="1:6">
      <c r="A1738" s="128">
        <v>556289</v>
      </c>
      <c r="B1738" s="129" t="s">
        <v>2931</v>
      </c>
      <c r="C1738" s="128">
        <v>301</v>
      </c>
      <c r="D1738" s="128">
        <v>3</v>
      </c>
      <c r="E1738" s="128">
        <v>232</v>
      </c>
      <c r="F1738" s="128">
        <v>0.995</v>
      </c>
    </row>
    <row r="1739" spans="1:6">
      <c r="A1739" s="128">
        <v>515256</v>
      </c>
      <c r="B1739" s="129" t="s">
        <v>2932</v>
      </c>
      <c r="C1739" s="128">
        <v>608</v>
      </c>
      <c r="D1739" s="128">
        <v>6</v>
      </c>
      <c r="E1739" s="128">
        <v>186</v>
      </c>
      <c r="F1739" s="128">
        <v>1</v>
      </c>
    </row>
    <row r="1740" spans="1:6">
      <c r="A1740" s="128">
        <v>547611</v>
      </c>
      <c r="B1740" s="129" t="s">
        <v>2933</v>
      </c>
      <c r="C1740" s="128">
        <v>511</v>
      </c>
      <c r="D1740" s="128">
        <v>5</v>
      </c>
      <c r="E1740" s="128">
        <v>429</v>
      </c>
      <c r="F1740" s="128">
        <v>0.97099999999999997</v>
      </c>
    </row>
    <row r="1741" spans="1:6">
      <c r="A1741" s="128">
        <v>524999</v>
      </c>
      <c r="B1741" s="129" t="s">
        <v>2934</v>
      </c>
      <c r="C1741" s="128">
        <v>707</v>
      </c>
      <c r="D1741" s="128">
        <v>7</v>
      </c>
      <c r="E1741" s="128">
        <v>479</v>
      </c>
      <c r="F1741" s="128">
        <v>0.96399999999999997</v>
      </c>
    </row>
    <row r="1742" spans="1:6">
      <c r="A1742" s="128">
        <v>511684</v>
      </c>
      <c r="B1742" s="129" t="s">
        <v>2935</v>
      </c>
      <c r="C1742" s="128">
        <v>607</v>
      </c>
      <c r="D1742" s="128">
        <v>6</v>
      </c>
      <c r="E1742" s="128">
        <v>286</v>
      </c>
      <c r="F1742" s="128">
        <v>0.98799999999999999</v>
      </c>
    </row>
    <row r="1743" spans="1:6">
      <c r="A1743" s="128">
        <v>515264</v>
      </c>
      <c r="B1743" s="129" t="s">
        <v>2936</v>
      </c>
      <c r="C1743" s="128">
        <v>609</v>
      </c>
      <c r="D1743" s="128">
        <v>6</v>
      </c>
      <c r="E1743" s="128">
        <v>213</v>
      </c>
      <c r="F1743" s="128">
        <v>0.997</v>
      </c>
    </row>
    <row r="1744" spans="1:6">
      <c r="A1744" s="128">
        <v>526061</v>
      </c>
      <c r="B1744" s="129" t="s">
        <v>2937</v>
      </c>
      <c r="C1744" s="128">
        <v>808</v>
      </c>
      <c r="D1744" s="128">
        <v>8</v>
      </c>
      <c r="E1744" s="128">
        <v>418</v>
      </c>
      <c r="F1744" s="128">
        <v>0.97199999999999998</v>
      </c>
    </row>
    <row r="1745" spans="1:6">
      <c r="A1745" s="128">
        <v>501867</v>
      </c>
      <c r="B1745" s="129" t="s">
        <v>2938</v>
      </c>
      <c r="C1745" s="128">
        <v>201</v>
      </c>
      <c r="D1745" s="128">
        <v>2</v>
      </c>
      <c r="E1745" s="128">
        <v>113</v>
      </c>
      <c r="F1745" s="128">
        <v>1.0089999999999999</v>
      </c>
    </row>
    <row r="1746" spans="1:6">
      <c r="A1746" s="128">
        <v>515272</v>
      </c>
      <c r="B1746" s="129" t="s">
        <v>2939</v>
      </c>
      <c r="C1746" s="128">
        <v>609</v>
      </c>
      <c r="D1746" s="128">
        <v>6</v>
      </c>
      <c r="E1746" s="128">
        <v>231</v>
      </c>
      <c r="F1746" s="128">
        <v>0.995</v>
      </c>
    </row>
    <row r="1747" spans="1:6">
      <c r="A1747" s="128">
        <v>528951</v>
      </c>
      <c r="B1747" s="129" t="s">
        <v>2940</v>
      </c>
      <c r="C1747" s="128">
        <v>702</v>
      </c>
      <c r="D1747" s="128">
        <v>7</v>
      </c>
      <c r="E1747" s="128">
        <v>188</v>
      </c>
      <c r="F1747" s="128">
        <v>1</v>
      </c>
    </row>
    <row r="1748" spans="1:6">
      <c r="A1748" s="128">
        <v>503452</v>
      </c>
      <c r="B1748" s="129" t="s">
        <v>2941</v>
      </c>
      <c r="C1748" s="128">
        <v>404</v>
      </c>
      <c r="D1748" s="128">
        <v>4</v>
      </c>
      <c r="E1748" s="128">
        <v>117</v>
      </c>
      <c r="F1748" s="128">
        <v>1.0089999999999999</v>
      </c>
    </row>
    <row r="1749" spans="1:6">
      <c r="A1749" s="128">
        <v>522864</v>
      </c>
      <c r="B1749" s="129" t="s">
        <v>2942</v>
      </c>
      <c r="C1749" s="128">
        <v>807</v>
      </c>
      <c r="D1749" s="128">
        <v>8</v>
      </c>
      <c r="E1749" s="128">
        <v>104</v>
      </c>
      <c r="F1749" s="128">
        <v>1.0109999999999999</v>
      </c>
    </row>
    <row r="1750" spans="1:6">
      <c r="A1750" s="128">
        <v>520616</v>
      </c>
      <c r="B1750" s="129" t="s">
        <v>2943</v>
      </c>
      <c r="C1750" s="128">
        <v>705</v>
      </c>
      <c r="D1750" s="128">
        <v>7</v>
      </c>
      <c r="E1750" s="128">
        <v>439</v>
      </c>
      <c r="F1750" s="128">
        <v>0.96899999999999997</v>
      </c>
    </row>
    <row r="1751" spans="1:6">
      <c r="A1751" s="128">
        <v>500666</v>
      </c>
      <c r="B1751" s="129" t="s">
        <v>2944</v>
      </c>
      <c r="C1751" s="128">
        <v>403</v>
      </c>
      <c r="D1751" s="128">
        <v>4</v>
      </c>
      <c r="E1751" s="128">
        <v>178</v>
      </c>
      <c r="F1751" s="128">
        <v>1.0009999999999999</v>
      </c>
    </row>
    <row r="1752" spans="1:6">
      <c r="A1752" s="128">
        <v>511692</v>
      </c>
      <c r="B1752" s="129" t="s">
        <v>2945</v>
      </c>
      <c r="C1752" s="128">
        <v>606</v>
      </c>
      <c r="D1752" s="128">
        <v>6</v>
      </c>
      <c r="E1752" s="128">
        <v>185</v>
      </c>
      <c r="F1752" s="128">
        <v>1.0009999999999999</v>
      </c>
    </row>
    <row r="1753" spans="1:6">
      <c r="A1753" s="128">
        <v>521850</v>
      </c>
      <c r="B1753" s="129" t="s">
        <v>2946</v>
      </c>
      <c r="C1753" s="128">
        <v>806</v>
      </c>
      <c r="D1753" s="128">
        <v>8</v>
      </c>
      <c r="E1753" s="128">
        <v>243</v>
      </c>
      <c r="F1753" s="128">
        <v>0.99299999999999999</v>
      </c>
    </row>
    <row r="1754" spans="1:6">
      <c r="A1754" s="128">
        <v>520624</v>
      </c>
      <c r="B1754" s="129" t="s">
        <v>2947</v>
      </c>
      <c r="C1754" s="128">
        <v>702</v>
      </c>
      <c r="D1754" s="128">
        <v>7</v>
      </c>
      <c r="E1754" s="128">
        <v>260</v>
      </c>
      <c r="F1754" s="128">
        <v>0.99099999999999999</v>
      </c>
    </row>
    <row r="1755" spans="1:6">
      <c r="A1755" s="128">
        <v>513466</v>
      </c>
      <c r="B1755" s="129" t="s">
        <v>2948</v>
      </c>
      <c r="C1755" s="128">
        <v>306</v>
      </c>
      <c r="D1755" s="128">
        <v>3</v>
      </c>
      <c r="E1755" s="128">
        <v>498</v>
      </c>
      <c r="F1755" s="128">
        <v>0.96199999999999997</v>
      </c>
    </row>
    <row r="1756" spans="1:6">
      <c r="A1756" s="128">
        <v>528676</v>
      </c>
      <c r="B1756" s="129" t="s">
        <v>2949</v>
      </c>
      <c r="C1756" s="128">
        <v>811</v>
      </c>
      <c r="D1756" s="128">
        <v>8</v>
      </c>
      <c r="E1756" s="128">
        <v>111</v>
      </c>
      <c r="F1756" s="128">
        <v>1.01</v>
      </c>
    </row>
    <row r="1757" spans="1:6">
      <c r="A1757" s="128">
        <v>520632</v>
      </c>
      <c r="B1757" s="129" t="s">
        <v>2950</v>
      </c>
      <c r="C1757" s="128">
        <v>709</v>
      </c>
      <c r="D1757" s="128">
        <v>7</v>
      </c>
      <c r="E1757" s="128">
        <v>428</v>
      </c>
      <c r="F1757" s="128">
        <v>0.97099999999999997</v>
      </c>
    </row>
    <row r="1758" spans="1:6">
      <c r="A1758" s="128">
        <v>509973</v>
      </c>
      <c r="B1758" s="129" t="s">
        <v>2951</v>
      </c>
      <c r="C1758" s="128">
        <v>503</v>
      </c>
      <c r="D1758" s="128">
        <v>5</v>
      </c>
      <c r="E1758" s="128">
        <v>455</v>
      </c>
      <c r="F1758" s="128">
        <v>0.96699999999999997</v>
      </c>
    </row>
    <row r="1759" spans="1:6">
      <c r="A1759" s="128">
        <v>510904</v>
      </c>
      <c r="B1759" s="129" t="s">
        <v>2952</v>
      </c>
      <c r="C1759" s="128">
        <v>505</v>
      </c>
      <c r="D1759" s="128">
        <v>5</v>
      </c>
      <c r="E1759" s="128">
        <v>863</v>
      </c>
      <c r="F1759" s="128">
        <v>0.91700000000000004</v>
      </c>
    </row>
    <row r="1760" spans="1:6">
      <c r="A1760" s="128">
        <v>505315</v>
      </c>
      <c r="B1760" s="129" t="s">
        <v>1457</v>
      </c>
      <c r="C1760" s="128">
        <v>305</v>
      </c>
      <c r="D1760" s="128">
        <v>3</v>
      </c>
      <c r="E1760" s="128">
        <v>190</v>
      </c>
      <c r="F1760" s="128">
        <v>1</v>
      </c>
    </row>
    <row r="1761" spans="1:6">
      <c r="A1761" s="128">
        <v>502626</v>
      </c>
      <c r="B1761" s="129" t="s">
        <v>2953</v>
      </c>
      <c r="C1761" s="128">
        <v>402</v>
      </c>
      <c r="D1761" s="128">
        <v>4</v>
      </c>
      <c r="E1761" s="128">
        <v>120</v>
      </c>
      <c r="F1761" s="128">
        <v>1.0089999999999999</v>
      </c>
    </row>
    <row r="1762" spans="1:6">
      <c r="A1762" s="128">
        <v>507415</v>
      </c>
      <c r="B1762" s="129" t="s">
        <v>2954</v>
      </c>
      <c r="C1762" s="128">
        <v>203</v>
      </c>
      <c r="D1762" s="128">
        <v>2</v>
      </c>
      <c r="E1762" s="128">
        <v>220</v>
      </c>
      <c r="F1762" s="128">
        <v>0.996</v>
      </c>
    </row>
    <row r="1763" spans="1:6">
      <c r="A1763" s="128">
        <v>526070</v>
      </c>
      <c r="B1763" s="129" t="s">
        <v>2955</v>
      </c>
      <c r="C1763" s="128">
        <v>808</v>
      </c>
      <c r="D1763" s="128">
        <v>8</v>
      </c>
      <c r="E1763" s="128">
        <v>237</v>
      </c>
      <c r="F1763" s="128">
        <v>0.99399999999999999</v>
      </c>
    </row>
    <row r="1764" spans="1:6">
      <c r="A1764" s="128">
        <v>547620</v>
      </c>
      <c r="B1764" s="129" t="s">
        <v>2956</v>
      </c>
      <c r="C1764" s="128">
        <v>511</v>
      </c>
      <c r="D1764" s="128">
        <v>5</v>
      </c>
      <c r="E1764" s="128">
        <v>360</v>
      </c>
      <c r="F1764" s="128">
        <v>0.97899999999999998</v>
      </c>
    </row>
    <row r="1765" spans="1:6">
      <c r="A1765" s="128">
        <v>503959</v>
      </c>
      <c r="B1765" s="129" t="s">
        <v>2957</v>
      </c>
      <c r="C1765" s="128">
        <v>202</v>
      </c>
      <c r="D1765" s="128">
        <v>2</v>
      </c>
      <c r="E1765" s="128">
        <v>138</v>
      </c>
      <c r="F1765" s="128">
        <v>1.006</v>
      </c>
    </row>
    <row r="1766" spans="1:6">
      <c r="A1766" s="128">
        <v>501883</v>
      </c>
      <c r="B1766" s="129" t="s">
        <v>2958</v>
      </c>
      <c r="C1766" s="128">
        <v>201</v>
      </c>
      <c r="D1766" s="128">
        <v>2</v>
      </c>
      <c r="E1766" s="128">
        <v>112</v>
      </c>
      <c r="F1766" s="128">
        <v>1.01</v>
      </c>
    </row>
    <row r="1767" spans="1:6">
      <c r="A1767" s="128">
        <v>501310</v>
      </c>
      <c r="B1767" s="129" t="s">
        <v>2959</v>
      </c>
      <c r="C1767" s="128">
        <v>401</v>
      </c>
      <c r="D1767" s="128">
        <v>4</v>
      </c>
      <c r="E1767" s="128">
        <v>109</v>
      </c>
      <c r="F1767" s="128">
        <v>1.01</v>
      </c>
    </row>
    <row r="1768" spans="1:6">
      <c r="A1768" s="128">
        <v>510912</v>
      </c>
      <c r="B1768" s="129" t="s">
        <v>2960</v>
      </c>
      <c r="C1768" s="128">
        <v>505</v>
      </c>
      <c r="D1768" s="128">
        <v>5</v>
      </c>
      <c r="E1768" s="128">
        <v>710</v>
      </c>
      <c r="F1768" s="128">
        <v>0.93600000000000005</v>
      </c>
    </row>
    <row r="1769" spans="1:6">
      <c r="A1769" s="128">
        <v>543454</v>
      </c>
      <c r="B1769" s="129" t="s">
        <v>2961</v>
      </c>
      <c r="C1769" s="128">
        <v>704</v>
      </c>
      <c r="D1769" s="128">
        <v>7</v>
      </c>
      <c r="E1769" s="128">
        <v>789</v>
      </c>
      <c r="F1769" s="128">
        <v>0.92600000000000005</v>
      </c>
    </row>
    <row r="1770" spans="1:6">
      <c r="A1770" s="128">
        <v>556556</v>
      </c>
      <c r="B1770" s="129" t="s">
        <v>2962</v>
      </c>
      <c r="C1770" s="128">
        <v>207</v>
      </c>
      <c r="D1770" s="128">
        <v>2</v>
      </c>
      <c r="E1770" s="128">
        <v>127</v>
      </c>
      <c r="F1770" s="128">
        <v>1.008</v>
      </c>
    </row>
    <row r="1771" spans="1:6">
      <c r="A1771" s="128">
        <v>556033</v>
      </c>
      <c r="B1771" s="129" t="s">
        <v>2963</v>
      </c>
      <c r="C1771" s="128">
        <v>404</v>
      </c>
      <c r="D1771" s="128">
        <v>4</v>
      </c>
      <c r="E1771" s="128">
        <v>126</v>
      </c>
      <c r="F1771" s="128">
        <v>1.008</v>
      </c>
    </row>
    <row r="1772" spans="1:6">
      <c r="A1772" s="128">
        <v>510921</v>
      </c>
      <c r="B1772" s="129" t="s">
        <v>2964</v>
      </c>
      <c r="C1772" s="128">
        <v>505</v>
      </c>
      <c r="D1772" s="128">
        <v>5</v>
      </c>
      <c r="E1772" s="128">
        <v>620</v>
      </c>
      <c r="F1772" s="128">
        <v>0.94699999999999995</v>
      </c>
    </row>
    <row r="1773" spans="1:6">
      <c r="A1773" s="128">
        <v>515281</v>
      </c>
      <c r="B1773" s="129" t="s">
        <v>2965</v>
      </c>
      <c r="C1773" s="128">
        <v>609</v>
      </c>
      <c r="D1773" s="128">
        <v>6</v>
      </c>
      <c r="E1773" s="128">
        <v>188</v>
      </c>
      <c r="F1773" s="128">
        <v>1</v>
      </c>
    </row>
    <row r="1774" spans="1:6">
      <c r="A1774" s="128">
        <v>528960</v>
      </c>
      <c r="B1774" s="129" t="s">
        <v>2965</v>
      </c>
      <c r="C1774" s="128">
        <v>713</v>
      </c>
      <c r="D1774" s="128">
        <v>7</v>
      </c>
      <c r="E1774" s="128">
        <v>266</v>
      </c>
      <c r="F1774" s="128">
        <v>0.99099999999999999</v>
      </c>
    </row>
    <row r="1775" spans="1:6">
      <c r="A1775" s="128">
        <v>522872</v>
      </c>
      <c r="B1775" s="129" t="s">
        <v>2966</v>
      </c>
      <c r="C1775" s="128">
        <v>807</v>
      </c>
      <c r="D1775" s="128">
        <v>8</v>
      </c>
      <c r="E1775" s="128">
        <v>106</v>
      </c>
      <c r="F1775" s="128">
        <v>1.01</v>
      </c>
    </row>
    <row r="1776" spans="1:6">
      <c r="A1776" s="128">
        <v>505323</v>
      </c>
      <c r="B1776" s="129" t="s">
        <v>2967</v>
      </c>
      <c r="C1776" s="128">
        <v>305</v>
      </c>
      <c r="D1776" s="128">
        <v>3</v>
      </c>
      <c r="E1776" s="128">
        <v>202</v>
      </c>
      <c r="F1776" s="128">
        <v>0.999</v>
      </c>
    </row>
    <row r="1777" spans="1:6">
      <c r="A1777" s="128">
        <v>520641</v>
      </c>
      <c r="B1777" s="129" t="s">
        <v>2968</v>
      </c>
      <c r="C1777" s="128">
        <v>709</v>
      </c>
      <c r="D1777" s="128">
        <v>7</v>
      </c>
      <c r="E1777" s="128">
        <v>290</v>
      </c>
      <c r="F1777" s="128">
        <v>0.98799999999999999</v>
      </c>
    </row>
    <row r="1778" spans="1:6">
      <c r="A1778" s="128">
        <v>507431</v>
      </c>
      <c r="B1778" s="129" t="s">
        <v>2969</v>
      </c>
      <c r="C1778" s="128">
        <v>204</v>
      </c>
      <c r="D1778" s="128">
        <v>2</v>
      </c>
      <c r="E1778" s="128">
        <v>154</v>
      </c>
      <c r="F1778" s="128">
        <v>1.004</v>
      </c>
    </row>
    <row r="1779" spans="1:6">
      <c r="A1779" s="128">
        <v>505331</v>
      </c>
      <c r="B1779" s="129" t="s">
        <v>2970</v>
      </c>
      <c r="C1779" s="128">
        <v>301</v>
      </c>
      <c r="D1779" s="128">
        <v>3</v>
      </c>
      <c r="E1779" s="128">
        <v>197</v>
      </c>
      <c r="F1779" s="128">
        <v>0.999</v>
      </c>
    </row>
    <row r="1780" spans="1:6">
      <c r="A1780" s="128">
        <v>502634</v>
      </c>
      <c r="B1780" s="129" t="s">
        <v>2971</v>
      </c>
      <c r="C1780" s="128">
        <v>402</v>
      </c>
      <c r="D1780" s="128">
        <v>4</v>
      </c>
      <c r="E1780" s="128">
        <v>253</v>
      </c>
      <c r="F1780" s="128">
        <v>0.99199999999999999</v>
      </c>
    </row>
    <row r="1781" spans="1:6">
      <c r="A1781" s="128">
        <v>525006</v>
      </c>
      <c r="B1781" s="129" t="s">
        <v>2972</v>
      </c>
      <c r="C1781" s="128">
        <v>708</v>
      </c>
      <c r="D1781" s="128">
        <v>7</v>
      </c>
      <c r="E1781" s="128">
        <v>343</v>
      </c>
      <c r="F1781" s="128">
        <v>0.98099999999999998</v>
      </c>
    </row>
    <row r="1782" spans="1:6">
      <c r="A1782" s="128">
        <v>521868</v>
      </c>
      <c r="B1782" s="129" t="s">
        <v>2973</v>
      </c>
      <c r="C1782" s="128">
        <v>806</v>
      </c>
      <c r="D1782" s="128">
        <v>8</v>
      </c>
      <c r="E1782" s="128">
        <v>181</v>
      </c>
      <c r="F1782" s="128">
        <v>1.0009999999999999</v>
      </c>
    </row>
    <row r="1783" spans="1:6">
      <c r="A1783" s="128">
        <v>521876</v>
      </c>
      <c r="B1783" s="129" t="s">
        <v>2974</v>
      </c>
      <c r="C1783" s="128">
        <v>806</v>
      </c>
      <c r="D1783" s="128">
        <v>8</v>
      </c>
      <c r="E1783" s="128">
        <v>214</v>
      </c>
      <c r="F1783" s="128">
        <v>0.997</v>
      </c>
    </row>
    <row r="1784" spans="1:6">
      <c r="A1784" s="128">
        <v>508161</v>
      </c>
      <c r="B1784" s="129" t="s">
        <v>2975</v>
      </c>
      <c r="C1784" s="128">
        <v>106</v>
      </c>
      <c r="D1784" s="128">
        <v>1</v>
      </c>
      <c r="E1784" s="128">
        <v>260</v>
      </c>
      <c r="F1784" s="128">
        <v>0.99099999999999999</v>
      </c>
    </row>
    <row r="1785" spans="1:6">
      <c r="A1785" s="128">
        <v>528978</v>
      </c>
      <c r="B1785" s="129" t="s">
        <v>2976</v>
      </c>
      <c r="C1785" s="128">
        <v>713</v>
      </c>
      <c r="D1785" s="128">
        <v>7</v>
      </c>
      <c r="E1785" s="128">
        <v>209</v>
      </c>
      <c r="F1785" s="128">
        <v>0.998</v>
      </c>
    </row>
    <row r="1786" spans="1:6">
      <c r="A1786" s="128">
        <v>522881</v>
      </c>
      <c r="B1786" s="129" t="s">
        <v>2977</v>
      </c>
      <c r="C1786" s="128">
        <v>807</v>
      </c>
      <c r="D1786" s="128">
        <v>8</v>
      </c>
      <c r="E1786" s="128">
        <v>103</v>
      </c>
      <c r="F1786" s="128">
        <v>1.0109999999999999</v>
      </c>
    </row>
    <row r="1787" spans="1:6">
      <c r="A1787" s="128">
        <v>519715</v>
      </c>
      <c r="B1787" s="129" t="s">
        <v>2978</v>
      </c>
      <c r="C1787" s="128">
        <v>701</v>
      </c>
      <c r="D1787" s="128">
        <v>7</v>
      </c>
      <c r="E1787" s="128">
        <v>444</v>
      </c>
      <c r="F1787" s="128">
        <v>0.96899999999999997</v>
      </c>
    </row>
    <row r="1788" spans="1:6">
      <c r="A1788" s="128">
        <v>581348</v>
      </c>
      <c r="B1788" s="129" t="s">
        <v>2979</v>
      </c>
      <c r="C1788" s="128">
        <v>309</v>
      </c>
      <c r="D1788" s="128">
        <v>3</v>
      </c>
      <c r="E1788" s="128">
        <v>402</v>
      </c>
      <c r="F1788" s="128">
        <v>0.97399999999999998</v>
      </c>
    </row>
    <row r="1789" spans="1:6">
      <c r="A1789" s="128">
        <v>504611</v>
      </c>
      <c r="B1789" s="129" t="s">
        <v>2980</v>
      </c>
      <c r="C1789" s="128">
        <v>206</v>
      </c>
      <c r="D1789" s="128">
        <v>2</v>
      </c>
      <c r="E1789" s="128">
        <v>206</v>
      </c>
      <c r="F1789" s="128">
        <v>0.998</v>
      </c>
    </row>
    <row r="1790" spans="1:6">
      <c r="A1790" s="128">
        <v>525014</v>
      </c>
      <c r="B1790" s="129" t="s">
        <v>2981</v>
      </c>
      <c r="C1790" s="128">
        <v>707</v>
      </c>
      <c r="D1790" s="128">
        <v>7</v>
      </c>
      <c r="E1790" s="128">
        <v>257</v>
      </c>
      <c r="F1790" s="128">
        <v>0.99199999999999999</v>
      </c>
    </row>
    <row r="1791" spans="1:6">
      <c r="A1791" s="128">
        <v>515299</v>
      </c>
      <c r="B1791" s="129" t="s">
        <v>2982</v>
      </c>
      <c r="C1791" s="128">
        <v>609</v>
      </c>
      <c r="D1791" s="128">
        <v>6</v>
      </c>
      <c r="E1791" s="128">
        <v>236</v>
      </c>
      <c r="F1791" s="128">
        <v>0.99399999999999999</v>
      </c>
    </row>
    <row r="1792" spans="1:6">
      <c r="A1792" s="128">
        <v>528986</v>
      </c>
      <c r="B1792" s="129" t="s">
        <v>2982</v>
      </c>
      <c r="C1792" s="128">
        <v>713</v>
      </c>
      <c r="D1792" s="128">
        <v>7</v>
      </c>
      <c r="E1792" s="128">
        <v>309</v>
      </c>
      <c r="F1792" s="128">
        <v>0.98499999999999999</v>
      </c>
    </row>
    <row r="1793" spans="1:6">
      <c r="A1793" s="128">
        <v>522899</v>
      </c>
      <c r="B1793" s="129" t="s">
        <v>2982</v>
      </c>
      <c r="C1793" s="128">
        <v>809</v>
      </c>
      <c r="D1793" s="128">
        <v>8</v>
      </c>
      <c r="E1793" s="128">
        <v>279</v>
      </c>
      <c r="F1793" s="128">
        <v>0.98899999999999999</v>
      </c>
    </row>
    <row r="1794" spans="1:6">
      <c r="A1794" s="128">
        <v>522902</v>
      </c>
      <c r="B1794" s="129" t="s">
        <v>2983</v>
      </c>
      <c r="C1794" s="128">
        <v>807</v>
      </c>
      <c r="D1794" s="128">
        <v>8</v>
      </c>
      <c r="E1794" s="128">
        <v>119</v>
      </c>
      <c r="F1794" s="128">
        <v>1.0089999999999999</v>
      </c>
    </row>
    <row r="1795" spans="1:6">
      <c r="A1795" s="128">
        <v>517861</v>
      </c>
      <c r="B1795" s="129" t="s">
        <v>3988</v>
      </c>
      <c r="C1795" s="128">
        <v>501</v>
      </c>
      <c r="D1795" s="128">
        <v>5</v>
      </c>
      <c r="E1795" s="128">
        <v>564</v>
      </c>
      <c r="F1795" s="128">
        <v>0.95399999999999996</v>
      </c>
    </row>
    <row r="1796" spans="1:6">
      <c r="A1796" s="128">
        <v>526088</v>
      </c>
      <c r="B1796" s="129" t="s">
        <v>2984</v>
      </c>
      <c r="C1796" s="128">
        <v>808</v>
      </c>
      <c r="D1796" s="128">
        <v>8</v>
      </c>
      <c r="E1796" s="128">
        <v>386</v>
      </c>
      <c r="F1796" s="128">
        <v>0.97599999999999998</v>
      </c>
    </row>
    <row r="1797" spans="1:6">
      <c r="A1797" s="128">
        <v>508179</v>
      </c>
      <c r="B1797" s="129" t="s">
        <v>1300</v>
      </c>
      <c r="C1797" s="128">
        <v>107</v>
      </c>
      <c r="D1797" s="128">
        <v>1</v>
      </c>
      <c r="E1797" s="128">
        <v>151</v>
      </c>
      <c r="F1797" s="128">
        <v>1.0049999999999999</v>
      </c>
    </row>
    <row r="1798" spans="1:6">
      <c r="A1798" s="128">
        <v>507440</v>
      </c>
      <c r="B1798" s="129" t="s">
        <v>1321</v>
      </c>
      <c r="C1798" s="128">
        <v>204</v>
      </c>
      <c r="D1798" s="128">
        <v>2</v>
      </c>
      <c r="E1798" s="128">
        <v>160</v>
      </c>
      <c r="F1798" s="128">
        <v>1.004</v>
      </c>
    </row>
    <row r="1799" spans="1:6">
      <c r="A1799" s="128">
        <v>520659</v>
      </c>
      <c r="B1799" s="129" t="s">
        <v>2985</v>
      </c>
      <c r="C1799" s="128">
        <v>709</v>
      </c>
      <c r="D1799" s="128">
        <v>7</v>
      </c>
      <c r="E1799" s="128">
        <v>278</v>
      </c>
      <c r="F1799" s="128">
        <v>0.98899999999999999</v>
      </c>
    </row>
    <row r="1800" spans="1:6">
      <c r="A1800" s="128">
        <v>508187</v>
      </c>
      <c r="B1800" s="129" t="s">
        <v>2986</v>
      </c>
      <c r="C1800" s="128">
        <v>107</v>
      </c>
      <c r="D1800" s="128">
        <v>1</v>
      </c>
      <c r="E1800" s="128">
        <v>244</v>
      </c>
      <c r="F1800" s="128">
        <v>0.99299999999999999</v>
      </c>
    </row>
    <row r="1801" spans="1:6">
      <c r="A1801" s="128">
        <v>511706</v>
      </c>
      <c r="B1801" s="129" t="s">
        <v>2986</v>
      </c>
      <c r="C1801" s="128">
        <v>606</v>
      </c>
      <c r="D1801" s="128">
        <v>6</v>
      </c>
      <c r="E1801" s="128">
        <v>330</v>
      </c>
      <c r="F1801" s="128">
        <v>0.98299999999999998</v>
      </c>
    </row>
    <row r="1802" spans="1:6">
      <c r="A1802" s="128">
        <v>517127</v>
      </c>
      <c r="B1802" s="129" t="s">
        <v>2986</v>
      </c>
      <c r="C1802" s="128">
        <v>612</v>
      </c>
      <c r="D1802" s="128">
        <v>6</v>
      </c>
      <c r="E1802" s="128">
        <v>380</v>
      </c>
      <c r="F1802" s="128">
        <v>0.97699999999999998</v>
      </c>
    </row>
    <row r="1803" spans="1:6">
      <c r="A1803" s="128">
        <v>511714</v>
      </c>
      <c r="B1803" s="129" t="s">
        <v>2987</v>
      </c>
      <c r="C1803" s="128">
        <v>606</v>
      </c>
      <c r="D1803" s="128">
        <v>6</v>
      </c>
      <c r="E1803" s="128">
        <v>190</v>
      </c>
      <c r="F1803" s="128">
        <v>1</v>
      </c>
    </row>
    <row r="1804" spans="1:6">
      <c r="A1804" s="128">
        <v>522911</v>
      </c>
      <c r="B1804" s="129" t="s">
        <v>2988</v>
      </c>
      <c r="C1804" s="128">
        <v>809</v>
      </c>
      <c r="D1804" s="128">
        <v>8</v>
      </c>
      <c r="E1804" s="128">
        <v>108</v>
      </c>
      <c r="F1804" s="128">
        <v>1.01</v>
      </c>
    </row>
    <row r="1805" spans="1:6">
      <c r="A1805" s="128">
        <v>528994</v>
      </c>
      <c r="B1805" s="129" t="s">
        <v>2989</v>
      </c>
      <c r="C1805" s="128">
        <v>713</v>
      </c>
      <c r="D1805" s="128">
        <v>7</v>
      </c>
      <c r="E1805" s="128">
        <v>244</v>
      </c>
      <c r="F1805" s="128">
        <v>0.99299999999999999</v>
      </c>
    </row>
    <row r="1806" spans="1:6">
      <c r="A1806" s="128">
        <v>517135</v>
      </c>
      <c r="B1806" s="129" t="s">
        <v>2990</v>
      </c>
      <c r="C1806" s="128">
        <v>613</v>
      </c>
      <c r="D1806" s="128">
        <v>6</v>
      </c>
      <c r="E1806" s="128">
        <v>457</v>
      </c>
      <c r="F1806" s="128">
        <v>0.96699999999999997</v>
      </c>
    </row>
    <row r="1807" spans="1:6">
      <c r="A1807" s="128">
        <v>502642</v>
      </c>
      <c r="B1807" s="129" t="s">
        <v>2991</v>
      </c>
      <c r="C1807" s="128">
        <v>402</v>
      </c>
      <c r="D1807" s="128">
        <v>4</v>
      </c>
      <c r="E1807" s="128">
        <v>147</v>
      </c>
      <c r="F1807" s="128">
        <v>1.0049999999999999</v>
      </c>
    </row>
    <row r="1808" spans="1:6">
      <c r="A1808" s="128">
        <v>502651</v>
      </c>
      <c r="B1808" s="129" t="s">
        <v>2992</v>
      </c>
      <c r="C1808" s="128">
        <v>402</v>
      </c>
      <c r="D1808" s="128">
        <v>4</v>
      </c>
      <c r="E1808" s="128">
        <v>166</v>
      </c>
      <c r="F1808" s="128">
        <v>1.0029999999999999</v>
      </c>
    </row>
    <row r="1809" spans="1:6">
      <c r="A1809" s="128">
        <v>504629</v>
      </c>
      <c r="B1809" s="129" t="s">
        <v>2993</v>
      </c>
      <c r="C1809" s="128">
        <v>106</v>
      </c>
      <c r="D1809" s="128">
        <v>1</v>
      </c>
      <c r="E1809" s="128">
        <v>218</v>
      </c>
      <c r="F1809" s="128">
        <v>0.997</v>
      </c>
    </row>
    <row r="1810" spans="1:6">
      <c r="A1810" s="128">
        <v>504637</v>
      </c>
      <c r="B1810" s="129" t="s">
        <v>2994</v>
      </c>
      <c r="C1810" s="128">
        <v>106</v>
      </c>
      <c r="D1810" s="128">
        <v>1</v>
      </c>
      <c r="E1810" s="128">
        <v>253</v>
      </c>
      <c r="F1810" s="128">
        <v>0.99199999999999999</v>
      </c>
    </row>
    <row r="1811" spans="1:6">
      <c r="A1811" s="128">
        <v>504645</v>
      </c>
      <c r="B1811" s="129" t="s">
        <v>2995</v>
      </c>
      <c r="C1811" s="128">
        <v>205</v>
      </c>
      <c r="D1811" s="128">
        <v>2</v>
      </c>
      <c r="E1811" s="128">
        <v>222</v>
      </c>
      <c r="F1811" s="128">
        <v>0.996</v>
      </c>
    </row>
    <row r="1812" spans="1:6">
      <c r="A1812" s="128">
        <v>508195</v>
      </c>
      <c r="B1812" s="129" t="s">
        <v>2996</v>
      </c>
      <c r="C1812" s="128">
        <v>106</v>
      </c>
      <c r="D1812" s="128">
        <v>1</v>
      </c>
      <c r="E1812" s="128">
        <v>157</v>
      </c>
      <c r="F1812" s="128">
        <v>1.004</v>
      </c>
    </row>
    <row r="1813" spans="1:6">
      <c r="A1813" s="128">
        <v>526959</v>
      </c>
      <c r="B1813" s="129" t="s">
        <v>2997</v>
      </c>
      <c r="C1813" s="128">
        <v>710</v>
      </c>
      <c r="D1813" s="128">
        <v>7</v>
      </c>
      <c r="E1813" s="128">
        <v>501</v>
      </c>
      <c r="F1813" s="128">
        <v>0.96199999999999997</v>
      </c>
    </row>
    <row r="1814" spans="1:6">
      <c r="A1814" s="128">
        <v>526967</v>
      </c>
      <c r="B1814" s="129" t="s">
        <v>2998</v>
      </c>
      <c r="C1814" s="128">
        <v>710</v>
      </c>
      <c r="D1814" s="128">
        <v>7</v>
      </c>
      <c r="E1814" s="128">
        <v>515</v>
      </c>
      <c r="F1814" s="128">
        <v>0.96</v>
      </c>
    </row>
    <row r="1815" spans="1:6">
      <c r="A1815" s="128">
        <v>528641</v>
      </c>
      <c r="B1815" s="129" t="s">
        <v>2999</v>
      </c>
      <c r="C1815" s="128">
        <v>811</v>
      </c>
      <c r="D1815" s="128">
        <v>8</v>
      </c>
      <c r="E1815" s="128">
        <v>142</v>
      </c>
      <c r="F1815" s="128">
        <v>1.006</v>
      </c>
    </row>
    <row r="1816" spans="1:6">
      <c r="A1816" s="128">
        <v>511722</v>
      </c>
      <c r="B1816" s="129" t="s">
        <v>3000</v>
      </c>
      <c r="C1816" s="128">
        <v>606</v>
      </c>
      <c r="D1816" s="128">
        <v>6</v>
      </c>
      <c r="E1816" s="128">
        <v>223</v>
      </c>
      <c r="F1816" s="128">
        <v>0.996</v>
      </c>
    </row>
    <row r="1817" spans="1:6">
      <c r="A1817" s="128">
        <v>526096</v>
      </c>
      <c r="B1817" s="129" t="s">
        <v>3001</v>
      </c>
      <c r="C1817" s="128">
        <v>808</v>
      </c>
      <c r="D1817" s="128">
        <v>8</v>
      </c>
      <c r="E1817" s="128">
        <v>216</v>
      </c>
      <c r="F1817" s="128">
        <v>0.997</v>
      </c>
    </row>
    <row r="1818" spans="1:6">
      <c r="A1818" s="128">
        <v>513474</v>
      </c>
      <c r="B1818" s="129" t="s">
        <v>3002</v>
      </c>
      <c r="C1818" s="128">
        <v>306</v>
      </c>
      <c r="D1818" s="128">
        <v>3</v>
      </c>
      <c r="E1818" s="128">
        <v>304</v>
      </c>
      <c r="F1818" s="128">
        <v>0.98599999999999999</v>
      </c>
    </row>
    <row r="1819" spans="1:6">
      <c r="A1819" s="128">
        <v>518689</v>
      </c>
      <c r="B1819" s="129" t="s">
        <v>3003</v>
      </c>
      <c r="C1819" s="128">
        <v>611</v>
      </c>
      <c r="D1819" s="128">
        <v>6</v>
      </c>
      <c r="E1819" s="128">
        <v>633</v>
      </c>
      <c r="F1819" s="128">
        <v>0.94499999999999995</v>
      </c>
    </row>
    <row r="1820" spans="1:6">
      <c r="A1820" s="128">
        <v>515302</v>
      </c>
      <c r="B1820" s="129" t="s">
        <v>3004</v>
      </c>
      <c r="C1820" s="128">
        <v>608</v>
      </c>
      <c r="D1820" s="128">
        <v>6</v>
      </c>
      <c r="E1820" s="128">
        <v>313</v>
      </c>
      <c r="F1820" s="128">
        <v>0.98499999999999999</v>
      </c>
    </row>
    <row r="1821" spans="1:6">
      <c r="A1821" s="128">
        <v>521884</v>
      </c>
      <c r="B1821" s="129" t="s">
        <v>3004</v>
      </c>
      <c r="C1821" s="128">
        <v>806</v>
      </c>
      <c r="D1821" s="128">
        <v>8</v>
      </c>
      <c r="E1821" s="128">
        <v>277</v>
      </c>
      <c r="F1821" s="128">
        <v>0.98899999999999999</v>
      </c>
    </row>
    <row r="1822" spans="1:6">
      <c r="A1822" s="128">
        <v>506401</v>
      </c>
      <c r="B1822" s="129" t="s">
        <v>3005</v>
      </c>
      <c r="C1822" s="128">
        <v>304</v>
      </c>
      <c r="D1822" s="128">
        <v>3</v>
      </c>
      <c r="E1822" s="128">
        <v>167</v>
      </c>
      <c r="F1822" s="128">
        <v>1.0029999999999999</v>
      </c>
    </row>
    <row r="1823" spans="1:6">
      <c r="A1823" s="128">
        <v>558222</v>
      </c>
      <c r="B1823" s="129" t="s">
        <v>3006</v>
      </c>
      <c r="C1823" s="128">
        <v>306</v>
      </c>
      <c r="D1823" s="128">
        <v>3</v>
      </c>
      <c r="E1823" s="128">
        <v>383</v>
      </c>
      <c r="F1823" s="128">
        <v>0.97599999999999998</v>
      </c>
    </row>
    <row r="1824" spans="1:6">
      <c r="A1824" s="128">
        <v>517160</v>
      </c>
      <c r="B1824" s="129" t="s">
        <v>3007</v>
      </c>
      <c r="C1824" s="128">
        <v>602</v>
      </c>
      <c r="D1824" s="128">
        <v>6</v>
      </c>
      <c r="E1824" s="128">
        <v>540</v>
      </c>
      <c r="F1824" s="128">
        <v>0.95699999999999996</v>
      </c>
    </row>
    <row r="1825" spans="1:6">
      <c r="A1825" s="128">
        <v>509981</v>
      </c>
      <c r="B1825" s="129" t="s">
        <v>3008</v>
      </c>
      <c r="C1825" s="128">
        <v>510</v>
      </c>
      <c r="D1825" s="128">
        <v>5</v>
      </c>
      <c r="E1825" s="128">
        <v>559</v>
      </c>
      <c r="F1825" s="128">
        <v>0.95399999999999996</v>
      </c>
    </row>
    <row r="1826" spans="1:6">
      <c r="A1826" s="128">
        <v>504653</v>
      </c>
      <c r="B1826" s="129" t="s">
        <v>3009</v>
      </c>
      <c r="C1826" s="128">
        <v>205</v>
      </c>
      <c r="D1826" s="128">
        <v>2</v>
      </c>
      <c r="E1826" s="128">
        <v>288</v>
      </c>
      <c r="F1826" s="128">
        <v>0.98799999999999999</v>
      </c>
    </row>
    <row r="1827" spans="1:6">
      <c r="A1827" s="128">
        <v>508853</v>
      </c>
      <c r="B1827" s="129" t="s">
        <v>3010</v>
      </c>
      <c r="C1827" s="128">
        <v>603</v>
      </c>
      <c r="D1827" s="128">
        <v>6</v>
      </c>
      <c r="E1827" s="128">
        <v>476</v>
      </c>
      <c r="F1827" s="128">
        <v>0.96499999999999997</v>
      </c>
    </row>
    <row r="1828" spans="1:6">
      <c r="A1828" s="128">
        <v>503479</v>
      </c>
      <c r="B1828" s="129" t="s">
        <v>3011</v>
      </c>
      <c r="C1828" s="128">
        <v>404</v>
      </c>
      <c r="D1828" s="128">
        <v>4</v>
      </c>
      <c r="E1828" s="128">
        <v>144</v>
      </c>
      <c r="F1828" s="128">
        <v>1.006</v>
      </c>
    </row>
    <row r="1829" spans="1:6">
      <c r="A1829" s="128">
        <v>500674</v>
      </c>
      <c r="B1829" s="129" t="s">
        <v>3012</v>
      </c>
      <c r="C1829" s="128">
        <v>403</v>
      </c>
      <c r="D1829" s="128">
        <v>4</v>
      </c>
      <c r="E1829" s="128">
        <v>175</v>
      </c>
      <c r="F1829" s="128">
        <v>1.002</v>
      </c>
    </row>
    <row r="1830" spans="1:6">
      <c r="A1830" s="128">
        <v>523780</v>
      </c>
      <c r="B1830" s="129" t="s">
        <v>3012</v>
      </c>
      <c r="C1830" s="128">
        <v>703</v>
      </c>
      <c r="D1830" s="128">
        <v>7</v>
      </c>
      <c r="E1830" s="128">
        <v>596</v>
      </c>
      <c r="F1830" s="128">
        <v>0.95</v>
      </c>
    </row>
    <row r="1831" spans="1:6">
      <c r="A1831" s="128">
        <v>525022</v>
      </c>
      <c r="B1831" s="129" t="s">
        <v>3012</v>
      </c>
      <c r="C1831" s="128">
        <v>707</v>
      </c>
      <c r="D1831" s="128">
        <v>7</v>
      </c>
      <c r="E1831" s="128">
        <v>333</v>
      </c>
      <c r="F1831" s="128">
        <v>0.98199999999999998</v>
      </c>
    </row>
    <row r="1832" spans="1:6">
      <c r="A1832" s="128">
        <v>517879</v>
      </c>
      <c r="B1832" s="129" t="s">
        <v>3013</v>
      </c>
      <c r="C1832" s="128">
        <v>511</v>
      </c>
      <c r="D1832" s="128">
        <v>5</v>
      </c>
      <c r="E1832" s="128">
        <v>460</v>
      </c>
      <c r="F1832" s="128">
        <v>0.96699999999999997</v>
      </c>
    </row>
    <row r="1833" spans="1:6">
      <c r="A1833" s="128">
        <v>517143</v>
      </c>
      <c r="B1833" s="129" t="s">
        <v>3013</v>
      </c>
      <c r="C1833" s="128">
        <v>602</v>
      </c>
      <c r="D1833" s="128">
        <v>6</v>
      </c>
      <c r="E1833" s="128">
        <v>581</v>
      </c>
      <c r="F1833" s="128">
        <v>0.95199999999999996</v>
      </c>
    </row>
    <row r="1834" spans="1:6">
      <c r="A1834" s="128">
        <v>522929</v>
      </c>
      <c r="B1834" s="129" t="s">
        <v>3014</v>
      </c>
      <c r="C1834" s="128">
        <v>809</v>
      </c>
      <c r="D1834" s="128">
        <v>8</v>
      </c>
      <c r="E1834" s="128">
        <v>345</v>
      </c>
      <c r="F1834" s="128">
        <v>0.98099999999999998</v>
      </c>
    </row>
    <row r="1835" spans="1:6">
      <c r="A1835" s="128">
        <v>514306</v>
      </c>
      <c r="B1835" s="129" t="s">
        <v>3015</v>
      </c>
      <c r="C1835" s="128">
        <v>307</v>
      </c>
      <c r="D1835" s="128">
        <v>3</v>
      </c>
      <c r="E1835" s="128">
        <v>549</v>
      </c>
      <c r="F1835" s="128">
        <v>0.95599999999999996</v>
      </c>
    </row>
    <row r="1836" spans="1:6">
      <c r="A1836" s="128">
        <v>505340</v>
      </c>
      <c r="B1836" s="129" t="s">
        <v>3015</v>
      </c>
      <c r="C1836" s="128">
        <v>406</v>
      </c>
      <c r="D1836" s="128">
        <v>4</v>
      </c>
      <c r="E1836" s="128">
        <v>434</v>
      </c>
      <c r="F1836" s="128">
        <v>0.97</v>
      </c>
    </row>
    <row r="1837" spans="1:6">
      <c r="A1837" s="128">
        <v>512508</v>
      </c>
      <c r="B1837" s="129" t="s">
        <v>3015</v>
      </c>
      <c r="C1837" s="128">
        <v>506</v>
      </c>
      <c r="D1837" s="128">
        <v>5</v>
      </c>
      <c r="E1837" s="128">
        <v>464</v>
      </c>
      <c r="F1837" s="128">
        <v>0.96599999999999997</v>
      </c>
    </row>
    <row r="1838" spans="1:6">
      <c r="A1838" s="128">
        <v>525031</v>
      </c>
      <c r="B1838" s="129" t="s">
        <v>3016</v>
      </c>
      <c r="C1838" s="128">
        <v>707</v>
      </c>
      <c r="D1838" s="128">
        <v>7</v>
      </c>
      <c r="E1838" s="128">
        <v>444</v>
      </c>
      <c r="F1838" s="128">
        <v>0.96899999999999997</v>
      </c>
    </row>
    <row r="1839" spans="1:6">
      <c r="A1839" s="128">
        <v>508861</v>
      </c>
      <c r="B1839" s="129" t="s">
        <v>3017</v>
      </c>
      <c r="C1839" s="128">
        <v>601</v>
      </c>
      <c r="D1839" s="128">
        <v>6</v>
      </c>
      <c r="E1839" s="128">
        <v>508</v>
      </c>
      <c r="F1839" s="128">
        <v>0.96099999999999997</v>
      </c>
    </row>
    <row r="1840" spans="1:6">
      <c r="A1840" s="128">
        <v>511731</v>
      </c>
      <c r="B1840" s="129" t="s">
        <v>3018</v>
      </c>
      <c r="C1840" s="128">
        <v>604</v>
      </c>
      <c r="D1840" s="128">
        <v>6</v>
      </c>
      <c r="E1840" s="128">
        <v>492</v>
      </c>
      <c r="F1840" s="128">
        <v>0.96299999999999997</v>
      </c>
    </row>
    <row r="1841" spans="1:6">
      <c r="A1841" s="128">
        <v>506419</v>
      </c>
      <c r="B1841" s="129" t="s">
        <v>3019</v>
      </c>
      <c r="C1841" s="128">
        <v>303</v>
      </c>
      <c r="D1841" s="128">
        <v>3</v>
      </c>
      <c r="E1841" s="128">
        <v>246</v>
      </c>
      <c r="F1841" s="128">
        <v>0.99299999999999999</v>
      </c>
    </row>
    <row r="1842" spans="1:6">
      <c r="A1842" s="128">
        <v>505358</v>
      </c>
      <c r="B1842" s="129" t="s">
        <v>3020</v>
      </c>
      <c r="C1842" s="128">
        <v>301</v>
      </c>
      <c r="D1842" s="128">
        <v>3</v>
      </c>
      <c r="E1842" s="128">
        <v>217</v>
      </c>
      <c r="F1842" s="128">
        <v>0.997</v>
      </c>
    </row>
    <row r="1843" spans="1:6">
      <c r="A1843" s="128">
        <v>502669</v>
      </c>
      <c r="B1843" s="129" t="s">
        <v>3020</v>
      </c>
      <c r="C1843" s="128">
        <v>402</v>
      </c>
      <c r="D1843" s="128">
        <v>4</v>
      </c>
      <c r="E1843" s="128">
        <v>174</v>
      </c>
      <c r="F1843" s="128">
        <v>1.002</v>
      </c>
    </row>
    <row r="1844" spans="1:6">
      <c r="A1844" s="128">
        <v>506427</v>
      </c>
      <c r="B1844" s="129" t="s">
        <v>3021</v>
      </c>
      <c r="C1844" s="128">
        <v>304</v>
      </c>
      <c r="D1844" s="128">
        <v>3</v>
      </c>
      <c r="E1844" s="128">
        <v>177</v>
      </c>
      <c r="F1844" s="128">
        <v>1.002</v>
      </c>
    </row>
    <row r="1845" spans="1:6">
      <c r="A1845" s="128">
        <v>526975</v>
      </c>
      <c r="B1845" s="129" t="s">
        <v>3022</v>
      </c>
      <c r="C1845" s="128">
        <v>710</v>
      </c>
      <c r="D1845" s="128">
        <v>7</v>
      </c>
      <c r="E1845" s="128">
        <v>565</v>
      </c>
      <c r="F1845" s="128">
        <v>0.95399999999999996</v>
      </c>
    </row>
    <row r="1846" spans="1:6">
      <c r="A1846" s="128">
        <v>511749</v>
      </c>
      <c r="B1846" s="129" t="s">
        <v>3023</v>
      </c>
      <c r="C1846" s="128">
        <v>606</v>
      </c>
      <c r="D1846" s="128">
        <v>6</v>
      </c>
      <c r="E1846" s="128">
        <v>216</v>
      </c>
      <c r="F1846" s="128">
        <v>0.997</v>
      </c>
    </row>
    <row r="1847" spans="1:6">
      <c r="A1847" s="128">
        <v>580864</v>
      </c>
      <c r="B1847" s="129" t="s">
        <v>3024</v>
      </c>
      <c r="C1847" s="128">
        <v>306</v>
      </c>
      <c r="D1847" s="128">
        <v>3</v>
      </c>
      <c r="E1847" s="128">
        <v>360</v>
      </c>
      <c r="F1847" s="128">
        <v>0.97899999999999998</v>
      </c>
    </row>
    <row r="1848" spans="1:6">
      <c r="A1848" s="128">
        <v>510947</v>
      </c>
      <c r="B1848" s="129" t="s">
        <v>3025</v>
      </c>
      <c r="C1848" s="128">
        <v>505</v>
      </c>
      <c r="D1848" s="128">
        <v>5</v>
      </c>
      <c r="E1848" s="128">
        <v>620</v>
      </c>
      <c r="F1848" s="128">
        <v>0.94699999999999995</v>
      </c>
    </row>
    <row r="1849" spans="1:6">
      <c r="A1849" s="128">
        <v>509361</v>
      </c>
      <c r="B1849" s="129" t="s">
        <v>4003</v>
      </c>
      <c r="C1849" s="128">
        <v>502</v>
      </c>
      <c r="D1849" s="128">
        <v>5</v>
      </c>
      <c r="E1849" s="128">
        <v>455</v>
      </c>
      <c r="F1849" s="128">
        <v>0.96699999999999997</v>
      </c>
    </row>
    <row r="1850" spans="1:6">
      <c r="A1850" s="128">
        <v>518697</v>
      </c>
      <c r="B1850" s="129" t="s">
        <v>3026</v>
      </c>
      <c r="C1850" s="128">
        <v>611</v>
      </c>
      <c r="D1850" s="128">
        <v>6</v>
      </c>
      <c r="E1850" s="128">
        <v>394</v>
      </c>
      <c r="F1850" s="128">
        <v>0.97499999999999998</v>
      </c>
    </row>
    <row r="1851" spans="1:6">
      <c r="A1851" s="128">
        <v>508870</v>
      </c>
      <c r="B1851" s="129" t="s">
        <v>3027</v>
      </c>
      <c r="C1851" s="128">
        <v>603</v>
      </c>
      <c r="D1851" s="128">
        <v>6</v>
      </c>
      <c r="E1851" s="128">
        <v>724</v>
      </c>
      <c r="F1851" s="128">
        <v>0.93400000000000005</v>
      </c>
    </row>
    <row r="1852" spans="1:6">
      <c r="A1852" s="128">
        <v>500682</v>
      </c>
      <c r="B1852" s="129" t="s">
        <v>3028</v>
      </c>
      <c r="C1852" s="128">
        <v>403</v>
      </c>
      <c r="D1852" s="128">
        <v>4</v>
      </c>
      <c r="E1852" s="128">
        <v>189</v>
      </c>
      <c r="F1852" s="128">
        <v>1</v>
      </c>
    </row>
    <row r="1853" spans="1:6">
      <c r="A1853" s="128">
        <v>508888</v>
      </c>
      <c r="B1853" s="129" t="s">
        <v>3029</v>
      </c>
      <c r="C1853" s="128">
        <v>603</v>
      </c>
      <c r="D1853" s="128">
        <v>6</v>
      </c>
      <c r="E1853" s="128">
        <v>619</v>
      </c>
      <c r="F1853" s="128">
        <v>0.94699999999999995</v>
      </c>
    </row>
    <row r="1854" spans="1:6">
      <c r="A1854" s="128">
        <v>508896</v>
      </c>
      <c r="B1854" s="129" t="s">
        <v>3030</v>
      </c>
      <c r="C1854" s="128">
        <v>601</v>
      </c>
      <c r="D1854" s="128">
        <v>6</v>
      </c>
      <c r="E1854" s="128">
        <v>527</v>
      </c>
      <c r="F1854" s="128">
        <v>0.95799999999999996</v>
      </c>
    </row>
    <row r="1855" spans="1:6">
      <c r="A1855" s="128">
        <v>502677</v>
      </c>
      <c r="B1855" s="129" t="s">
        <v>3031</v>
      </c>
      <c r="C1855" s="128">
        <v>402</v>
      </c>
      <c r="D1855" s="128">
        <v>4</v>
      </c>
      <c r="E1855" s="128">
        <v>131</v>
      </c>
      <c r="F1855" s="128">
        <v>1.0069999999999999</v>
      </c>
    </row>
    <row r="1856" spans="1:6">
      <c r="A1856" s="128">
        <v>556742</v>
      </c>
      <c r="B1856" s="129" t="s">
        <v>3032</v>
      </c>
      <c r="C1856" s="128">
        <v>301</v>
      </c>
      <c r="D1856" s="128">
        <v>3</v>
      </c>
      <c r="E1856" s="128">
        <v>256</v>
      </c>
      <c r="F1856" s="128">
        <v>0.99199999999999999</v>
      </c>
    </row>
    <row r="1857" spans="1:6">
      <c r="A1857" s="128">
        <v>509990</v>
      </c>
      <c r="B1857" s="129" t="s">
        <v>3033</v>
      </c>
      <c r="C1857" s="128">
        <v>503</v>
      </c>
      <c r="D1857" s="128">
        <v>5</v>
      </c>
      <c r="E1857" s="128">
        <v>633</v>
      </c>
      <c r="F1857" s="128">
        <v>0.94499999999999995</v>
      </c>
    </row>
    <row r="1858" spans="1:6">
      <c r="A1858" s="128">
        <v>543462</v>
      </c>
      <c r="B1858" s="129" t="s">
        <v>3034</v>
      </c>
      <c r="C1858" s="128">
        <v>704</v>
      </c>
      <c r="D1858" s="128">
        <v>7</v>
      </c>
      <c r="E1858" s="128">
        <v>553</v>
      </c>
      <c r="F1858" s="128">
        <v>0.95499999999999996</v>
      </c>
    </row>
    <row r="1859" spans="1:6">
      <c r="A1859" s="128">
        <v>528668</v>
      </c>
      <c r="B1859" s="129" t="s">
        <v>3035</v>
      </c>
      <c r="C1859" s="128">
        <v>811</v>
      </c>
      <c r="D1859" s="128">
        <v>8</v>
      </c>
      <c r="E1859" s="128">
        <v>100</v>
      </c>
      <c r="F1859" s="128">
        <v>1.0109999999999999</v>
      </c>
    </row>
    <row r="1860" spans="1:6">
      <c r="A1860" s="128">
        <v>519723</v>
      </c>
      <c r="B1860" s="129" t="s">
        <v>3036</v>
      </c>
      <c r="C1860" s="128">
        <v>701</v>
      </c>
      <c r="D1860" s="128">
        <v>7</v>
      </c>
      <c r="E1860" s="128">
        <v>225</v>
      </c>
      <c r="F1860" s="128">
        <v>0.996</v>
      </c>
    </row>
    <row r="1861" spans="1:6">
      <c r="A1861" s="128">
        <v>504661</v>
      </c>
      <c r="B1861" s="129" t="s">
        <v>3037</v>
      </c>
      <c r="C1861" s="128">
        <v>303</v>
      </c>
      <c r="D1861" s="128">
        <v>3</v>
      </c>
      <c r="E1861" s="128">
        <v>416</v>
      </c>
      <c r="F1861" s="128">
        <v>0.97199999999999998</v>
      </c>
    </row>
    <row r="1862" spans="1:6">
      <c r="A1862" s="128">
        <v>511757</v>
      </c>
      <c r="B1862" s="129" t="s">
        <v>3038</v>
      </c>
      <c r="C1862" s="128">
        <v>606</v>
      </c>
      <c r="D1862" s="128">
        <v>6</v>
      </c>
      <c r="E1862" s="128">
        <v>596</v>
      </c>
      <c r="F1862" s="128">
        <v>0.95</v>
      </c>
    </row>
    <row r="1863" spans="1:6">
      <c r="A1863" s="128">
        <v>515311</v>
      </c>
      <c r="B1863" s="129" t="s">
        <v>3039</v>
      </c>
      <c r="C1863" s="128">
        <v>608</v>
      </c>
      <c r="D1863" s="128">
        <v>6</v>
      </c>
      <c r="E1863" s="128">
        <v>209</v>
      </c>
      <c r="F1863" s="128">
        <v>0.998</v>
      </c>
    </row>
    <row r="1864" spans="1:6">
      <c r="A1864" s="128">
        <v>500691</v>
      </c>
      <c r="B1864" s="129" t="s">
        <v>3040</v>
      </c>
      <c r="C1864" s="128">
        <v>403</v>
      </c>
      <c r="D1864" s="128">
        <v>4</v>
      </c>
      <c r="E1864" s="128">
        <v>126</v>
      </c>
      <c r="F1864" s="128">
        <v>1.008</v>
      </c>
    </row>
    <row r="1865" spans="1:6">
      <c r="A1865" s="128">
        <v>525049</v>
      </c>
      <c r="B1865" s="129" t="s">
        <v>3041</v>
      </c>
      <c r="C1865" s="128">
        <v>708</v>
      </c>
      <c r="D1865" s="128">
        <v>7</v>
      </c>
      <c r="E1865" s="128">
        <v>582</v>
      </c>
      <c r="F1865" s="128">
        <v>0.95199999999999996</v>
      </c>
    </row>
    <row r="1866" spans="1:6">
      <c r="A1866" s="128">
        <v>508900</v>
      </c>
      <c r="B1866" s="129" t="s">
        <v>3042</v>
      </c>
      <c r="C1866" s="128">
        <v>603</v>
      </c>
      <c r="D1866" s="128">
        <v>6</v>
      </c>
      <c r="E1866" s="128">
        <v>614</v>
      </c>
      <c r="F1866" s="128">
        <v>0.94799999999999995</v>
      </c>
    </row>
    <row r="1867" spans="1:6">
      <c r="A1867" s="128">
        <v>511765</v>
      </c>
      <c r="B1867" s="129" t="s">
        <v>1484</v>
      </c>
      <c r="C1867" s="128">
        <v>607</v>
      </c>
      <c r="D1867" s="128">
        <v>6</v>
      </c>
      <c r="E1867" s="128">
        <v>242</v>
      </c>
      <c r="F1867" s="128">
        <v>0.99399999999999999</v>
      </c>
    </row>
    <row r="1868" spans="1:6">
      <c r="A1868" s="128">
        <v>514314</v>
      </c>
      <c r="B1868" s="129" t="s">
        <v>3043</v>
      </c>
      <c r="C1868" s="128">
        <v>307</v>
      </c>
      <c r="D1868" s="128">
        <v>3</v>
      </c>
      <c r="E1868" s="128">
        <v>310</v>
      </c>
      <c r="F1868" s="128">
        <v>0.98499999999999999</v>
      </c>
    </row>
    <row r="1869" spans="1:6">
      <c r="A1869" s="128">
        <v>543471</v>
      </c>
      <c r="B1869" s="129" t="s">
        <v>3044</v>
      </c>
      <c r="C1869" s="128">
        <v>704</v>
      </c>
      <c r="D1869" s="128">
        <v>7</v>
      </c>
      <c r="E1869" s="128">
        <v>538</v>
      </c>
      <c r="F1869" s="128">
        <v>0.95699999999999996</v>
      </c>
    </row>
    <row r="1870" spans="1:6">
      <c r="A1870" s="128">
        <v>508918</v>
      </c>
      <c r="B1870" s="129" t="s">
        <v>3045</v>
      </c>
      <c r="C1870" s="128">
        <v>601</v>
      </c>
      <c r="D1870" s="128">
        <v>6</v>
      </c>
      <c r="E1870" s="128">
        <v>499</v>
      </c>
      <c r="F1870" s="128">
        <v>0.96199999999999997</v>
      </c>
    </row>
    <row r="1871" spans="1:6">
      <c r="A1871" s="128">
        <v>523381</v>
      </c>
      <c r="B1871" s="129" t="s">
        <v>1339</v>
      </c>
      <c r="C1871" s="128">
        <v>706</v>
      </c>
      <c r="D1871" s="128">
        <v>7</v>
      </c>
      <c r="E1871" s="128">
        <v>684</v>
      </c>
      <c r="F1871" s="128">
        <v>0.93899999999999995</v>
      </c>
    </row>
    <row r="1872" spans="1:6">
      <c r="A1872" s="128">
        <v>515337</v>
      </c>
      <c r="B1872" s="129" t="s">
        <v>3046</v>
      </c>
      <c r="C1872" s="128">
        <v>609</v>
      </c>
      <c r="D1872" s="128">
        <v>6</v>
      </c>
      <c r="E1872" s="128">
        <v>556</v>
      </c>
      <c r="F1872" s="128">
        <v>0.95499999999999996</v>
      </c>
    </row>
    <row r="1873" spans="1:6">
      <c r="A1873" s="128">
        <v>521892</v>
      </c>
      <c r="B1873" s="129" t="s">
        <v>3046</v>
      </c>
      <c r="C1873" s="128">
        <v>806</v>
      </c>
      <c r="D1873" s="128">
        <v>8</v>
      </c>
      <c r="E1873" s="128">
        <v>363</v>
      </c>
      <c r="F1873" s="128">
        <v>0.97899999999999998</v>
      </c>
    </row>
    <row r="1874" spans="1:6">
      <c r="A1874" s="128">
        <v>504670</v>
      </c>
      <c r="B1874" s="129" t="s">
        <v>3047</v>
      </c>
      <c r="C1874" s="128">
        <v>206</v>
      </c>
      <c r="D1874" s="128">
        <v>2</v>
      </c>
      <c r="E1874" s="128">
        <v>190</v>
      </c>
      <c r="F1874" s="128">
        <v>1</v>
      </c>
    </row>
    <row r="1875" spans="1:6">
      <c r="A1875" s="128">
        <v>543489</v>
      </c>
      <c r="B1875" s="129" t="s">
        <v>3048</v>
      </c>
      <c r="C1875" s="128">
        <v>810</v>
      </c>
      <c r="D1875" s="128">
        <v>8</v>
      </c>
      <c r="E1875" s="128">
        <v>771</v>
      </c>
      <c r="F1875" s="128">
        <v>0.92800000000000005</v>
      </c>
    </row>
    <row r="1876" spans="1:6">
      <c r="A1876" s="128">
        <v>504688</v>
      </c>
      <c r="B1876" s="129" t="s">
        <v>3049</v>
      </c>
      <c r="C1876" s="128">
        <v>303</v>
      </c>
      <c r="D1876" s="128">
        <v>3</v>
      </c>
      <c r="E1876" s="128">
        <v>429</v>
      </c>
      <c r="F1876" s="128">
        <v>0.97099999999999997</v>
      </c>
    </row>
    <row r="1877" spans="1:6">
      <c r="A1877" s="128">
        <v>522937</v>
      </c>
      <c r="B1877" s="129" t="s">
        <v>3050</v>
      </c>
      <c r="C1877" s="128">
        <v>809</v>
      </c>
      <c r="D1877" s="128">
        <v>8</v>
      </c>
      <c r="E1877" s="128">
        <v>109</v>
      </c>
      <c r="F1877" s="128">
        <v>1.01</v>
      </c>
    </row>
    <row r="1878" spans="1:6">
      <c r="A1878" s="128">
        <v>514322</v>
      </c>
      <c r="B1878" s="129" t="s">
        <v>3051</v>
      </c>
      <c r="C1878" s="128">
        <v>307</v>
      </c>
      <c r="D1878" s="128">
        <v>3</v>
      </c>
      <c r="E1878" s="128">
        <v>410</v>
      </c>
      <c r="F1878" s="128">
        <v>0.97299999999999998</v>
      </c>
    </row>
    <row r="1879" spans="1:6">
      <c r="A1879" s="128">
        <v>522945</v>
      </c>
      <c r="B1879" s="129" t="s">
        <v>3052</v>
      </c>
      <c r="C1879" s="128">
        <v>807</v>
      </c>
      <c r="D1879" s="128">
        <v>8</v>
      </c>
      <c r="E1879" s="128">
        <v>200</v>
      </c>
      <c r="F1879" s="128">
        <v>0.999</v>
      </c>
    </row>
    <row r="1880" spans="1:6">
      <c r="A1880" s="128">
        <v>557960</v>
      </c>
      <c r="B1880" s="129" t="s">
        <v>3053</v>
      </c>
      <c r="C1880" s="128">
        <v>511</v>
      </c>
      <c r="D1880" s="128">
        <v>5</v>
      </c>
      <c r="E1880" s="128">
        <v>376</v>
      </c>
      <c r="F1880" s="128">
        <v>0.97699999999999998</v>
      </c>
    </row>
    <row r="1881" spans="1:6">
      <c r="A1881" s="128">
        <v>519731</v>
      </c>
      <c r="B1881" s="129" t="s">
        <v>3053</v>
      </c>
      <c r="C1881" s="128">
        <v>701</v>
      </c>
      <c r="D1881" s="128">
        <v>7</v>
      </c>
      <c r="E1881" s="128">
        <v>203</v>
      </c>
      <c r="F1881" s="128">
        <v>0.998</v>
      </c>
    </row>
    <row r="1882" spans="1:6">
      <c r="A1882" s="128">
        <v>520667</v>
      </c>
      <c r="B1882" s="129" t="s">
        <v>3053</v>
      </c>
      <c r="C1882" s="128">
        <v>702</v>
      </c>
      <c r="D1882" s="128">
        <v>7</v>
      </c>
      <c r="E1882" s="128">
        <v>288</v>
      </c>
      <c r="F1882" s="128">
        <v>0.98799999999999999</v>
      </c>
    </row>
    <row r="1883" spans="1:6">
      <c r="A1883" s="128">
        <v>522953</v>
      </c>
      <c r="B1883" s="129" t="s">
        <v>3053</v>
      </c>
      <c r="C1883" s="128">
        <v>809</v>
      </c>
      <c r="D1883" s="128">
        <v>8</v>
      </c>
      <c r="E1883" s="128">
        <v>172</v>
      </c>
      <c r="F1883" s="128">
        <v>1.002</v>
      </c>
    </row>
    <row r="1884" spans="1:6">
      <c r="A1884" s="128">
        <v>529001</v>
      </c>
      <c r="B1884" s="129" t="s">
        <v>3054</v>
      </c>
      <c r="C1884" s="128">
        <v>713</v>
      </c>
      <c r="D1884" s="128">
        <v>7</v>
      </c>
      <c r="E1884" s="128">
        <v>119</v>
      </c>
      <c r="F1884" s="128">
        <v>1.0089999999999999</v>
      </c>
    </row>
    <row r="1885" spans="1:6">
      <c r="A1885" s="128">
        <v>510955</v>
      </c>
      <c r="B1885" s="129" t="s">
        <v>3055</v>
      </c>
      <c r="C1885" s="128">
        <v>508</v>
      </c>
      <c r="D1885" s="128">
        <v>5</v>
      </c>
      <c r="E1885" s="128">
        <v>551</v>
      </c>
      <c r="F1885" s="128">
        <v>0.95499999999999996</v>
      </c>
    </row>
    <row r="1886" spans="1:6">
      <c r="A1886" s="128">
        <v>515345</v>
      </c>
      <c r="B1886" s="129" t="s">
        <v>3055</v>
      </c>
      <c r="C1886" s="128">
        <v>609</v>
      </c>
      <c r="D1886" s="128">
        <v>6</v>
      </c>
      <c r="E1886" s="128">
        <v>301</v>
      </c>
      <c r="F1886" s="128">
        <v>0.98599999999999999</v>
      </c>
    </row>
    <row r="1887" spans="1:6">
      <c r="A1887" s="128">
        <v>527726</v>
      </c>
      <c r="B1887" s="129" t="s">
        <v>3056</v>
      </c>
      <c r="C1887" s="128">
        <v>711</v>
      </c>
      <c r="D1887" s="128">
        <v>7</v>
      </c>
      <c r="E1887" s="128">
        <v>232</v>
      </c>
      <c r="F1887" s="128">
        <v>0.995</v>
      </c>
    </row>
    <row r="1888" spans="1:6">
      <c r="A1888" s="128">
        <v>527718</v>
      </c>
      <c r="B1888" s="129" t="s">
        <v>3057</v>
      </c>
      <c r="C1888" s="128">
        <v>711</v>
      </c>
      <c r="D1888" s="128">
        <v>7</v>
      </c>
      <c r="E1888" s="128">
        <v>254</v>
      </c>
      <c r="F1888" s="128">
        <v>0.99199999999999999</v>
      </c>
    </row>
    <row r="1889" spans="1:6">
      <c r="A1889" s="128">
        <v>582522</v>
      </c>
      <c r="B1889" s="129" t="s">
        <v>3058</v>
      </c>
      <c r="C1889" s="128">
        <v>201</v>
      </c>
      <c r="D1889" s="128">
        <v>2</v>
      </c>
      <c r="E1889" s="128">
        <v>116</v>
      </c>
      <c r="F1889" s="128">
        <v>1.0089999999999999</v>
      </c>
    </row>
    <row r="1890" spans="1:6">
      <c r="A1890" s="128">
        <v>506435</v>
      </c>
      <c r="B1890" s="129" t="s">
        <v>3059</v>
      </c>
      <c r="C1890" s="128">
        <v>304</v>
      </c>
      <c r="D1890" s="128">
        <v>3</v>
      </c>
      <c r="E1890" s="128">
        <v>174</v>
      </c>
      <c r="F1890" s="128">
        <v>1.002</v>
      </c>
    </row>
    <row r="1891" spans="1:6">
      <c r="A1891" s="128">
        <v>506443</v>
      </c>
      <c r="B1891" s="129" t="s">
        <v>3060</v>
      </c>
      <c r="C1891" s="128">
        <v>304</v>
      </c>
      <c r="D1891" s="128">
        <v>3</v>
      </c>
      <c r="E1891" s="128">
        <v>176</v>
      </c>
      <c r="F1891" s="128">
        <v>1.002</v>
      </c>
    </row>
    <row r="1892" spans="1:6">
      <c r="A1892" s="128">
        <v>512842</v>
      </c>
      <c r="B1892" s="129" t="s">
        <v>1420</v>
      </c>
      <c r="C1892" s="128">
        <v>306</v>
      </c>
      <c r="D1892" s="128">
        <v>3</v>
      </c>
      <c r="E1892" s="128">
        <v>321</v>
      </c>
      <c r="F1892" s="128">
        <v>0.98399999999999999</v>
      </c>
    </row>
    <row r="1893" spans="1:6">
      <c r="A1893" s="128">
        <v>509370</v>
      </c>
      <c r="B1893" s="129" t="s">
        <v>4850</v>
      </c>
      <c r="C1893" s="128">
        <v>504</v>
      </c>
      <c r="D1893" s="128">
        <v>5</v>
      </c>
      <c r="E1893" s="128">
        <v>367</v>
      </c>
      <c r="F1893" s="128">
        <v>0.97799999999999998</v>
      </c>
    </row>
    <row r="1894" spans="1:6">
      <c r="A1894" s="128">
        <v>555720</v>
      </c>
      <c r="B1894" s="129" t="s">
        <v>3061</v>
      </c>
      <c r="C1894" s="128">
        <v>201</v>
      </c>
      <c r="D1894" s="128">
        <v>2</v>
      </c>
      <c r="E1894" s="128">
        <v>115</v>
      </c>
      <c r="F1894" s="128">
        <v>1.0089999999999999</v>
      </c>
    </row>
    <row r="1895" spans="1:6">
      <c r="A1895" s="128">
        <v>508926</v>
      </c>
      <c r="B1895" s="129" t="s">
        <v>3062</v>
      </c>
      <c r="C1895" s="128">
        <v>601</v>
      </c>
      <c r="D1895" s="128">
        <v>6</v>
      </c>
      <c r="E1895" s="128">
        <v>644</v>
      </c>
      <c r="F1895" s="128">
        <v>0.94399999999999995</v>
      </c>
    </row>
    <row r="1896" spans="1:6">
      <c r="A1896" s="128">
        <v>503487</v>
      </c>
      <c r="B1896" s="129" t="s">
        <v>3063</v>
      </c>
      <c r="C1896" s="128">
        <v>404</v>
      </c>
      <c r="D1896" s="128">
        <v>4</v>
      </c>
      <c r="E1896" s="128">
        <v>155</v>
      </c>
      <c r="F1896" s="128">
        <v>1.004</v>
      </c>
    </row>
    <row r="1897" spans="1:6">
      <c r="A1897" s="128">
        <v>522961</v>
      </c>
      <c r="B1897" s="129" t="s">
        <v>3064</v>
      </c>
      <c r="C1897" s="128">
        <v>807</v>
      </c>
      <c r="D1897" s="128">
        <v>8</v>
      </c>
      <c r="E1897" s="128">
        <v>120</v>
      </c>
      <c r="F1897" s="128">
        <v>1.0089999999999999</v>
      </c>
    </row>
    <row r="1898" spans="1:6">
      <c r="A1898" s="128">
        <v>516295</v>
      </c>
      <c r="B1898" s="129" t="s">
        <v>3065</v>
      </c>
      <c r="C1898" s="128">
        <v>610</v>
      </c>
      <c r="D1898" s="128">
        <v>6</v>
      </c>
      <c r="E1898" s="128">
        <v>206</v>
      </c>
      <c r="F1898" s="128">
        <v>0.998</v>
      </c>
    </row>
    <row r="1899" spans="1:6">
      <c r="A1899" s="128">
        <v>511773</v>
      </c>
      <c r="B1899" s="129" t="s">
        <v>3066</v>
      </c>
      <c r="C1899" s="128">
        <v>606</v>
      </c>
      <c r="D1899" s="128">
        <v>6</v>
      </c>
      <c r="E1899" s="128">
        <v>499</v>
      </c>
      <c r="F1899" s="128">
        <v>0.96199999999999997</v>
      </c>
    </row>
    <row r="1900" spans="1:6">
      <c r="A1900" s="128">
        <v>543497</v>
      </c>
      <c r="B1900" s="129" t="s">
        <v>3067</v>
      </c>
      <c r="C1900" s="128">
        <v>801</v>
      </c>
      <c r="D1900" s="128">
        <v>8</v>
      </c>
      <c r="E1900" s="128">
        <v>390</v>
      </c>
      <c r="F1900" s="128">
        <v>0.97499999999999998</v>
      </c>
    </row>
    <row r="1901" spans="1:6">
      <c r="A1901" s="128">
        <v>505374</v>
      </c>
      <c r="B1901" s="129" t="s">
        <v>3068</v>
      </c>
      <c r="C1901" s="128">
        <v>406</v>
      </c>
      <c r="D1901" s="128">
        <v>4</v>
      </c>
      <c r="E1901" s="128">
        <v>256</v>
      </c>
      <c r="F1901" s="128">
        <v>0.99199999999999999</v>
      </c>
    </row>
    <row r="1902" spans="1:6">
      <c r="A1902" s="128">
        <v>507466</v>
      </c>
      <c r="B1902" s="129" t="s">
        <v>3069</v>
      </c>
      <c r="C1902" s="128">
        <v>204</v>
      </c>
      <c r="D1902" s="128">
        <v>2</v>
      </c>
      <c r="E1902" s="128">
        <v>226</v>
      </c>
      <c r="F1902" s="128">
        <v>0.996</v>
      </c>
    </row>
    <row r="1903" spans="1:6">
      <c r="A1903" s="128">
        <v>514331</v>
      </c>
      <c r="B1903" s="129" t="s">
        <v>3070</v>
      </c>
      <c r="C1903" s="128">
        <v>307</v>
      </c>
      <c r="D1903" s="128">
        <v>3</v>
      </c>
      <c r="E1903" s="128">
        <v>324</v>
      </c>
      <c r="F1903" s="128">
        <v>0.98299999999999998</v>
      </c>
    </row>
    <row r="1904" spans="1:6">
      <c r="A1904" s="128">
        <v>516309</v>
      </c>
      <c r="B1904" s="129" t="s">
        <v>3071</v>
      </c>
      <c r="C1904" s="128">
        <v>610</v>
      </c>
      <c r="D1904" s="128">
        <v>6</v>
      </c>
      <c r="E1904" s="128">
        <v>356</v>
      </c>
      <c r="F1904" s="128">
        <v>0.98</v>
      </c>
    </row>
    <row r="1905" spans="1:6">
      <c r="A1905" s="128">
        <v>505382</v>
      </c>
      <c r="B1905" s="129" t="s">
        <v>3072</v>
      </c>
      <c r="C1905" s="128">
        <v>301</v>
      </c>
      <c r="D1905" s="128">
        <v>3</v>
      </c>
      <c r="E1905" s="128">
        <v>218</v>
      </c>
      <c r="F1905" s="128">
        <v>0.997</v>
      </c>
    </row>
    <row r="1906" spans="1:6">
      <c r="A1906" s="128">
        <v>581658</v>
      </c>
      <c r="B1906" s="129" t="s">
        <v>3073</v>
      </c>
      <c r="C1906" s="128">
        <v>406</v>
      </c>
      <c r="D1906" s="128">
        <v>4</v>
      </c>
      <c r="E1906" s="128">
        <v>168</v>
      </c>
      <c r="F1906" s="128">
        <v>1.0029999999999999</v>
      </c>
    </row>
    <row r="1907" spans="1:6">
      <c r="A1907" s="128">
        <v>513563</v>
      </c>
      <c r="B1907" s="129" t="s">
        <v>3074</v>
      </c>
      <c r="C1907" s="128">
        <v>306</v>
      </c>
      <c r="D1907" s="128">
        <v>3</v>
      </c>
      <c r="E1907" s="128">
        <v>400</v>
      </c>
      <c r="F1907" s="128">
        <v>0.97399999999999998</v>
      </c>
    </row>
    <row r="1908" spans="1:6">
      <c r="A1908" s="128">
        <v>508934</v>
      </c>
      <c r="B1908" s="129" t="s">
        <v>3075</v>
      </c>
      <c r="C1908" s="128">
        <v>603</v>
      </c>
      <c r="D1908" s="128">
        <v>6</v>
      </c>
      <c r="E1908" s="128">
        <v>452</v>
      </c>
      <c r="F1908" s="128">
        <v>0.96799999999999997</v>
      </c>
    </row>
    <row r="1909" spans="1:6">
      <c r="A1909" s="128">
        <v>517895</v>
      </c>
      <c r="B1909" s="129" t="s">
        <v>3989</v>
      </c>
      <c r="C1909" s="128">
        <v>501</v>
      </c>
      <c r="D1909" s="128">
        <v>5</v>
      </c>
      <c r="E1909" s="128">
        <v>300</v>
      </c>
      <c r="F1909" s="128">
        <v>0.98599999999999999</v>
      </c>
    </row>
    <row r="1910" spans="1:6">
      <c r="A1910" s="128">
        <v>517178</v>
      </c>
      <c r="B1910" s="129" t="s">
        <v>3076</v>
      </c>
      <c r="C1910" s="128">
        <v>602</v>
      </c>
      <c r="D1910" s="128">
        <v>6</v>
      </c>
      <c r="E1910" s="128">
        <v>298</v>
      </c>
      <c r="F1910" s="128">
        <v>0.98699999999999999</v>
      </c>
    </row>
    <row r="1911" spans="1:6">
      <c r="A1911" s="128">
        <v>505404</v>
      </c>
      <c r="B1911" s="129" t="s">
        <v>3077</v>
      </c>
      <c r="C1911" s="128">
        <v>406</v>
      </c>
      <c r="D1911" s="128">
        <v>4</v>
      </c>
      <c r="E1911" s="128">
        <v>157</v>
      </c>
      <c r="F1911" s="128">
        <v>1.004</v>
      </c>
    </row>
    <row r="1912" spans="1:6">
      <c r="A1912" s="128">
        <v>517186</v>
      </c>
      <c r="B1912" s="129" t="s">
        <v>3078</v>
      </c>
      <c r="C1912" s="128">
        <v>613</v>
      </c>
      <c r="D1912" s="128">
        <v>6</v>
      </c>
      <c r="E1912" s="128">
        <v>300</v>
      </c>
      <c r="F1912" s="128">
        <v>0.98599999999999999</v>
      </c>
    </row>
    <row r="1913" spans="1:6">
      <c r="A1913" s="128">
        <v>524140</v>
      </c>
      <c r="B1913" s="129" t="s">
        <v>1257</v>
      </c>
      <c r="C1913" s="128">
        <v>707</v>
      </c>
      <c r="D1913" s="128">
        <v>7</v>
      </c>
      <c r="E1913" s="128">
        <v>296</v>
      </c>
      <c r="F1913" s="128">
        <v>0.98699999999999999</v>
      </c>
    </row>
    <row r="1914" spans="1:6">
      <c r="A1914" s="128">
        <v>516317</v>
      </c>
      <c r="B1914" s="129" t="s">
        <v>3079</v>
      </c>
      <c r="C1914" s="128">
        <v>610</v>
      </c>
      <c r="D1914" s="128">
        <v>6</v>
      </c>
      <c r="E1914" s="128">
        <v>269</v>
      </c>
      <c r="F1914" s="128">
        <v>0.99</v>
      </c>
    </row>
    <row r="1915" spans="1:6">
      <c r="A1915" s="128">
        <v>528684</v>
      </c>
      <c r="B1915" s="129" t="s">
        <v>3080</v>
      </c>
      <c r="C1915" s="128">
        <v>811</v>
      </c>
      <c r="D1915" s="128">
        <v>8</v>
      </c>
      <c r="E1915" s="128">
        <v>100</v>
      </c>
      <c r="F1915" s="128">
        <v>1.0109999999999999</v>
      </c>
    </row>
    <row r="1916" spans="1:6">
      <c r="A1916" s="128">
        <v>501328</v>
      </c>
      <c r="B1916" s="129" t="s">
        <v>3081</v>
      </c>
      <c r="C1916" s="128">
        <v>401</v>
      </c>
      <c r="D1916" s="128">
        <v>4</v>
      </c>
      <c r="E1916" s="128">
        <v>135</v>
      </c>
      <c r="F1916" s="128">
        <v>1.0069999999999999</v>
      </c>
    </row>
    <row r="1917" spans="1:6">
      <c r="A1917" s="128">
        <v>510009</v>
      </c>
      <c r="B1917" s="129" t="s">
        <v>3082</v>
      </c>
      <c r="C1917" s="128">
        <v>503</v>
      </c>
      <c r="D1917" s="128">
        <v>5</v>
      </c>
      <c r="E1917" s="128">
        <v>640</v>
      </c>
      <c r="F1917" s="128">
        <v>0.94399999999999995</v>
      </c>
    </row>
    <row r="1918" spans="1:6">
      <c r="A1918" s="128">
        <v>512524</v>
      </c>
      <c r="B1918" s="129" t="s">
        <v>3083</v>
      </c>
      <c r="C1918" s="128">
        <v>506</v>
      </c>
      <c r="D1918" s="128">
        <v>5</v>
      </c>
      <c r="E1918" s="128">
        <v>422</v>
      </c>
      <c r="F1918" s="128">
        <v>0.97099999999999997</v>
      </c>
    </row>
    <row r="1919" spans="1:6">
      <c r="A1919" s="128">
        <v>510963</v>
      </c>
      <c r="B1919" s="129" t="s">
        <v>3084</v>
      </c>
      <c r="C1919" s="128">
        <v>505</v>
      </c>
      <c r="D1919" s="128">
        <v>5</v>
      </c>
      <c r="E1919" s="128">
        <v>768</v>
      </c>
      <c r="F1919" s="128">
        <v>0.92900000000000005</v>
      </c>
    </row>
    <row r="1920" spans="1:6">
      <c r="A1920" s="128">
        <v>508942</v>
      </c>
      <c r="B1920" s="129" t="s">
        <v>3085</v>
      </c>
      <c r="C1920" s="128">
        <v>601</v>
      </c>
      <c r="D1920" s="128">
        <v>6</v>
      </c>
      <c r="E1920" s="128">
        <v>463</v>
      </c>
      <c r="F1920" s="128">
        <v>0.96599999999999997</v>
      </c>
    </row>
    <row r="1921" spans="1:6">
      <c r="A1921" s="128">
        <v>522970</v>
      </c>
      <c r="B1921" s="129" t="s">
        <v>3086</v>
      </c>
      <c r="C1921" s="128">
        <v>809</v>
      </c>
      <c r="D1921" s="128">
        <v>8</v>
      </c>
      <c r="E1921" s="128">
        <v>280</v>
      </c>
      <c r="F1921" s="128">
        <v>0.98899999999999999</v>
      </c>
    </row>
    <row r="1922" spans="1:6">
      <c r="A1922" s="128">
        <v>504696</v>
      </c>
      <c r="B1922" s="129" t="s">
        <v>3087</v>
      </c>
      <c r="C1922" s="128">
        <v>303</v>
      </c>
      <c r="D1922" s="128">
        <v>3</v>
      </c>
      <c r="E1922" s="128">
        <v>343</v>
      </c>
      <c r="F1922" s="128">
        <v>0.98099999999999998</v>
      </c>
    </row>
    <row r="1923" spans="1:6">
      <c r="A1923" s="128">
        <v>504700</v>
      </c>
      <c r="B1923" s="129" t="s">
        <v>3088</v>
      </c>
      <c r="C1923" s="128">
        <v>205</v>
      </c>
      <c r="D1923" s="128">
        <v>2</v>
      </c>
      <c r="E1923" s="128">
        <v>293</v>
      </c>
      <c r="F1923" s="128">
        <v>0.98699999999999999</v>
      </c>
    </row>
    <row r="1924" spans="1:6">
      <c r="A1924" s="128">
        <v>504718</v>
      </c>
      <c r="B1924" s="129" t="s">
        <v>3089</v>
      </c>
      <c r="C1924" s="128">
        <v>206</v>
      </c>
      <c r="D1924" s="128">
        <v>2</v>
      </c>
      <c r="E1924" s="128">
        <v>178</v>
      </c>
      <c r="F1924" s="128">
        <v>1.0009999999999999</v>
      </c>
    </row>
    <row r="1925" spans="1:6">
      <c r="A1925" s="128">
        <v>504726</v>
      </c>
      <c r="B1925" s="129" t="s">
        <v>3090</v>
      </c>
      <c r="C1925" s="128">
        <v>205</v>
      </c>
      <c r="D1925" s="128">
        <v>2</v>
      </c>
      <c r="E1925" s="128">
        <v>245</v>
      </c>
      <c r="F1925" s="128">
        <v>0.99299999999999999</v>
      </c>
    </row>
    <row r="1926" spans="1:6">
      <c r="A1926" s="128">
        <v>513881</v>
      </c>
      <c r="B1926" s="129" t="s">
        <v>1435</v>
      </c>
      <c r="C1926" s="128">
        <v>307</v>
      </c>
      <c r="D1926" s="128">
        <v>3</v>
      </c>
      <c r="E1926" s="128">
        <v>309</v>
      </c>
      <c r="F1926" s="128">
        <v>0.98499999999999999</v>
      </c>
    </row>
    <row r="1927" spans="1:6">
      <c r="A1927" s="128">
        <v>526100</v>
      </c>
      <c r="B1927" s="129" t="s">
        <v>3091</v>
      </c>
      <c r="C1927" s="128">
        <v>608</v>
      </c>
      <c r="D1927" s="128">
        <v>6</v>
      </c>
      <c r="E1927" s="128">
        <v>260</v>
      </c>
      <c r="F1927" s="128">
        <v>0.99099999999999999</v>
      </c>
    </row>
    <row r="1928" spans="1:6">
      <c r="A1928" s="128">
        <v>527734</v>
      </c>
      <c r="B1928" s="129" t="s">
        <v>3092</v>
      </c>
      <c r="C1928" s="128">
        <v>712</v>
      </c>
      <c r="D1928" s="128">
        <v>7</v>
      </c>
      <c r="E1928" s="128">
        <v>434</v>
      </c>
      <c r="F1928" s="128">
        <v>0.97</v>
      </c>
    </row>
    <row r="1929" spans="1:6">
      <c r="A1929" s="128">
        <v>520675</v>
      </c>
      <c r="B1929" s="129" t="s">
        <v>3093</v>
      </c>
      <c r="C1929" s="128">
        <v>709</v>
      </c>
      <c r="D1929" s="128">
        <v>7</v>
      </c>
      <c r="E1929" s="128">
        <v>432</v>
      </c>
      <c r="F1929" s="128">
        <v>0.97</v>
      </c>
    </row>
    <row r="1930" spans="1:6">
      <c r="A1930" s="128">
        <v>529010</v>
      </c>
      <c r="B1930" s="129" t="s">
        <v>3094</v>
      </c>
      <c r="C1930" s="128">
        <v>702</v>
      </c>
      <c r="D1930" s="128">
        <v>7</v>
      </c>
      <c r="E1930" s="128">
        <v>233</v>
      </c>
      <c r="F1930" s="128">
        <v>0.995</v>
      </c>
    </row>
    <row r="1931" spans="1:6">
      <c r="A1931" s="128">
        <v>525057</v>
      </c>
      <c r="B1931" s="129" t="s">
        <v>3095</v>
      </c>
      <c r="C1931" s="128">
        <v>707</v>
      </c>
      <c r="D1931" s="128">
        <v>7</v>
      </c>
      <c r="E1931" s="128">
        <v>473</v>
      </c>
      <c r="F1931" s="128">
        <v>0.96499999999999997</v>
      </c>
    </row>
    <row r="1932" spans="1:6">
      <c r="A1932" s="128">
        <v>517194</v>
      </c>
      <c r="B1932" s="129" t="s">
        <v>3096</v>
      </c>
      <c r="C1932" s="128">
        <v>613</v>
      </c>
      <c r="D1932" s="128">
        <v>6</v>
      </c>
      <c r="E1932" s="128">
        <v>494</v>
      </c>
      <c r="F1932" s="128">
        <v>0.96199999999999997</v>
      </c>
    </row>
    <row r="1933" spans="1:6">
      <c r="A1933" s="128">
        <v>529028</v>
      </c>
      <c r="B1933" s="129" t="s">
        <v>3097</v>
      </c>
      <c r="C1933" s="128">
        <v>713</v>
      </c>
      <c r="D1933" s="128">
        <v>7</v>
      </c>
      <c r="E1933" s="128">
        <v>200</v>
      </c>
      <c r="F1933" s="128">
        <v>0.999</v>
      </c>
    </row>
    <row r="1934" spans="1:6">
      <c r="A1934" s="128">
        <v>510971</v>
      </c>
      <c r="B1934" s="129" t="s">
        <v>3098</v>
      </c>
      <c r="C1934" s="128">
        <v>505</v>
      </c>
      <c r="D1934" s="128">
        <v>5</v>
      </c>
      <c r="E1934" s="128">
        <v>589</v>
      </c>
      <c r="F1934" s="128">
        <v>0.95099999999999996</v>
      </c>
    </row>
    <row r="1935" spans="1:6">
      <c r="A1935" s="128">
        <v>511781</v>
      </c>
      <c r="B1935" s="129" t="s">
        <v>3099</v>
      </c>
      <c r="C1935" s="128">
        <v>606</v>
      </c>
      <c r="D1935" s="128">
        <v>6</v>
      </c>
      <c r="E1935" s="128">
        <v>183</v>
      </c>
      <c r="F1935" s="128">
        <v>1.0009999999999999</v>
      </c>
    </row>
    <row r="1936" spans="1:6">
      <c r="A1936" s="128">
        <v>513598</v>
      </c>
      <c r="B1936" s="129" t="s">
        <v>3100</v>
      </c>
      <c r="C1936" s="128">
        <v>302</v>
      </c>
      <c r="D1936" s="128">
        <v>3</v>
      </c>
      <c r="E1936" s="128">
        <v>242</v>
      </c>
      <c r="F1936" s="128">
        <v>0.99399999999999999</v>
      </c>
    </row>
    <row r="1937" spans="1:6">
      <c r="A1937" s="128">
        <v>505412</v>
      </c>
      <c r="B1937" s="129" t="s">
        <v>3101</v>
      </c>
      <c r="C1937" s="128">
        <v>301</v>
      </c>
      <c r="D1937" s="128">
        <v>3</v>
      </c>
      <c r="E1937" s="128">
        <v>222</v>
      </c>
      <c r="F1937" s="128">
        <v>0.996</v>
      </c>
    </row>
    <row r="1938" spans="1:6">
      <c r="A1938" s="128">
        <v>513601</v>
      </c>
      <c r="B1938" s="129" t="s">
        <v>3102</v>
      </c>
      <c r="C1938" s="128">
        <v>306</v>
      </c>
      <c r="D1938" s="128">
        <v>3</v>
      </c>
      <c r="E1938" s="128">
        <v>420</v>
      </c>
      <c r="F1938" s="128">
        <v>0.97199999999999998</v>
      </c>
    </row>
    <row r="1939" spans="1:6">
      <c r="A1939" s="128">
        <v>527742</v>
      </c>
      <c r="B1939" s="129" t="s">
        <v>3103</v>
      </c>
      <c r="C1939" s="128">
        <v>712</v>
      </c>
      <c r="D1939" s="128">
        <v>7</v>
      </c>
      <c r="E1939" s="128">
        <v>325</v>
      </c>
      <c r="F1939" s="128">
        <v>0.98299999999999998</v>
      </c>
    </row>
    <row r="1940" spans="1:6">
      <c r="A1940" s="128">
        <v>520683</v>
      </c>
      <c r="B1940" s="129" t="s">
        <v>3104</v>
      </c>
      <c r="C1940" s="128">
        <v>702</v>
      </c>
      <c r="D1940" s="128">
        <v>7</v>
      </c>
      <c r="E1940" s="128">
        <v>212</v>
      </c>
      <c r="F1940" s="128">
        <v>0.997</v>
      </c>
    </row>
    <row r="1941" spans="1:6">
      <c r="A1941" s="128">
        <v>528692</v>
      </c>
      <c r="B1941" s="129" t="s">
        <v>3105</v>
      </c>
      <c r="C1941" s="128">
        <v>807</v>
      </c>
      <c r="D1941" s="128">
        <v>8</v>
      </c>
      <c r="E1941" s="128">
        <v>101</v>
      </c>
      <c r="F1941" s="128">
        <v>1.0109999999999999</v>
      </c>
    </row>
    <row r="1942" spans="1:6">
      <c r="A1942" s="128">
        <v>510017</v>
      </c>
      <c r="B1942" s="129" t="s">
        <v>3106</v>
      </c>
      <c r="C1942" s="128">
        <v>503</v>
      </c>
      <c r="D1942" s="128">
        <v>5</v>
      </c>
      <c r="E1942" s="128">
        <v>573</v>
      </c>
      <c r="F1942" s="128">
        <v>0.95299999999999996</v>
      </c>
    </row>
    <row r="1943" spans="1:6">
      <c r="A1943" s="128">
        <v>513610</v>
      </c>
      <c r="B1943" s="129" t="s">
        <v>1365</v>
      </c>
      <c r="C1943" s="128">
        <v>308</v>
      </c>
      <c r="D1943" s="128">
        <v>3</v>
      </c>
      <c r="E1943" s="128">
        <v>300</v>
      </c>
      <c r="F1943" s="128">
        <v>0.98599999999999999</v>
      </c>
    </row>
    <row r="1944" spans="1:6">
      <c r="A1944" s="128">
        <v>502693</v>
      </c>
      <c r="B1944" s="129" t="s">
        <v>3107</v>
      </c>
      <c r="C1944" s="128">
        <v>402</v>
      </c>
      <c r="D1944" s="128">
        <v>4</v>
      </c>
      <c r="E1944" s="128">
        <v>352</v>
      </c>
      <c r="F1944" s="128">
        <v>0.98</v>
      </c>
    </row>
    <row r="1945" spans="1:6">
      <c r="A1945" s="128">
        <v>522988</v>
      </c>
      <c r="B1945" s="129" t="s">
        <v>3108</v>
      </c>
      <c r="C1945" s="128">
        <v>807</v>
      </c>
      <c r="D1945" s="128">
        <v>8</v>
      </c>
      <c r="E1945" s="128">
        <v>134</v>
      </c>
      <c r="F1945" s="128">
        <v>1.0069999999999999</v>
      </c>
    </row>
    <row r="1946" spans="1:6">
      <c r="A1946" s="128">
        <v>526983</v>
      </c>
      <c r="B1946" s="129" t="s">
        <v>3109</v>
      </c>
      <c r="C1946" s="128">
        <v>710</v>
      </c>
      <c r="D1946" s="128">
        <v>7</v>
      </c>
      <c r="E1946" s="128">
        <v>573</v>
      </c>
      <c r="F1946" s="128">
        <v>0.95299999999999996</v>
      </c>
    </row>
    <row r="1947" spans="1:6">
      <c r="A1947" s="128">
        <v>503967</v>
      </c>
      <c r="B1947" s="129" t="s">
        <v>3110</v>
      </c>
      <c r="C1947" s="128">
        <v>202</v>
      </c>
      <c r="D1947" s="128">
        <v>2</v>
      </c>
      <c r="E1947" s="128">
        <v>135</v>
      </c>
      <c r="F1947" s="128">
        <v>1.0069999999999999</v>
      </c>
    </row>
    <row r="1948" spans="1:6">
      <c r="A1948" s="128">
        <v>503975</v>
      </c>
      <c r="B1948" s="129" t="s">
        <v>3111</v>
      </c>
      <c r="C1948" s="128">
        <v>202</v>
      </c>
      <c r="D1948" s="128">
        <v>2</v>
      </c>
      <c r="E1948" s="128">
        <v>124</v>
      </c>
      <c r="F1948" s="128">
        <v>1.008</v>
      </c>
    </row>
    <row r="1949" spans="1:6">
      <c r="A1949" s="128">
        <v>525065</v>
      </c>
      <c r="B1949" s="129" t="s">
        <v>3112</v>
      </c>
      <c r="C1949" s="128">
        <v>707</v>
      </c>
      <c r="D1949" s="128">
        <v>7</v>
      </c>
      <c r="E1949" s="128">
        <v>371</v>
      </c>
      <c r="F1949" s="128">
        <v>0.97799999999999998</v>
      </c>
    </row>
    <row r="1950" spans="1:6">
      <c r="A1950" s="128">
        <v>510025</v>
      </c>
      <c r="B1950" s="129" t="s">
        <v>3113</v>
      </c>
      <c r="C1950" s="128">
        <v>507</v>
      </c>
      <c r="D1950" s="128">
        <v>5</v>
      </c>
      <c r="E1950" s="128">
        <v>642</v>
      </c>
      <c r="F1950" s="128">
        <v>0.94399999999999995</v>
      </c>
    </row>
    <row r="1951" spans="1:6">
      <c r="A1951" s="128">
        <v>510033</v>
      </c>
      <c r="B1951" s="129" t="s">
        <v>3114</v>
      </c>
      <c r="C1951" s="128">
        <v>507</v>
      </c>
      <c r="D1951" s="128">
        <v>5</v>
      </c>
      <c r="E1951" s="128">
        <v>718</v>
      </c>
      <c r="F1951" s="128">
        <v>0.93500000000000005</v>
      </c>
    </row>
    <row r="1952" spans="1:6">
      <c r="A1952" s="128">
        <v>528706</v>
      </c>
      <c r="B1952" s="129" t="s">
        <v>3115</v>
      </c>
      <c r="C1952" s="128">
        <v>811</v>
      </c>
      <c r="D1952" s="128">
        <v>8</v>
      </c>
      <c r="E1952" s="128">
        <v>100</v>
      </c>
      <c r="F1952" s="128">
        <v>1.0109999999999999</v>
      </c>
    </row>
    <row r="1953" spans="1:6">
      <c r="A1953" s="128">
        <v>525073</v>
      </c>
      <c r="B1953" s="129" t="s">
        <v>3116</v>
      </c>
      <c r="C1953" s="128">
        <v>707</v>
      </c>
      <c r="D1953" s="128">
        <v>7</v>
      </c>
      <c r="E1953" s="128">
        <v>284</v>
      </c>
      <c r="F1953" s="128">
        <v>0.98799999999999999</v>
      </c>
    </row>
    <row r="1954" spans="1:6">
      <c r="A1954" s="128">
        <v>503495</v>
      </c>
      <c r="B1954" s="129" t="s">
        <v>3117</v>
      </c>
      <c r="C1954" s="128">
        <v>404</v>
      </c>
      <c r="D1954" s="128">
        <v>4</v>
      </c>
      <c r="E1954" s="128">
        <v>142</v>
      </c>
      <c r="F1954" s="128">
        <v>1.006</v>
      </c>
    </row>
    <row r="1955" spans="1:6">
      <c r="A1955" s="128">
        <v>504734</v>
      </c>
      <c r="B1955" s="129" t="s">
        <v>3118</v>
      </c>
      <c r="C1955" s="128">
        <v>206</v>
      </c>
      <c r="D1955" s="128">
        <v>2</v>
      </c>
      <c r="E1955" s="128">
        <v>256</v>
      </c>
      <c r="F1955" s="128">
        <v>0.99199999999999999</v>
      </c>
    </row>
    <row r="1956" spans="1:6">
      <c r="A1956" s="128">
        <v>515353</v>
      </c>
      <c r="B1956" s="129" t="s">
        <v>3119</v>
      </c>
      <c r="C1956" s="128">
        <v>609</v>
      </c>
      <c r="D1956" s="128">
        <v>6</v>
      </c>
      <c r="E1956" s="128">
        <v>173</v>
      </c>
      <c r="F1956" s="128">
        <v>1.002</v>
      </c>
    </row>
    <row r="1957" spans="1:6">
      <c r="A1957" s="128">
        <v>514349</v>
      </c>
      <c r="B1957" s="129" t="s">
        <v>3120</v>
      </c>
      <c r="C1957" s="128">
        <v>307</v>
      </c>
      <c r="D1957" s="128">
        <v>3</v>
      </c>
      <c r="E1957" s="128">
        <v>435</v>
      </c>
      <c r="F1957" s="128">
        <v>0.97</v>
      </c>
    </row>
    <row r="1958" spans="1:6">
      <c r="A1958" s="128">
        <v>580791</v>
      </c>
      <c r="B1958" s="129" t="s">
        <v>4851</v>
      </c>
      <c r="C1958" s="128">
        <v>504</v>
      </c>
      <c r="D1958" s="128">
        <v>5</v>
      </c>
      <c r="E1958" s="128">
        <v>368</v>
      </c>
      <c r="F1958" s="128">
        <v>0.97799999999999998</v>
      </c>
    </row>
    <row r="1959" spans="1:6">
      <c r="A1959" s="128">
        <v>527751</v>
      </c>
      <c r="B1959" s="129" t="s">
        <v>3121</v>
      </c>
      <c r="C1959" s="128">
        <v>712</v>
      </c>
      <c r="D1959" s="128">
        <v>7</v>
      </c>
      <c r="E1959" s="128">
        <v>260</v>
      </c>
      <c r="F1959" s="128">
        <v>0.99099999999999999</v>
      </c>
    </row>
    <row r="1960" spans="1:6">
      <c r="A1960" s="128">
        <v>505421</v>
      </c>
      <c r="B1960" s="129" t="s">
        <v>3122</v>
      </c>
      <c r="C1960" s="128">
        <v>406</v>
      </c>
      <c r="D1960" s="128">
        <v>4</v>
      </c>
      <c r="E1960" s="128">
        <v>192</v>
      </c>
      <c r="F1960" s="128">
        <v>1</v>
      </c>
    </row>
    <row r="1961" spans="1:6">
      <c r="A1961" s="128">
        <v>504742</v>
      </c>
      <c r="B1961" s="129" t="s">
        <v>3123</v>
      </c>
      <c r="C1961" s="128">
        <v>206</v>
      </c>
      <c r="D1961" s="128">
        <v>2</v>
      </c>
      <c r="E1961" s="128">
        <v>224</v>
      </c>
      <c r="F1961" s="128">
        <v>0.996</v>
      </c>
    </row>
    <row r="1962" spans="1:6">
      <c r="A1962" s="128">
        <v>556653</v>
      </c>
      <c r="B1962" s="129" t="s">
        <v>3123</v>
      </c>
      <c r="C1962" s="128">
        <v>207</v>
      </c>
      <c r="D1962" s="128">
        <v>2</v>
      </c>
      <c r="E1962" s="128">
        <v>168</v>
      </c>
      <c r="F1962" s="128">
        <v>1.0029999999999999</v>
      </c>
    </row>
    <row r="1963" spans="1:6">
      <c r="A1963" s="128">
        <v>509396</v>
      </c>
      <c r="B1963" s="129" t="s">
        <v>4004</v>
      </c>
      <c r="C1963" s="128">
        <v>502</v>
      </c>
      <c r="D1963" s="128">
        <v>5</v>
      </c>
      <c r="E1963" s="128">
        <v>501</v>
      </c>
      <c r="F1963" s="128">
        <v>0.96199999999999997</v>
      </c>
    </row>
    <row r="1964" spans="1:6">
      <c r="A1964" s="128">
        <v>501336</v>
      </c>
      <c r="B1964" s="129" t="s">
        <v>3124</v>
      </c>
      <c r="C1964" s="128">
        <v>401</v>
      </c>
      <c r="D1964" s="128">
        <v>4</v>
      </c>
      <c r="E1964" s="128">
        <v>111</v>
      </c>
      <c r="F1964" s="128">
        <v>1.01</v>
      </c>
    </row>
    <row r="1965" spans="1:6">
      <c r="A1965" s="128">
        <v>520691</v>
      </c>
      <c r="B1965" s="129" t="s">
        <v>3125</v>
      </c>
      <c r="C1965" s="128">
        <v>705</v>
      </c>
      <c r="D1965" s="128">
        <v>7</v>
      </c>
      <c r="E1965" s="128">
        <v>223</v>
      </c>
      <c r="F1965" s="128">
        <v>0.996</v>
      </c>
    </row>
    <row r="1966" spans="1:6">
      <c r="A1966" s="128">
        <v>529036</v>
      </c>
      <c r="B1966" s="129" t="s">
        <v>3126</v>
      </c>
      <c r="C1966" s="128">
        <v>713</v>
      </c>
      <c r="D1966" s="128">
        <v>7</v>
      </c>
      <c r="E1966" s="128">
        <v>276</v>
      </c>
      <c r="F1966" s="128">
        <v>0.98899999999999999</v>
      </c>
    </row>
    <row r="1967" spans="1:6">
      <c r="A1967" s="128">
        <v>511790</v>
      </c>
      <c r="B1967" s="129" t="s">
        <v>3127</v>
      </c>
      <c r="C1967" s="128">
        <v>606</v>
      </c>
      <c r="D1967" s="128">
        <v>6</v>
      </c>
      <c r="E1967" s="128">
        <v>261</v>
      </c>
      <c r="F1967" s="128">
        <v>0.99099999999999999</v>
      </c>
    </row>
    <row r="1968" spans="1:6">
      <c r="A1968" s="128">
        <v>529044</v>
      </c>
      <c r="B1968" s="129" t="s">
        <v>3128</v>
      </c>
      <c r="C1968" s="128">
        <v>713</v>
      </c>
      <c r="D1968" s="128">
        <v>7</v>
      </c>
      <c r="E1968" s="128">
        <v>173</v>
      </c>
      <c r="F1968" s="128">
        <v>1.002</v>
      </c>
    </row>
    <row r="1969" spans="1:6">
      <c r="A1969" s="128">
        <v>505439</v>
      </c>
      <c r="B1969" s="129" t="s">
        <v>3129</v>
      </c>
      <c r="C1969" s="128">
        <v>406</v>
      </c>
      <c r="D1969" s="128">
        <v>4</v>
      </c>
      <c r="E1969" s="128">
        <v>177</v>
      </c>
      <c r="F1969" s="128">
        <v>1.002</v>
      </c>
    </row>
    <row r="1970" spans="1:6">
      <c r="A1970" s="128">
        <v>517917</v>
      </c>
      <c r="B1970" s="129" t="s">
        <v>3130</v>
      </c>
      <c r="C1970" s="128">
        <v>511</v>
      </c>
      <c r="D1970" s="128">
        <v>5</v>
      </c>
      <c r="E1970" s="128">
        <v>448</v>
      </c>
      <c r="F1970" s="128">
        <v>0.96799999999999997</v>
      </c>
    </row>
    <row r="1971" spans="1:6">
      <c r="A1971" s="128">
        <v>517925</v>
      </c>
      <c r="B1971" s="129" t="s">
        <v>3131</v>
      </c>
      <c r="C1971" s="128">
        <v>511</v>
      </c>
      <c r="D1971" s="128">
        <v>5</v>
      </c>
      <c r="E1971" s="128">
        <v>508</v>
      </c>
      <c r="F1971" s="128">
        <v>0.96099999999999997</v>
      </c>
    </row>
    <row r="1972" spans="1:6">
      <c r="A1972" s="128">
        <v>517933</v>
      </c>
      <c r="B1972" s="129" t="s">
        <v>3132</v>
      </c>
      <c r="C1972" s="128">
        <v>511</v>
      </c>
      <c r="D1972" s="128">
        <v>5</v>
      </c>
      <c r="E1972" s="128">
        <v>411</v>
      </c>
      <c r="F1972" s="128">
        <v>0.97299999999999998</v>
      </c>
    </row>
    <row r="1973" spans="1:6">
      <c r="A1973" s="128">
        <v>526118</v>
      </c>
      <c r="B1973" s="129" t="s">
        <v>3133</v>
      </c>
      <c r="C1973" s="128">
        <v>608</v>
      </c>
      <c r="D1973" s="128">
        <v>6</v>
      </c>
      <c r="E1973" s="128">
        <v>352</v>
      </c>
      <c r="F1973" s="128">
        <v>0.98</v>
      </c>
    </row>
    <row r="1974" spans="1:6">
      <c r="A1974" s="128">
        <v>521906</v>
      </c>
      <c r="B1974" s="129" t="s">
        <v>3133</v>
      </c>
      <c r="C1974" s="128">
        <v>806</v>
      </c>
      <c r="D1974" s="128">
        <v>8</v>
      </c>
      <c r="E1974" s="128">
        <v>331</v>
      </c>
      <c r="F1974" s="128">
        <v>0.98299999999999998</v>
      </c>
    </row>
    <row r="1975" spans="1:6">
      <c r="A1975" s="128">
        <v>509400</v>
      </c>
      <c r="B1975" s="129" t="s">
        <v>4005</v>
      </c>
      <c r="C1975" s="128">
        <v>502</v>
      </c>
      <c r="D1975" s="128">
        <v>5</v>
      </c>
      <c r="E1975" s="128">
        <v>430</v>
      </c>
      <c r="F1975" s="128">
        <v>0.97</v>
      </c>
    </row>
    <row r="1976" spans="1:6">
      <c r="A1976" s="128">
        <v>527769</v>
      </c>
      <c r="B1976" s="129" t="s">
        <v>3134</v>
      </c>
      <c r="C1976" s="128">
        <v>712</v>
      </c>
      <c r="D1976" s="128">
        <v>7</v>
      </c>
      <c r="E1976" s="128">
        <v>222</v>
      </c>
      <c r="F1976" s="128">
        <v>0.996</v>
      </c>
    </row>
    <row r="1977" spans="1:6">
      <c r="A1977" s="128">
        <v>522996</v>
      </c>
      <c r="B1977" s="129" t="s">
        <v>3135</v>
      </c>
      <c r="C1977" s="128">
        <v>807</v>
      </c>
      <c r="D1977" s="128">
        <v>8</v>
      </c>
      <c r="E1977" s="128">
        <v>125</v>
      </c>
      <c r="F1977" s="128">
        <v>1.008</v>
      </c>
    </row>
    <row r="1978" spans="1:6">
      <c r="A1978" s="128">
        <v>507482</v>
      </c>
      <c r="B1978" s="129" t="s">
        <v>3136</v>
      </c>
      <c r="C1978" s="128">
        <v>204</v>
      </c>
      <c r="D1978" s="128">
        <v>2</v>
      </c>
      <c r="E1978" s="128">
        <v>160</v>
      </c>
      <c r="F1978" s="128">
        <v>1.004</v>
      </c>
    </row>
    <row r="1979" spans="1:6">
      <c r="A1979" s="128">
        <v>526126</v>
      </c>
      <c r="B1979" s="129" t="s">
        <v>3137</v>
      </c>
      <c r="C1979" s="128">
        <v>808</v>
      </c>
      <c r="D1979" s="128">
        <v>8</v>
      </c>
      <c r="E1979" s="128">
        <v>345</v>
      </c>
      <c r="F1979" s="128">
        <v>0.98099999999999998</v>
      </c>
    </row>
    <row r="1980" spans="1:6">
      <c r="A1980" s="128">
        <v>512541</v>
      </c>
      <c r="B1980" s="129" t="s">
        <v>3138</v>
      </c>
      <c r="C1980" s="128">
        <v>506</v>
      </c>
      <c r="D1980" s="128">
        <v>5</v>
      </c>
      <c r="E1980" s="128">
        <v>432</v>
      </c>
      <c r="F1980" s="128">
        <v>0.97</v>
      </c>
    </row>
    <row r="1981" spans="1:6">
      <c r="A1981" s="128">
        <v>512559</v>
      </c>
      <c r="B1981" s="129" t="s">
        <v>3139</v>
      </c>
      <c r="C1981" s="128">
        <v>509</v>
      </c>
      <c r="D1981" s="128">
        <v>5</v>
      </c>
      <c r="E1981" s="128">
        <v>502</v>
      </c>
      <c r="F1981" s="128">
        <v>0.96199999999999997</v>
      </c>
    </row>
    <row r="1982" spans="1:6">
      <c r="A1982" s="128">
        <v>523798</v>
      </c>
      <c r="B1982" s="129" t="s">
        <v>3140</v>
      </c>
      <c r="C1982" s="128">
        <v>703</v>
      </c>
      <c r="D1982" s="128">
        <v>7</v>
      </c>
      <c r="E1982" s="128">
        <v>676</v>
      </c>
      <c r="F1982" s="128">
        <v>0.94</v>
      </c>
    </row>
    <row r="1983" spans="1:6">
      <c r="A1983" s="128">
        <v>557854</v>
      </c>
      <c r="B1983" s="129" t="s">
        <v>3141</v>
      </c>
      <c r="C1983" s="128">
        <v>609</v>
      </c>
      <c r="D1983" s="128">
        <v>6</v>
      </c>
      <c r="E1983" s="128">
        <v>181</v>
      </c>
      <c r="F1983" s="128">
        <v>1.0009999999999999</v>
      </c>
    </row>
    <row r="1984" spans="1:6">
      <c r="A1984" s="128">
        <v>521914</v>
      </c>
      <c r="B1984" s="129" t="s">
        <v>3142</v>
      </c>
      <c r="C1984" s="128">
        <v>806</v>
      </c>
      <c r="D1984" s="128">
        <v>8</v>
      </c>
      <c r="E1984" s="128">
        <v>359</v>
      </c>
      <c r="F1984" s="128">
        <v>0.97899999999999998</v>
      </c>
    </row>
    <row r="1985" spans="1:6">
      <c r="A1985" s="128">
        <v>511803</v>
      </c>
      <c r="B1985" s="129" t="s">
        <v>3143</v>
      </c>
      <c r="C1985" s="128">
        <v>606</v>
      </c>
      <c r="D1985" s="128">
        <v>6</v>
      </c>
      <c r="E1985" s="128">
        <v>174</v>
      </c>
      <c r="F1985" s="128">
        <v>1.002</v>
      </c>
    </row>
    <row r="1986" spans="1:6">
      <c r="A1986" s="128">
        <v>519936</v>
      </c>
      <c r="B1986" s="129" t="s">
        <v>3144</v>
      </c>
      <c r="C1986" s="128">
        <v>701</v>
      </c>
      <c r="D1986" s="128">
        <v>7</v>
      </c>
      <c r="E1986" s="128">
        <v>306</v>
      </c>
      <c r="F1986" s="128">
        <v>0.98599999999999999</v>
      </c>
    </row>
    <row r="1987" spans="1:6">
      <c r="A1987" s="128">
        <v>503509</v>
      </c>
      <c r="B1987" s="129" t="s">
        <v>3145</v>
      </c>
      <c r="C1987" s="128">
        <v>404</v>
      </c>
      <c r="D1987" s="128">
        <v>4</v>
      </c>
      <c r="E1987" s="128">
        <v>124</v>
      </c>
      <c r="F1987" s="128">
        <v>1.008</v>
      </c>
    </row>
    <row r="1988" spans="1:6">
      <c r="A1988" s="128">
        <v>515361</v>
      </c>
      <c r="B1988" s="129" t="s">
        <v>3146</v>
      </c>
      <c r="C1988" s="128">
        <v>608</v>
      </c>
      <c r="D1988" s="128">
        <v>6</v>
      </c>
      <c r="E1988" s="128">
        <v>211</v>
      </c>
      <c r="F1988" s="128">
        <v>0.997</v>
      </c>
    </row>
    <row r="1989" spans="1:6">
      <c r="A1989" s="128">
        <v>511811</v>
      </c>
      <c r="B1989" s="129" t="s">
        <v>3147</v>
      </c>
      <c r="C1989" s="128">
        <v>606</v>
      </c>
      <c r="D1989" s="128">
        <v>6</v>
      </c>
      <c r="E1989" s="128">
        <v>222</v>
      </c>
      <c r="F1989" s="128">
        <v>0.996</v>
      </c>
    </row>
    <row r="1990" spans="1:6">
      <c r="A1990" s="128">
        <v>515370</v>
      </c>
      <c r="B1990" s="129" t="s">
        <v>3148</v>
      </c>
      <c r="C1990" s="128">
        <v>608</v>
      </c>
      <c r="D1990" s="128">
        <v>6</v>
      </c>
      <c r="E1990" s="128">
        <v>289</v>
      </c>
      <c r="F1990" s="128">
        <v>0.98799999999999999</v>
      </c>
    </row>
    <row r="1991" spans="1:6">
      <c r="A1991" s="128">
        <v>518620</v>
      </c>
      <c r="B1991" s="129" t="s">
        <v>3149</v>
      </c>
      <c r="C1991" s="128">
        <v>203</v>
      </c>
      <c r="D1991" s="128">
        <v>2</v>
      </c>
      <c r="E1991" s="128">
        <v>145</v>
      </c>
      <c r="F1991" s="128">
        <v>1.006</v>
      </c>
    </row>
    <row r="1992" spans="1:6">
      <c r="A1992" s="128">
        <v>512567</v>
      </c>
      <c r="B1992" s="129" t="s">
        <v>3150</v>
      </c>
      <c r="C1992" s="128">
        <v>506</v>
      </c>
      <c r="D1992" s="128">
        <v>5</v>
      </c>
      <c r="E1992" s="128">
        <v>452</v>
      </c>
      <c r="F1992" s="128">
        <v>0.96799999999999997</v>
      </c>
    </row>
    <row r="1993" spans="1:6">
      <c r="A1993" s="128">
        <v>515388</v>
      </c>
      <c r="B1993" s="129" t="s">
        <v>3151</v>
      </c>
      <c r="C1993" s="128">
        <v>609</v>
      </c>
      <c r="D1993" s="128">
        <v>6</v>
      </c>
      <c r="E1993" s="128">
        <v>285</v>
      </c>
      <c r="F1993" s="128">
        <v>0.98799999999999999</v>
      </c>
    </row>
    <row r="1994" spans="1:6">
      <c r="A1994" s="128">
        <v>515396</v>
      </c>
      <c r="B1994" s="129" t="s">
        <v>3152</v>
      </c>
      <c r="C1994" s="128">
        <v>609</v>
      </c>
      <c r="D1994" s="128">
        <v>6</v>
      </c>
      <c r="E1994" s="128">
        <v>478</v>
      </c>
      <c r="F1994" s="128">
        <v>0.96399999999999997</v>
      </c>
    </row>
    <row r="1995" spans="1:6">
      <c r="A1995" s="128">
        <v>515400</v>
      </c>
      <c r="B1995" s="129" t="s">
        <v>3153</v>
      </c>
      <c r="C1995" s="128">
        <v>608</v>
      </c>
      <c r="D1995" s="128">
        <v>6</v>
      </c>
      <c r="E1995" s="128">
        <v>402</v>
      </c>
      <c r="F1995" s="128">
        <v>0.97399999999999998</v>
      </c>
    </row>
    <row r="1996" spans="1:6">
      <c r="A1996" s="128">
        <v>507491</v>
      </c>
      <c r="B1996" s="129" t="s">
        <v>3154</v>
      </c>
      <c r="C1996" s="128">
        <v>204</v>
      </c>
      <c r="D1996" s="128">
        <v>2</v>
      </c>
      <c r="E1996" s="128">
        <v>156</v>
      </c>
      <c r="F1996" s="128">
        <v>1.004</v>
      </c>
    </row>
    <row r="1997" spans="1:6">
      <c r="A1997" s="128">
        <v>525081</v>
      </c>
      <c r="B1997" s="129" t="s">
        <v>3155</v>
      </c>
      <c r="C1997" s="128">
        <v>708</v>
      </c>
      <c r="D1997" s="128">
        <v>7</v>
      </c>
      <c r="E1997" s="128">
        <v>419</v>
      </c>
      <c r="F1997" s="128">
        <v>0.97199999999999998</v>
      </c>
    </row>
    <row r="1998" spans="1:6">
      <c r="A1998" s="128">
        <v>514357</v>
      </c>
      <c r="B1998" s="129" t="s">
        <v>3156</v>
      </c>
      <c r="C1998" s="128">
        <v>307</v>
      </c>
      <c r="D1998" s="128">
        <v>3</v>
      </c>
      <c r="E1998" s="128">
        <v>398</v>
      </c>
      <c r="F1998" s="128">
        <v>0.97399999999999998</v>
      </c>
    </row>
    <row r="1999" spans="1:6">
      <c r="A1999" s="128">
        <v>508951</v>
      </c>
      <c r="B1999" s="129" t="s">
        <v>3157</v>
      </c>
      <c r="C1999" s="128">
        <v>603</v>
      </c>
      <c r="D1999" s="128">
        <v>6</v>
      </c>
      <c r="E1999" s="128">
        <v>480</v>
      </c>
      <c r="F1999" s="128">
        <v>0.96399999999999997</v>
      </c>
    </row>
    <row r="2000" spans="1:6">
      <c r="A2000" s="128">
        <v>525090</v>
      </c>
      <c r="B2000" s="129" t="s">
        <v>3158</v>
      </c>
      <c r="C2000" s="128">
        <v>708</v>
      </c>
      <c r="D2000" s="128">
        <v>7</v>
      </c>
      <c r="E2000" s="128">
        <v>350</v>
      </c>
      <c r="F2000" s="128">
        <v>0.98</v>
      </c>
    </row>
    <row r="2001" spans="1:6">
      <c r="A2001" s="128">
        <v>503983</v>
      </c>
      <c r="B2001" s="129" t="s">
        <v>3159</v>
      </c>
      <c r="C2001" s="128">
        <v>108</v>
      </c>
      <c r="D2001" s="128">
        <v>1</v>
      </c>
      <c r="E2001" s="128">
        <v>124</v>
      </c>
      <c r="F2001" s="128">
        <v>1.008</v>
      </c>
    </row>
    <row r="2002" spans="1:6">
      <c r="A2002" s="128">
        <v>519740</v>
      </c>
      <c r="B2002" s="129" t="s">
        <v>3160</v>
      </c>
      <c r="C2002" s="128">
        <v>701</v>
      </c>
      <c r="D2002" s="128">
        <v>7</v>
      </c>
      <c r="E2002" s="128">
        <v>463</v>
      </c>
      <c r="F2002" s="128">
        <v>0.96599999999999997</v>
      </c>
    </row>
    <row r="2003" spans="1:6">
      <c r="A2003" s="128">
        <v>526134</v>
      </c>
      <c r="B2003" s="129" t="s">
        <v>3161</v>
      </c>
      <c r="C2003" s="128">
        <v>808</v>
      </c>
      <c r="D2003" s="128">
        <v>8</v>
      </c>
      <c r="E2003" s="128">
        <v>579</v>
      </c>
      <c r="F2003" s="128">
        <v>0.95199999999999996</v>
      </c>
    </row>
    <row r="2004" spans="1:6">
      <c r="A2004" s="128">
        <v>523801</v>
      </c>
      <c r="B2004" s="129" t="s">
        <v>3162</v>
      </c>
      <c r="C2004" s="128">
        <v>703</v>
      </c>
      <c r="D2004" s="128">
        <v>7</v>
      </c>
      <c r="E2004" s="128">
        <v>714</v>
      </c>
      <c r="F2004" s="128">
        <v>0.93500000000000005</v>
      </c>
    </row>
    <row r="2005" spans="1:6">
      <c r="A2005" s="128">
        <v>529052</v>
      </c>
      <c r="B2005" s="129" t="s">
        <v>3163</v>
      </c>
      <c r="C2005" s="128">
        <v>713</v>
      </c>
      <c r="D2005" s="128">
        <v>7</v>
      </c>
      <c r="E2005" s="128">
        <v>184</v>
      </c>
      <c r="F2005" s="128">
        <v>1.0009999999999999</v>
      </c>
    </row>
    <row r="2006" spans="1:6">
      <c r="A2006" s="128">
        <v>523003</v>
      </c>
      <c r="B2006" s="129" t="s">
        <v>3164</v>
      </c>
      <c r="C2006" s="128">
        <v>809</v>
      </c>
      <c r="D2006" s="128">
        <v>8</v>
      </c>
      <c r="E2006" s="128">
        <v>288</v>
      </c>
      <c r="F2006" s="128">
        <v>0.98799999999999999</v>
      </c>
    </row>
    <row r="2007" spans="1:6">
      <c r="A2007" s="128">
        <v>525103</v>
      </c>
      <c r="B2007" s="129" t="s">
        <v>3165</v>
      </c>
      <c r="C2007" s="128">
        <v>708</v>
      </c>
      <c r="D2007" s="128">
        <v>7</v>
      </c>
      <c r="E2007" s="128">
        <v>633</v>
      </c>
      <c r="F2007" s="128">
        <v>0.94499999999999995</v>
      </c>
    </row>
    <row r="2008" spans="1:6">
      <c r="A2008" s="128">
        <v>520705</v>
      </c>
      <c r="B2008" s="129" t="s">
        <v>3166</v>
      </c>
      <c r="C2008" s="128">
        <v>705</v>
      </c>
      <c r="D2008" s="128">
        <v>7</v>
      </c>
      <c r="E2008" s="128">
        <v>284</v>
      </c>
      <c r="F2008" s="128">
        <v>0.98799999999999999</v>
      </c>
    </row>
    <row r="2009" spans="1:6">
      <c r="A2009" s="128">
        <v>517216</v>
      </c>
      <c r="B2009" s="129" t="s">
        <v>3167</v>
      </c>
      <c r="C2009" s="128">
        <v>613</v>
      </c>
      <c r="D2009" s="128">
        <v>6</v>
      </c>
      <c r="E2009" s="128">
        <v>521</v>
      </c>
      <c r="F2009" s="128">
        <v>0.95899999999999996</v>
      </c>
    </row>
    <row r="2010" spans="1:6">
      <c r="A2010" s="128">
        <v>521922</v>
      </c>
      <c r="B2010" s="129" t="s">
        <v>3168</v>
      </c>
      <c r="C2010" s="128">
        <v>806</v>
      </c>
      <c r="D2010" s="128">
        <v>8</v>
      </c>
      <c r="E2010" s="128">
        <v>192</v>
      </c>
      <c r="F2010" s="128">
        <v>1</v>
      </c>
    </row>
    <row r="2011" spans="1:6">
      <c r="A2011" s="128">
        <v>519758</v>
      </c>
      <c r="B2011" s="129" t="s">
        <v>3169</v>
      </c>
      <c r="C2011" s="128">
        <v>701</v>
      </c>
      <c r="D2011" s="128">
        <v>7</v>
      </c>
      <c r="E2011" s="128">
        <v>489</v>
      </c>
      <c r="F2011" s="128">
        <v>0.96299999999999997</v>
      </c>
    </row>
    <row r="2012" spans="1:6">
      <c r="A2012" s="128">
        <v>526142</v>
      </c>
      <c r="B2012" s="129" t="s">
        <v>1759</v>
      </c>
      <c r="C2012" s="128">
        <v>608</v>
      </c>
      <c r="D2012" s="128">
        <v>6</v>
      </c>
      <c r="E2012" s="128">
        <v>352</v>
      </c>
      <c r="F2012" s="128">
        <v>0.98</v>
      </c>
    </row>
    <row r="2013" spans="1:6">
      <c r="A2013" s="128">
        <v>526151</v>
      </c>
      <c r="B2013" s="129" t="s">
        <v>3170</v>
      </c>
      <c r="C2013" s="128">
        <v>608</v>
      </c>
      <c r="D2013" s="128">
        <v>6</v>
      </c>
      <c r="E2013" s="128">
        <v>304</v>
      </c>
      <c r="F2013" s="128">
        <v>0.98599999999999999</v>
      </c>
    </row>
    <row r="2014" spans="1:6">
      <c r="A2014" s="128">
        <v>508969</v>
      </c>
      <c r="B2014" s="129" t="s">
        <v>3171</v>
      </c>
      <c r="C2014" s="128">
        <v>601</v>
      </c>
      <c r="D2014" s="128">
        <v>6</v>
      </c>
      <c r="E2014" s="128">
        <v>478</v>
      </c>
      <c r="F2014" s="128">
        <v>0.96399999999999997</v>
      </c>
    </row>
    <row r="2015" spans="1:6">
      <c r="A2015" s="128">
        <v>557765</v>
      </c>
      <c r="B2015" s="129" t="s">
        <v>3171</v>
      </c>
      <c r="C2015" s="128">
        <v>609</v>
      </c>
      <c r="D2015" s="128">
        <v>6</v>
      </c>
      <c r="E2015" s="128">
        <v>170</v>
      </c>
      <c r="F2015" s="128">
        <v>1.002</v>
      </c>
    </row>
    <row r="2016" spans="1:6">
      <c r="A2016" s="128">
        <v>543501</v>
      </c>
      <c r="B2016" s="129" t="s">
        <v>3172</v>
      </c>
      <c r="C2016" s="128">
        <v>801</v>
      </c>
      <c r="D2016" s="128">
        <v>8</v>
      </c>
      <c r="E2016" s="128">
        <v>370</v>
      </c>
      <c r="F2016" s="128">
        <v>0.97799999999999998</v>
      </c>
    </row>
    <row r="2017" spans="1:6">
      <c r="A2017" s="128">
        <v>519766</v>
      </c>
      <c r="B2017" s="129" t="s">
        <v>3173</v>
      </c>
      <c r="C2017" s="128">
        <v>701</v>
      </c>
      <c r="D2017" s="128">
        <v>7</v>
      </c>
      <c r="E2017" s="128">
        <v>373</v>
      </c>
      <c r="F2017" s="128">
        <v>0.97699999999999998</v>
      </c>
    </row>
    <row r="2018" spans="1:6">
      <c r="A2018" s="128">
        <v>515426</v>
      </c>
      <c r="B2018" s="129" t="s">
        <v>3174</v>
      </c>
      <c r="C2018" s="128">
        <v>609</v>
      </c>
      <c r="D2018" s="128">
        <v>6</v>
      </c>
      <c r="E2018" s="128">
        <v>256</v>
      </c>
      <c r="F2018" s="128">
        <v>0.99199999999999999</v>
      </c>
    </row>
    <row r="2019" spans="1:6">
      <c r="A2019" s="128">
        <v>515442</v>
      </c>
      <c r="B2019" s="129" t="s">
        <v>3175</v>
      </c>
      <c r="C2019" s="128">
        <v>609</v>
      </c>
      <c r="D2019" s="128">
        <v>6</v>
      </c>
      <c r="E2019" s="128">
        <v>173</v>
      </c>
      <c r="F2019" s="128">
        <v>1.002</v>
      </c>
    </row>
    <row r="2020" spans="1:6">
      <c r="A2020" s="128">
        <v>514462</v>
      </c>
      <c r="B2020" s="129" t="s">
        <v>1245</v>
      </c>
      <c r="C2020" s="128">
        <v>609</v>
      </c>
      <c r="D2020" s="128">
        <v>6</v>
      </c>
      <c r="E2020" s="128">
        <v>241</v>
      </c>
      <c r="F2020" s="128">
        <v>0.99399999999999999</v>
      </c>
    </row>
    <row r="2021" spans="1:6">
      <c r="A2021" s="128">
        <v>515451</v>
      </c>
      <c r="B2021" s="129" t="s">
        <v>3176</v>
      </c>
      <c r="C2021" s="128">
        <v>609</v>
      </c>
      <c r="D2021" s="128">
        <v>6</v>
      </c>
      <c r="E2021" s="128">
        <v>269</v>
      </c>
      <c r="F2021" s="128">
        <v>0.99</v>
      </c>
    </row>
    <row r="2022" spans="1:6">
      <c r="A2022" s="128">
        <v>515469</v>
      </c>
      <c r="B2022" s="129" t="s">
        <v>3177</v>
      </c>
      <c r="C2022" s="128">
        <v>609</v>
      </c>
      <c r="D2022" s="128">
        <v>6</v>
      </c>
      <c r="E2022" s="128">
        <v>196</v>
      </c>
      <c r="F2022" s="128">
        <v>0.999</v>
      </c>
    </row>
    <row r="2023" spans="1:6">
      <c r="A2023" s="128">
        <v>557811</v>
      </c>
      <c r="B2023" s="129" t="s">
        <v>3178</v>
      </c>
      <c r="C2023" s="128">
        <v>609</v>
      </c>
      <c r="D2023" s="128">
        <v>6</v>
      </c>
      <c r="E2023" s="128">
        <v>250</v>
      </c>
      <c r="F2023" s="128">
        <v>0.99299999999999999</v>
      </c>
    </row>
    <row r="2024" spans="1:6">
      <c r="A2024" s="128">
        <v>500704</v>
      </c>
      <c r="B2024" s="129" t="s">
        <v>3179</v>
      </c>
      <c r="C2024" s="128">
        <v>403</v>
      </c>
      <c r="D2024" s="128">
        <v>4</v>
      </c>
      <c r="E2024" s="128">
        <v>159</v>
      </c>
      <c r="F2024" s="128">
        <v>1.004</v>
      </c>
    </row>
    <row r="2025" spans="1:6">
      <c r="A2025" s="128">
        <v>556122</v>
      </c>
      <c r="B2025" s="129" t="s">
        <v>3180</v>
      </c>
      <c r="C2025" s="128">
        <v>205</v>
      </c>
      <c r="D2025" s="128">
        <v>2</v>
      </c>
      <c r="E2025" s="128">
        <v>240</v>
      </c>
      <c r="F2025" s="128">
        <v>0.99399999999999999</v>
      </c>
    </row>
    <row r="2026" spans="1:6">
      <c r="A2026" s="128">
        <v>501891</v>
      </c>
      <c r="B2026" s="129" t="s">
        <v>3181</v>
      </c>
      <c r="C2026" s="128">
        <v>201</v>
      </c>
      <c r="D2026" s="128">
        <v>2</v>
      </c>
      <c r="E2026" s="128">
        <v>123</v>
      </c>
      <c r="F2026" s="128">
        <v>1.008</v>
      </c>
    </row>
    <row r="2027" spans="1:6">
      <c r="A2027" s="128">
        <v>504769</v>
      </c>
      <c r="B2027" s="129" t="s">
        <v>3182</v>
      </c>
      <c r="C2027" s="128">
        <v>106</v>
      </c>
      <c r="D2027" s="128">
        <v>1</v>
      </c>
      <c r="E2027" s="128">
        <v>201</v>
      </c>
      <c r="F2027" s="128">
        <v>0.999</v>
      </c>
    </row>
    <row r="2028" spans="1:6">
      <c r="A2028" s="128">
        <v>529061</v>
      </c>
      <c r="B2028" s="129" t="s">
        <v>3182</v>
      </c>
      <c r="C2028" s="128">
        <v>702</v>
      </c>
      <c r="D2028" s="128">
        <v>7</v>
      </c>
      <c r="E2028" s="128">
        <v>226</v>
      </c>
      <c r="F2028" s="128">
        <v>0.996</v>
      </c>
    </row>
    <row r="2029" spans="1:6">
      <c r="A2029" s="128">
        <v>526177</v>
      </c>
      <c r="B2029" s="129" t="s">
        <v>3183</v>
      </c>
      <c r="C2029" s="128">
        <v>808</v>
      </c>
      <c r="D2029" s="128">
        <v>8</v>
      </c>
      <c r="E2029" s="128">
        <v>371</v>
      </c>
      <c r="F2029" s="128">
        <v>0.97799999999999998</v>
      </c>
    </row>
    <row r="2030" spans="1:6">
      <c r="A2030" s="128">
        <v>525111</v>
      </c>
      <c r="B2030" s="129" t="s">
        <v>3184</v>
      </c>
      <c r="C2030" s="128">
        <v>707</v>
      </c>
      <c r="D2030" s="128">
        <v>7</v>
      </c>
      <c r="E2030" s="128">
        <v>308</v>
      </c>
      <c r="F2030" s="128">
        <v>0.98499999999999999</v>
      </c>
    </row>
    <row r="2031" spans="1:6">
      <c r="A2031" s="128">
        <v>519774</v>
      </c>
      <c r="B2031" s="129" t="s">
        <v>3185</v>
      </c>
      <c r="C2031" s="128">
        <v>701</v>
      </c>
      <c r="D2031" s="128">
        <v>7</v>
      </c>
      <c r="E2031" s="128">
        <v>315</v>
      </c>
      <c r="F2031" s="128">
        <v>0.98499999999999999</v>
      </c>
    </row>
    <row r="2032" spans="1:6">
      <c r="A2032" s="128">
        <v>520250</v>
      </c>
      <c r="B2032" s="129" t="s">
        <v>3186</v>
      </c>
      <c r="C2032" s="128">
        <v>702</v>
      </c>
      <c r="D2032" s="128">
        <v>7</v>
      </c>
      <c r="E2032" s="128">
        <v>231</v>
      </c>
      <c r="F2032" s="128">
        <v>0.995</v>
      </c>
    </row>
    <row r="2033" spans="1:6">
      <c r="A2033" s="128">
        <v>559610</v>
      </c>
      <c r="B2033" s="129" t="s">
        <v>3187</v>
      </c>
      <c r="C2033" s="128">
        <v>705</v>
      </c>
      <c r="D2033" s="128">
        <v>7</v>
      </c>
      <c r="E2033" s="128">
        <v>343</v>
      </c>
      <c r="F2033" s="128">
        <v>0.98099999999999998</v>
      </c>
    </row>
    <row r="2034" spans="1:6">
      <c r="A2034" s="128">
        <v>517941</v>
      </c>
      <c r="B2034" s="129" t="s">
        <v>3188</v>
      </c>
      <c r="C2034" s="128">
        <v>511</v>
      </c>
      <c r="D2034" s="128">
        <v>5</v>
      </c>
      <c r="E2034" s="128">
        <v>401</v>
      </c>
      <c r="F2034" s="128">
        <v>0.97399999999999998</v>
      </c>
    </row>
    <row r="2035" spans="1:6">
      <c r="A2035" s="128">
        <v>520713</v>
      </c>
      <c r="B2035" s="129" t="s">
        <v>3189</v>
      </c>
      <c r="C2035" s="128">
        <v>705</v>
      </c>
      <c r="D2035" s="128">
        <v>7</v>
      </c>
      <c r="E2035" s="128">
        <v>357</v>
      </c>
      <c r="F2035" s="128">
        <v>0.97899999999999998</v>
      </c>
    </row>
    <row r="2036" spans="1:6">
      <c r="A2036" s="128">
        <v>526185</v>
      </c>
      <c r="B2036" s="129" t="s">
        <v>3190</v>
      </c>
      <c r="C2036" s="128">
        <v>808</v>
      </c>
      <c r="D2036" s="128">
        <v>8</v>
      </c>
      <c r="E2036" s="128">
        <v>318</v>
      </c>
      <c r="F2036" s="128">
        <v>0.98399999999999999</v>
      </c>
    </row>
    <row r="2037" spans="1:6">
      <c r="A2037" s="128">
        <v>504777</v>
      </c>
      <c r="B2037" s="129" t="s">
        <v>3191</v>
      </c>
      <c r="C2037" s="128">
        <v>205</v>
      </c>
      <c r="D2037" s="128">
        <v>2</v>
      </c>
      <c r="E2037" s="128">
        <v>216</v>
      </c>
      <c r="F2037" s="128">
        <v>0.997</v>
      </c>
    </row>
    <row r="2038" spans="1:6">
      <c r="A2038" s="128">
        <v>508209</v>
      </c>
      <c r="B2038" s="129" t="s">
        <v>3192</v>
      </c>
      <c r="C2038" s="128">
        <v>108</v>
      </c>
      <c r="D2038" s="128">
        <v>1</v>
      </c>
      <c r="E2038" s="128">
        <v>130</v>
      </c>
      <c r="F2038" s="128">
        <v>1.0069999999999999</v>
      </c>
    </row>
    <row r="2039" spans="1:6">
      <c r="A2039" s="128">
        <v>511820</v>
      </c>
      <c r="B2039" s="129" t="s">
        <v>3193</v>
      </c>
      <c r="C2039" s="128">
        <v>607</v>
      </c>
      <c r="D2039" s="128">
        <v>6</v>
      </c>
      <c r="E2039" s="128">
        <v>237</v>
      </c>
      <c r="F2039" s="128">
        <v>0.99399999999999999</v>
      </c>
    </row>
    <row r="2040" spans="1:6">
      <c r="A2040" s="128">
        <v>515485</v>
      </c>
      <c r="B2040" s="129" t="s">
        <v>3194</v>
      </c>
      <c r="C2040" s="128">
        <v>609</v>
      </c>
      <c r="D2040" s="128">
        <v>6</v>
      </c>
      <c r="E2040" s="128">
        <v>383</v>
      </c>
      <c r="F2040" s="128">
        <v>0.97599999999999998</v>
      </c>
    </row>
    <row r="2041" spans="1:6">
      <c r="A2041" s="128">
        <v>520721</v>
      </c>
      <c r="B2041" s="129" t="s">
        <v>3194</v>
      </c>
      <c r="C2041" s="128">
        <v>702</v>
      </c>
      <c r="D2041" s="128">
        <v>7</v>
      </c>
      <c r="E2041" s="128">
        <v>188</v>
      </c>
      <c r="F2041" s="128">
        <v>1</v>
      </c>
    </row>
    <row r="2042" spans="1:6">
      <c r="A2042" s="128">
        <v>527777</v>
      </c>
      <c r="B2042" s="129" t="s">
        <v>3194</v>
      </c>
      <c r="C2042" s="128">
        <v>712</v>
      </c>
      <c r="D2042" s="128">
        <v>7</v>
      </c>
      <c r="E2042" s="128">
        <v>356</v>
      </c>
      <c r="F2042" s="128">
        <v>0.98</v>
      </c>
    </row>
    <row r="2043" spans="1:6">
      <c r="A2043" s="128">
        <v>521931</v>
      </c>
      <c r="B2043" s="129" t="s">
        <v>3195</v>
      </c>
      <c r="C2043" s="128">
        <v>806</v>
      </c>
      <c r="D2043" s="128">
        <v>8</v>
      </c>
      <c r="E2043" s="128">
        <v>218</v>
      </c>
      <c r="F2043" s="128">
        <v>0.997</v>
      </c>
    </row>
    <row r="2044" spans="1:6">
      <c r="A2044" s="128">
        <v>526193</v>
      </c>
      <c r="B2044" s="129" t="s">
        <v>3196</v>
      </c>
      <c r="C2044" s="128">
        <v>808</v>
      </c>
      <c r="D2044" s="128">
        <v>8</v>
      </c>
      <c r="E2044" s="128">
        <v>283</v>
      </c>
      <c r="F2044" s="128">
        <v>0.98899999999999999</v>
      </c>
    </row>
    <row r="2045" spans="1:6">
      <c r="A2045" s="128">
        <v>527785</v>
      </c>
      <c r="B2045" s="129" t="s">
        <v>3197</v>
      </c>
      <c r="C2045" s="128">
        <v>712</v>
      </c>
      <c r="D2045" s="128">
        <v>7</v>
      </c>
      <c r="E2045" s="128">
        <v>366</v>
      </c>
      <c r="F2045" s="128">
        <v>0.97799999999999998</v>
      </c>
    </row>
    <row r="2046" spans="1:6">
      <c r="A2046" s="128">
        <v>525120</v>
      </c>
      <c r="B2046" s="129" t="s">
        <v>3198</v>
      </c>
      <c r="C2046" s="128">
        <v>708</v>
      </c>
      <c r="D2046" s="128">
        <v>7</v>
      </c>
      <c r="E2046" s="128">
        <v>373</v>
      </c>
      <c r="F2046" s="128">
        <v>0.97699999999999998</v>
      </c>
    </row>
    <row r="2047" spans="1:6">
      <c r="A2047" s="128">
        <v>525529</v>
      </c>
      <c r="B2047" s="129" t="s">
        <v>1272</v>
      </c>
      <c r="C2047" s="128">
        <v>808</v>
      </c>
      <c r="D2047" s="128">
        <v>8</v>
      </c>
      <c r="E2047" s="128">
        <v>306</v>
      </c>
      <c r="F2047" s="128">
        <v>0.98599999999999999</v>
      </c>
    </row>
    <row r="2048" spans="1:6">
      <c r="A2048" s="128">
        <v>526207</v>
      </c>
      <c r="B2048" s="129" t="s">
        <v>3199</v>
      </c>
      <c r="C2048" s="128">
        <v>808</v>
      </c>
      <c r="D2048" s="128">
        <v>8</v>
      </c>
      <c r="E2048" s="128">
        <v>391</v>
      </c>
      <c r="F2048" s="128">
        <v>0.97499999999999998</v>
      </c>
    </row>
    <row r="2049" spans="1:6">
      <c r="A2049" s="128">
        <v>503517</v>
      </c>
      <c r="B2049" s="129" t="s">
        <v>3200</v>
      </c>
      <c r="C2049" s="128">
        <v>404</v>
      </c>
      <c r="D2049" s="128">
        <v>4</v>
      </c>
      <c r="E2049" s="128">
        <v>135</v>
      </c>
      <c r="F2049" s="128">
        <v>1.0069999999999999</v>
      </c>
    </row>
    <row r="2050" spans="1:6">
      <c r="A2050" s="128">
        <v>509426</v>
      </c>
      <c r="B2050" s="129" t="s">
        <v>4852</v>
      </c>
      <c r="C2050" s="128">
        <v>504</v>
      </c>
      <c r="D2050" s="128">
        <v>5</v>
      </c>
      <c r="E2050" s="128">
        <v>370</v>
      </c>
      <c r="F2050" s="128">
        <v>0.97799999999999998</v>
      </c>
    </row>
    <row r="2051" spans="1:6">
      <c r="A2051" s="128">
        <v>509434</v>
      </c>
      <c r="B2051" s="129" t="s">
        <v>4853</v>
      </c>
      <c r="C2051" s="128">
        <v>504</v>
      </c>
      <c r="D2051" s="128">
        <v>5</v>
      </c>
      <c r="E2051" s="128">
        <v>348</v>
      </c>
      <c r="F2051" s="128">
        <v>0.98099999999999998</v>
      </c>
    </row>
    <row r="2052" spans="1:6">
      <c r="A2052" s="128">
        <v>509442</v>
      </c>
      <c r="B2052" s="129" t="s">
        <v>4854</v>
      </c>
      <c r="C2052" s="128">
        <v>504</v>
      </c>
      <c r="D2052" s="128">
        <v>5</v>
      </c>
      <c r="E2052" s="128">
        <v>448</v>
      </c>
      <c r="F2052" s="128">
        <v>0.96799999999999997</v>
      </c>
    </row>
    <row r="2053" spans="1:6">
      <c r="A2053" s="128">
        <v>529079</v>
      </c>
      <c r="B2053" s="129" t="s">
        <v>3201</v>
      </c>
      <c r="C2053" s="128">
        <v>713</v>
      </c>
      <c r="D2053" s="128">
        <v>7</v>
      </c>
      <c r="E2053" s="128">
        <v>192</v>
      </c>
      <c r="F2053" s="128">
        <v>1</v>
      </c>
    </row>
    <row r="2054" spans="1:6">
      <c r="A2054" s="128">
        <v>526215</v>
      </c>
      <c r="B2054" s="129" t="s">
        <v>3202</v>
      </c>
      <c r="C2054" s="128">
        <v>808</v>
      </c>
      <c r="D2054" s="128">
        <v>8</v>
      </c>
      <c r="E2054" s="128">
        <v>369</v>
      </c>
      <c r="F2054" s="128">
        <v>0.97799999999999998</v>
      </c>
    </row>
    <row r="2055" spans="1:6">
      <c r="A2055" s="128">
        <v>543519</v>
      </c>
      <c r="B2055" s="129" t="s">
        <v>3203</v>
      </c>
      <c r="C2055" s="128">
        <v>810</v>
      </c>
      <c r="D2055" s="128">
        <v>8</v>
      </c>
      <c r="E2055" s="128">
        <v>538</v>
      </c>
      <c r="F2055" s="128">
        <v>0.95699999999999996</v>
      </c>
    </row>
    <row r="2056" spans="1:6">
      <c r="A2056" s="128">
        <v>514365</v>
      </c>
      <c r="B2056" s="129" t="s">
        <v>3204</v>
      </c>
      <c r="C2056" s="128">
        <v>307</v>
      </c>
      <c r="D2056" s="128">
        <v>3</v>
      </c>
      <c r="E2056" s="128">
        <v>364</v>
      </c>
      <c r="F2056" s="128">
        <v>0.97899999999999998</v>
      </c>
    </row>
    <row r="2057" spans="1:6">
      <c r="A2057" s="128">
        <v>504793</v>
      </c>
      <c r="B2057" s="129" t="s">
        <v>3205</v>
      </c>
      <c r="C2057" s="128">
        <v>303</v>
      </c>
      <c r="D2057" s="128">
        <v>3</v>
      </c>
      <c r="E2057" s="128">
        <v>345</v>
      </c>
      <c r="F2057" s="128">
        <v>0.98099999999999998</v>
      </c>
    </row>
    <row r="2058" spans="1:6">
      <c r="A2058" s="128">
        <v>521949</v>
      </c>
      <c r="B2058" s="129" t="s">
        <v>3205</v>
      </c>
      <c r="C2058" s="128">
        <v>806</v>
      </c>
      <c r="D2058" s="128">
        <v>8</v>
      </c>
      <c r="E2058" s="128">
        <v>314</v>
      </c>
      <c r="F2058" s="128">
        <v>0.98499999999999999</v>
      </c>
    </row>
    <row r="2059" spans="1:6">
      <c r="A2059" s="128">
        <v>512575</v>
      </c>
      <c r="B2059" s="129" t="s">
        <v>3206</v>
      </c>
      <c r="C2059" s="128">
        <v>509</v>
      </c>
      <c r="D2059" s="128">
        <v>5</v>
      </c>
      <c r="E2059" s="128">
        <v>489</v>
      </c>
      <c r="F2059" s="128">
        <v>0.96299999999999997</v>
      </c>
    </row>
    <row r="2060" spans="1:6">
      <c r="A2060" s="128">
        <v>517232</v>
      </c>
      <c r="B2060" s="129" t="s">
        <v>3207</v>
      </c>
      <c r="C2060" s="128">
        <v>612</v>
      </c>
      <c r="D2060" s="128">
        <v>6</v>
      </c>
      <c r="E2060" s="128">
        <v>207</v>
      </c>
      <c r="F2060" s="128">
        <v>0.998</v>
      </c>
    </row>
    <row r="2061" spans="1:6">
      <c r="A2061" s="128">
        <v>500712</v>
      </c>
      <c r="B2061" s="129" t="s">
        <v>3208</v>
      </c>
      <c r="C2061" s="128">
        <v>403</v>
      </c>
      <c r="D2061" s="128">
        <v>4</v>
      </c>
      <c r="E2061" s="128">
        <v>157</v>
      </c>
      <c r="F2061" s="128">
        <v>1.004</v>
      </c>
    </row>
    <row r="2062" spans="1:6">
      <c r="A2062" s="128">
        <v>515493</v>
      </c>
      <c r="B2062" s="129" t="s">
        <v>3209</v>
      </c>
      <c r="C2062" s="128">
        <v>609</v>
      </c>
      <c r="D2062" s="128">
        <v>6</v>
      </c>
      <c r="E2062" s="128">
        <v>170</v>
      </c>
      <c r="F2062" s="128">
        <v>1.002</v>
      </c>
    </row>
    <row r="2063" spans="1:6">
      <c r="A2063" s="128">
        <v>520730</v>
      </c>
      <c r="B2063" s="129" t="s">
        <v>3210</v>
      </c>
      <c r="C2063" s="128">
        <v>709</v>
      </c>
      <c r="D2063" s="128">
        <v>7</v>
      </c>
      <c r="E2063" s="128">
        <v>537</v>
      </c>
      <c r="F2063" s="128">
        <v>0.95699999999999996</v>
      </c>
    </row>
    <row r="2064" spans="1:6">
      <c r="A2064" s="128">
        <v>528714</v>
      </c>
      <c r="B2064" s="129" t="s">
        <v>3211</v>
      </c>
      <c r="C2064" s="128">
        <v>807</v>
      </c>
      <c r="D2064" s="128">
        <v>8</v>
      </c>
      <c r="E2064" s="128">
        <v>103</v>
      </c>
      <c r="F2064" s="128">
        <v>1.0109999999999999</v>
      </c>
    </row>
    <row r="2065" spans="1:6">
      <c r="A2065" s="128">
        <v>523011</v>
      </c>
      <c r="B2065" s="129" t="s">
        <v>3212</v>
      </c>
      <c r="C2065" s="128">
        <v>809</v>
      </c>
      <c r="D2065" s="128">
        <v>8</v>
      </c>
      <c r="E2065" s="128">
        <v>418</v>
      </c>
      <c r="F2065" s="128">
        <v>0.97199999999999998</v>
      </c>
    </row>
    <row r="2066" spans="1:6">
      <c r="A2066" s="128">
        <v>529087</v>
      </c>
      <c r="B2066" s="129" t="s">
        <v>3213</v>
      </c>
      <c r="C2066" s="128">
        <v>702</v>
      </c>
      <c r="D2066" s="128">
        <v>7</v>
      </c>
      <c r="E2066" s="128">
        <v>203</v>
      </c>
      <c r="F2066" s="128">
        <v>0.998</v>
      </c>
    </row>
    <row r="2067" spans="1:6">
      <c r="A2067" s="128">
        <v>525138</v>
      </c>
      <c r="B2067" s="129" t="s">
        <v>3214</v>
      </c>
      <c r="C2067" s="128">
        <v>707</v>
      </c>
      <c r="D2067" s="128">
        <v>7</v>
      </c>
      <c r="E2067" s="128">
        <v>418</v>
      </c>
      <c r="F2067" s="128">
        <v>0.97199999999999998</v>
      </c>
    </row>
    <row r="2068" spans="1:6">
      <c r="A2068" s="128">
        <v>529095</v>
      </c>
      <c r="B2068" s="129" t="s">
        <v>3215</v>
      </c>
      <c r="C2068" s="128">
        <v>702</v>
      </c>
      <c r="D2068" s="128">
        <v>7</v>
      </c>
      <c r="E2068" s="128">
        <v>236</v>
      </c>
      <c r="F2068" s="128">
        <v>0.99399999999999999</v>
      </c>
    </row>
    <row r="2069" spans="1:6">
      <c r="A2069" s="128">
        <v>529109</v>
      </c>
      <c r="B2069" s="129" t="s">
        <v>3216</v>
      </c>
      <c r="C2069" s="128">
        <v>713</v>
      </c>
      <c r="D2069" s="128">
        <v>7</v>
      </c>
      <c r="E2069" s="128">
        <v>282</v>
      </c>
      <c r="F2069" s="128">
        <v>0.98899999999999999</v>
      </c>
    </row>
    <row r="2070" spans="1:6">
      <c r="A2070" s="128">
        <v>526991</v>
      </c>
      <c r="B2070" s="129" t="s">
        <v>3217</v>
      </c>
      <c r="C2070" s="128">
        <v>710</v>
      </c>
      <c r="D2070" s="128">
        <v>7</v>
      </c>
      <c r="E2070" s="128">
        <v>515</v>
      </c>
      <c r="F2070" s="128">
        <v>0.96</v>
      </c>
    </row>
    <row r="2071" spans="1:6">
      <c r="A2071" s="128">
        <v>520748</v>
      </c>
      <c r="B2071" s="129" t="s">
        <v>3218</v>
      </c>
      <c r="C2071" s="128">
        <v>709</v>
      </c>
      <c r="D2071" s="128">
        <v>7</v>
      </c>
      <c r="E2071" s="128">
        <v>248</v>
      </c>
      <c r="F2071" s="128">
        <v>0.99299999999999999</v>
      </c>
    </row>
    <row r="2072" spans="1:6">
      <c r="A2072" s="128">
        <v>521957</v>
      </c>
      <c r="B2072" s="129" t="s">
        <v>3219</v>
      </c>
      <c r="C2072" s="128">
        <v>806</v>
      </c>
      <c r="D2072" s="128">
        <v>8</v>
      </c>
      <c r="E2072" s="128">
        <v>228</v>
      </c>
      <c r="F2072" s="128">
        <v>0.995</v>
      </c>
    </row>
    <row r="2073" spans="1:6">
      <c r="A2073" s="128">
        <v>505447</v>
      </c>
      <c r="B2073" s="129" t="s">
        <v>3220</v>
      </c>
      <c r="C2073" s="128">
        <v>301</v>
      </c>
      <c r="D2073" s="128">
        <v>3</v>
      </c>
      <c r="E2073" s="128">
        <v>226</v>
      </c>
      <c r="F2073" s="128">
        <v>0.996</v>
      </c>
    </row>
    <row r="2074" spans="1:6">
      <c r="A2074" s="128">
        <v>523020</v>
      </c>
      <c r="B2074" s="129" t="s">
        <v>3220</v>
      </c>
      <c r="C2074" s="128">
        <v>809</v>
      </c>
      <c r="D2074" s="128">
        <v>8</v>
      </c>
      <c r="E2074" s="128">
        <v>143</v>
      </c>
      <c r="F2074" s="128">
        <v>1.006</v>
      </c>
    </row>
    <row r="2075" spans="1:6">
      <c r="A2075" s="128">
        <v>523038</v>
      </c>
      <c r="B2075" s="129" t="s">
        <v>3221</v>
      </c>
      <c r="C2075" s="128">
        <v>809</v>
      </c>
      <c r="D2075" s="128">
        <v>8</v>
      </c>
      <c r="E2075" s="128">
        <v>274</v>
      </c>
      <c r="F2075" s="128">
        <v>0.99</v>
      </c>
    </row>
    <row r="2076" spans="1:6">
      <c r="A2076" s="128">
        <v>520764</v>
      </c>
      <c r="B2076" s="129" t="s">
        <v>3222</v>
      </c>
      <c r="C2076" s="128">
        <v>709</v>
      </c>
      <c r="D2076" s="128">
        <v>7</v>
      </c>
      <c r="E2076" s="128">
        <v>428</v>
      </c>
      <c r="F2076" s="128">
        <v>0.97099999999999997</v>
      </c>
    </row>
    <row r="2077" spans="1:6">
      <c r="A2077" s="128">
        <v>511838</v>
      </c>
      <c r="B2077" s="129" t="s">
        <v>3223</v>
      </c>
      <c r="C2077" s="128">
        <v>606</v>
      </c>
      <c r="D2077" s="128">
        <v>6</v>
      </c>
      <c r="E2077" s="128">
        <v>268</v>
      </c>
      <c r="F2077" s="128">
        <v>0.99</v>
      </c>
    </row>
    <row r="2078" spans="1:6">
      <c r="A2078" s="128">
        <v>507512</v>
      </c>
      <c r="B2078" s="129" t="s">
        <v>3224</v>
      </c>
      <c r="C2078" s="128">
        <v>207</v>
      </c>
      <c r="D2078" s="128">
        <v>2</v>
      </c>
      <c r="E2078" s="128">
        <v>166</v>
      </c>
      <c r="F2078" s="128">
        <v>1.0029999999999999</v>
      </c>
    </row>
    <row r="2079" spans="1:6">
      <c r="A2079" s="128">
        <v>510998</v>
      </c>
      <c r="B2079" s="129" t="s">
        <v>1383</v>
      </c>
      <c r="C2079" s="128">
        <v>508</v>
      </c>
      <c r="D2079" s="128">
        <v>5</v>
      </c>
      <c r="E2079" s="128">
        <v>535</v>
      </c>
      <c r="F2079" s="128">
        <v>0.95699999999999996</v>
      </c>
    </row>
    <row r="2080" spans="1:6">
      <c r="A2080" s="128">
        <v>505455</v>
      </c>
      <c r="B2080" s="129" t="s">
        <v>3225</v>
      </c>
      <c r="C2080" s="128">
        <v>301</v>
      </c>
      <c r="D2080" s="128">
        <v>3</v>
      </c>
      <c r="E2080" s="128">
        <v>187</v>
      </c>
      <c r="F2080" s="128">
        <v>1</v>
      </c>
    </row>
    <row r="2081" spans="1:6">
      <c r="A2081" s="128">
        <v>556131</v>
      </c>
      <c r="B2081" s="129" t="s">
        <v>3226</v>
      </c>
      <c r="C2081" s="128">
        <v>205</v>
      </c>
      <c r="D2081" s="128">
        <v>2</v>
      </c>
      <c r="E2081" s="128">
        <v>213</v>
      </c>
      <c r="F2081" s="128">
        <v>0.997</v>
      </c>
    </row>
    <row r="2082" spans="1:6">
      <c r="A2082" s="128">
        <v>502707</v>
      </c>
      <c r="B2082" s="129" t="s">
        <v>3227</v>
      </c>
      <c r="C2082" s="128">
        <v>402</v>
      </c>
      <c r="D2082" s="128">
        <v>4</v>
      </c>
      <c r="E2082" s="128">
        <v>180</v>
      </c>
      <c r="F2082" s="128">
        <v>1.0009999999999999</v>
      </c>
    </row>
    <row r="2083" spans="1:6">
      <c r="A2083" s="128">
        <v>515507</v>
      </c>
      <c r="B2083" s="129" t="s">
        <v>3227</v>
      </c>
      <c r="C2083" s="128">
        <v>608</v>
      </c>
      <c r="D2083" s="128">
        <v>6</v>
      </c>
      <c r="E2083" s="128">
        <v>260</v>
      </c>
      <c r="F2083" s="128">
        <v>0.99099999999999999</v>
      </c>
    </row>
    <row r="2084" spans="1:6">
      <c r="A2084" s="128">
        <v>518701</v>
      </c>
      <c r="B2084" s="129" t="s">
        <v>3228</v>
      </c>
      <c r="C2084" s="128">
        <v>605</v>
      </c>
      <c r="D2084" s="128">
        <v>6</v>
      </c>
      <c r="E2084" s="128">
        <v>161</v>
      </c>
      <c r="F2084" s="128">
        <v>1.004</v>
      </c>
    </row>
    <row r="2085" spans="1:6">
      <c r="A2085" s="128">
        <v>525146</v>
      </c>
      <c r="B2085" s="129" t="s">
        <v>1307</v>
      </c>
      <c r="C2085" s="128">
        <v>708</v>
      </c>
      <c r="D2085" s="128">
        <v>7</v>
      </c>
      <c r="E2085" s="128">
        <v>333</v>
      </c>
      <c r="F2085" s="128">
        <v>0.98199999999999998</v>
      </c>
    </row>
    <row r="2086" spans="1:6">
      <c r="A2086" s="128">
        <v>529125</v>
      </c>
      <c r="B2086" s="129" t="s">
        <v>3229</v>
      </c>
      <c r="C2086" s="128">
        <v>713</v>
      </c>
      <c r="D2086" s="128">
        <v>7</v>
      </c>
      <c r="E2086" s="128">
        <v>124</v>
      </c>
      <c r="F2086" s="128">
        <v>1.008</v>
      </c>
    </row>
    <row r="2087" spans="1:6">
      <c r="A2087" s="128">
        <v>557595</v>
      </c>
      <c r="B2087" s="129" t="s">
        <v>3230</v>
      </c>
      <c r="C2087" s="128">
        <v>306</v>
      </c>
      <c r="D2087" s="128">
        <v>3</v>
      </c>
      <c r="E2087" s="128">
        <v>415</v>
      </c>
      <c r="F2087" s="128">
        <v>0.97199999999999998</v>
      </c>
    </row>
    <row r="2088" spans="1:6">
      <c r="A2088" s="128">
        <v>521965</v>
      </c>
      <c r="B2088" s="129" t="s">
        <v>3231</v>
      </c>
      <c r="C2088" s="128">
        <v>806</v>
      </c>
      <c r="D2088" s="128">
        <v>8</v>
      </c>
      <c r="E2088" s="128">
        <v>204</v>
      </c>
      <c r="F2088" s="128">
        <v>0.998</v>
      </c>
    </row>
    <row r="2089" spans="1:6">
      <c r="A2089" s="128">
        <v>503525</v>
      </c>
      <c r="B2089" s="129" t="s">
        <v>3232</v>
      </c>
      <c r="C2089" s="128">
        <v>404</v>
      </c>
      <c r="D2089" s="128">
        <v>4</v>
      </c>
      <c r="E2089" s="128">
        <v>110</v>
      </c>
      <c r="F2089" s="128">
        <v>1.01</v>
      </c>
    </row>
    <row r="2090" spans="1:6">
      <c r="A2090" s="128">
        <v>502715</v>
      </c>
      <c r="B2090" s="129" t="s">
        <v>3233</v>
      </c>
      <c r="C2090" s="128">
        <v>402</v>
      </c>
      <c r="D2090" s="128">
        <v>4</v>
      </c>
      <c r="E2090" s="128">
        <v>160</v>
      </c>
      <c r="F2090" s="128">
        <v>1.004</v>
      </c>
    </row>
    <row r="2091" spans="1:6">
      <c r="A2091" s="128">
        <v>501875</v>
      </c>
      <c r="B2091" s="129" t="s">
        <v>3234</v>
      </c>
      <c r="C2091" s="128">
        <v>201</v>
      </c>
      <c r="D2091" s="128">
        <v>2</v>
      </c>
      <c r="E2091" s="128">
        <v>113</v>
      </c>
      <c r="F2091" s="128">
        <v>1.0089999999999999</v>
      </c>
    </row>
    <row r="2092" spans="1:6">
      <c r="A2092" s="128">
        <v>557820</v>
      </c>
      <c r="B2092" s="129" t="s">
        <v>3235</v>
      </c>
      <c r="C2092" s="128">
        <v>608</v>
      </c>
      <c r="D2092" s="128">
        <v>6</v>
      </c>
      <c r="E2092" s="128">
        <v>284</v>
      </c>
      <c r="F2092" s="128">
        <v>0.98799999999999999</v>
      </c>
    </row>
    <row r="2093" spans="1:6">
      <c r="A2093" s="128">
        <v>518727</v>
      </c>
      <c r="B2093" s="129" t="s">
        <v>3235</v>
      </c>
      <c r="C2093" s="128">
        <v>611</v>
      </c>
      <c r="D2093" s="128">
        <v>6</v>
      </c>
      <c r="E2093" s="128">
        <v>383</v>
      </c>
      <c r="F2093" s="128">
        <v>0.97599999999999998</v>
      </c>
    </row>
    <row r="2094" spans="1:6">
      <c r="A2094" s="128">
        <v>507521</v>
      </c>
      <c r="B2094" s="129" t="s">
        <v>3236</v>
      </c>
      <c r="C2094" s="128">
        <v>203</v>
      </c>
      <c r="D2094" s="128">
        <v>2</v>
      </c>
      <c r="E2094" s="128">
        <v>195</v>
      </c>
      <c r="F2094" s="128">
        <v>0.999</v>
      </c>
    </row>
    <row r="2095" spans="1:6">
      <c r="A2095" s="128">
        <v>502723</v>
      </c>
      <c r="B2095" s="129" t="s">
        <v>3237</v>
      </c>
      <c r="C2095" s="128">
        <v>402</v>
      </c>
      <c r="D2095" s="128">
        <v>4</v>
      </c>
      <c r="E2095" s="128">
        <v>134</v>
      </c>
      <c r="F2095" s="128">
        <v>1.0069999999999999</v>
      </c>
    </row>
    <row r="2096" spans="1:6">
      <c r="A2096" s="128">
        <v>508977</v>
      </c>
      <c r="B2096" s="129" t="s">
        <v>3238</v>
      </c>
      <c r="C2096" s="128">
        <v>601</v>
      </c>
      <c r="D2096" s="128">
        <v>6</v>
      </c>
      <c r="E2096" s="128">
        <v>374</v>
      </c>
      <c r="F2096" s="128">
        <v>0.97699999999999998</v>
      </c>
    </row>
    <row r="2097" spans="1:6">
      <c r="A2097" s="128">
        <v>514373</v>
      </c>
      <c r="B2097" s="129" t="s">
        <v>3239</v>
      </c>
      <c r="C2097" s="128">
        <v>307</v>
      </c>
      <c r="D2097" s="128">
        <v>3</v>
      </c>
      <c r="E2097" s="128">
        <v>335</v>
      </c>
      <c r="F2097" s="128">
        <v>0.98199999999999998</v>
      </c>
    </row>
    <row r="2098" spans="1:6">
      <c r="A2098" s="128">
        <v>518735</v>
      </c>
      <c r="B2098" s="129" t="s">
        <v>3240</v>
      </c>
      <c r="C2098" s="128">
        <v>605</v>
      </c>
      <c r="D2098" s="128">
        <v>6</v>
      </c>
      <c r="E2098" s="128">
        <v>231</v>
      </c>
      <c r="F2098" s="128">
        <v>0.995</v>
      </c>
    </row>
    <row r="2099" spans="1:6">
      <c r="A2099" s="128">
        <v>514381</v>
      </c>
      <c r="B2099" s="129" t="s">
        <v>3241</v>
      </c>
      <c r="C2099" s="128">
        <v>307</v>
      </c>
      <c r="D2099" s="128">
        <v>3</v>
      </c>
      <c r="E2099" s="128">
        <v>446</v>
      </c>
      <c r="F2099" s="128">
        <v>0.96799999999999997</v>
      </c>
    </row>
    <row r="2100" spans="1:6">
      <c r="A2100" s="128">
        <v>516333</v>
      </c>
      <c r="B2100" s="129" t="s">
        <v>3242</v>
      </c>
      <c r="C2100" s="128">
        <v>610</v>
      </c>
      <c r="D2100" s="128">
        <v>6</v>
      </c>
      <c r="E2100" s="128">
        <v>166</v>
      </c>
      <c r="F2100" s="128">
        <v>1.0029999999999999</v>
      </c>
    </row>
    <row r="2101" spans="1:6">
      <c r="A2101" s="128">
        <v>528722</v>
      </c>
      <c r="B2101" s="129" t="s">
        <v>3243</v>
      </c>
      <c r="C2101" s="128">
        <v>811</v>
      </c>
      <c r="D2101" s="128">
        <v>8</v>
      </c>
      <c r="E2101" s="128">
        <v>136</v>
      </c>
      <c r="F2101" s="128">
        <v>1.0069999999999999</v>
      </c>
    </row>
    <row r="2102" spans="1:6">
      <c r="A2102" s="128">
        <v>529133</v>
      </c>
      <c r="B2102" s="129" t="s">
        <v>3244</v>
      </c>
      <c r="C2102" s="128">
        <v>713</v>
      </c>
      <c r="D2102" s="128">
        <v>7</v>
      </c>
      <c r="E2102" s="128">
        <v>127</v>
      </c>
      <c r="F2102" s="128">
        <v>1.008</v>
      </c>
    </row>
    <row r="2103" spans="1:6">
      <c r="A2103" s="128">
        <v>510041</v>
      </c>
      <c r="B2103" s="129" t="s">
        <v>3245</v>
      </c>
      <c r="C2103" s="128">
        <v>503</v>
      </c>
      <c r="D2103" s="128">
        <v>5</v>
      </c>
      <c r="E2103" s="128">
        <v>531</v>
      </c>
      <c r="F2103" s="128">
        <v>0.95799999999999996</v>
      </c>
    </row>
    <row r="2104" spans="1:6">
      <c r="A2104" s="128">
        <v>525154</v>
      </c>
      <c r="B2104" s="129" t="s">
        <v>3246</v>
      </c>
      <c r="C2104" s="128">
        <v>707</v>
      </c>
      <c r="D2104" s="128">
        <v>7</v>
      </c>
      <c r="E2104" s="128">
        <v>428</v>
      </c>
      <c r="F2104" s="128">
        <v>0.97099999999999997</v>
      </c>
    </row>
    <row r="2105" spans="1:6">
      <c r="A2105" s="128">
        <v>529141</v>
      </c>
      <c r="B2105" s="129" t="s">
        <v>3247</v>
      </c>
      <c r="C2105" s="128">
        <v>713</v>
      </c>
      <c r="D2105" s="128">
        <v>7</v>
      </c>
      <c r="E2105" s="128">
        <v>138</v>
      </c>
      <c r="F2105" s="128">
        <v>1.006</v>
      </c>
    </row>
    <row r="2106" spans="1:6">
      <c r="A2106" s="128">
        <v>557412</v>
      </c>
      <c r="B2106" s="129" t="s">
        <v>3248</v>
      </c>
      <c r="C2106" s="128">
        <v>302</v>
      </c>
      <c r="D2106" s="128">
        <v>3</v>
      </c>
      <c r="E2106" s="128">
        <v>244</v>
      </c>
      <c r="F2106" s="128">
        <v>0.99299999999999999</v>
      </c>
    </row>
    <row r="2107" spans="1:6">
      <c r="A2107" s="128">
        <v>523046</v>
      </c>
      <c r="B2107" s="129" t="s">
        <v>3249</v>
      </c>
      <c r="C2107" s="128">
        <v>809</v>
      </c>
      <c r="D2107" s="128">
        <v>8</v>
      </c>
      <c r="E2107" s="128">
        <v>116</v>
      </c>
      <c r="F2107" s="128">
        <v>1.0089999999999999</v>
      </c>
    </row>
    <row r="2108" spans="1:6">
      <c r="A2108" s="128">
        <v>556114</v>
      </c>
      <c r="B2108" s="129" t="s">
        <v>3250</v>
      </c>
      <c r="C2108" s="128">
        <v>205</v>
      </c>
      <c r="D2108" s="128">
        <v>2</v>
      </c>
      <c r="E2108" s="128">
        <v>158</v>
      </c>
      <c r="F2108" s="128">
        <v>1.004</v>
      </c>
    </row>
    <row r="2109" spans="1:6">
      <c r="A2109" s="128">
        <v>516341</v>
      </c>
      <c r="B2109" s="129" t="s">
        <v>3251</v>
      </c>
      <c r="C2109" s="128">
        <v>610</v>
      </c>
      <c r="D2109" s="128">
        <v>6</v>
      </c>
      <c r="E2109" s="128">
        <v>213</v>
      </c>
      <c r="F2109" s="128">
        <v>0.997</v>
      </c>
    </row>
    <row r="2110" spans="1:6">
      <c r="A2110" s="128">
        <v>508985</v>
      </c>
      <c r="B2110" s="129" t="s">
        <v>3252</v>
      </c>
      <c r="C2110" s="128">
        <v>601</v>
      </c>
      <c r="D2110" s="128">
        <v>6</v>
      </c>
      <c r="E2110" s="128">
        <v>424</v>
      </c>
      <c r="F2110" s="128">
        <v>0.97099999999999997</v>
      </c>
    </row>
    <row r="2111" spans="1:6">
      <c r="A2111" s="128">
        <v>518743</v>
      </c>
      <c r="B2111" s="129" t="s">
        <v>3252</v>
      </c>
      <c r="C2111" s="128">
        <v>605</v>
      </c>
      <c r="D2111" s="128">
        <v>6</v>
      </c>
      <c r="E2111" s="128">
        <v>320</v>
      </c>
      <c r="F2111" s="128">
        <v>0.98399999999999999</v>
      </c>
    </row>
    <row r="2112" spans="1:6">
      <c r="A2112" s="128">
        <v>515515</v>
      </c>
      <c r="B2112" s="129" t="s">
        <v>3252</v>
      </c>
      <c r="C2112" s="128">
        <v>607</v>
      </c>
      <c r="D2112" s="128">
        <v>6</v>
      </c>
      <c r="E2112" s="128">
        <v>255</v>
      </c>
      <c r="F2112" s="128">
        <v>0.99199999999999999</v>
      </c>
    </row>
    <row r="2113" spans="1:6">
      <c r="A2113" s="128">
        <v>506478</v>
      </c>
      <c r="B2113" s="129" t="s">
        <v>3253</v>
      </c>
      <c r="C2113" s="128">
        <v>309</v>
      </c>
      <c r="D2113" s="128">
        <v>3</v>
      </c>
      <c r="E2113" s="128">
        <v>323</v>
      </c>
      <c r="F2113" s="128">
        <v>0.98399999999999999</v>
      </c>
    </row>
    <row r="2114" spans="1:6">
      <c r="A2114" s="128">
        <v>503991</v>
      </c>
      <c r="B2114" s="129" t="s">
        <v>3254</v>
      </c>
      <c r="C2114" s="128">
        <v>405</v>
      </c>
      <c r="D2114" s="128">
        <v>4</v>
      </c>
      <c r="E2114" s="128">
        <v>113</v>
      </c>
      <c r="F2114" s="128">
        <v>1.0089999999999999</v>
      </c>
    </row>
    <row r="2115" spans="1:6">
      <c r="A2115" s="128">
        <v>503533</v>
      </c>
      <c r="B2115" s="129" t="s">
        <v>3255</v>
      </c>
      <c r="C2115" s="128">
        <v>404</v>
      </c>
      <c r="D2115" s="128">
        <v>4</v>
      </c>
      <c r="E2115" s="128">
        <v>152</v>
      </c>
      <c r="F2115" s="128">
        <v>1.0049999999999999</v>
      </c>
    </row>
    <row r="2116" spans="1:6">
      <c r="A2116" s="128">
        <v>521973</v>
      </c>
      <c r="B2116" s="129" t="s">
        <v>3256</v>
      </c>
      <c r="C2116" s="128">
        <v>806</v>
      </c>
      <c r="D2116" s="128">
        <v>8</v>
      </c>
      <c r="E2116" s="128">
        <v>184</v>
      </c>
      <c r="F2116" s="128">
        <v>1.0009999999999999</v>
      </c>
    </row>
    <row r="2117" spans="1:6">
      <c r="A2117" s="128">
        <v>508217</v>
      </c>
      <c r="B2117" s="129" t="s">
        <v>1378</v>
      </c>
      <c r="C2117" s="128">
        <v>108</v>
      </c>
      <c r="D2117" s="128">
        <v>1</v>
      </c>
      <c r="E2117" s="128">
        <v>148</v>
      </c>
      <c r="F2117" s="128">
        <v>1.0049999999999999</v>
      </c>
    </row>
    <row r="2118" spans="1:6">
      <c r="A2118" s="128">
        <v>525162</v>
      </c>
      <c r="B2118" s="129" t="s">
        <v>3257</v>
      </c>
      <c r="C2118" s="128">
        <v>707</v>
      </c>
      <c r="D2118" s="128">
        <v>7</v>
      </c>
      <c r="E2118" s="128">
        <v>206</v>
      </c>
      <c r="F2118" s="128">
        <v>0.998</v>
      </c>
    </row>
    <row r="2119" spans="1:6">
      <c r="A2119" s="128">
        <v>504203</v>
      </c>
      <c r="B2119" s="129" t="s">
        <v>1395</v>
      </c>
      <c r="C2119" s="128">
        <v>205</v>
      </c>
      <c r="D2119" s="128">
        <v>2</v>
      </c>
      <c r="E2119" s="128">
        <v>206</v>
      </c>
      <c r="F2119" s="128">
        <v>0.998</v>
      </c>
    </row>
    <row r="2120" spans="1:6">
      <c r="A2120" s="128">
        <v>516368</v>
      </c>
      <c r="B2120" s="129" t="s">
        <v>3258</v>
      </c>
      <c r="C2120" s="128">
        <v>610</v>
      </c>
      <c r="D2120" s="128">
        <v>6</v>
      </c>
      <c r="E2120" s="128">
        <v>268</v>
      </c>
      <c r="F2120" s="128">
        <v>0.99</v>
      </c>
    </row>
    <row r="2121" spans="1:6">
      <c r="A2121" s="128">
        <v>523054</v>
      </c>
      <c r="B2121" s="129" t="s">
        <v>3258</v>
      </c>
      <c r="C2121" s="128">
        <v>807</v>
      </c>
      <c r="D2121" s="128">
        <v>8</v>
      </c>
      <c r="E2121" s="128">
        <v>100</v>
      </c>
      <c r="F2121" s="128">
        <v>1.0109999999999999</v>
      </c>
    </row>
    <row r="2122" spans="1:6">
      <c r="A2122" s="128">
        <v>518751</v>
      </c>
      <c r="B2122" s="129" t="s">
        <v>3259</v>
      </c>
      <c r="C2122" s="128">
        <v>605</v>
      </c>
      <c r="D2122" s="128">
        <v>6</v>
      </c>
      <c r="E2122" s="128">
        <v>589</v>
      </c>
      <c r="F2122" s="128">
        <v>0.95099999999999996</v>
      </c>
    </row>
    <row r="2123" spans="1:6">
      <c r="A2123" s="128">
        <v>504009</v>
      </c>
      <c r="B2123" s="129" t="s">
        <v>3260</v>
      </c>
      <c r="C2123" s="128">
        <v>202</v>
      </c>
      <c r="D2123" s="128">
        <v>2</v>
      </c>
      <c r="E2123" s="128">
        <v>128</v>
      </c>
      <c r="F2123" s="128">
        <v>1.008</v>
      </c>
    </row>
    <row r="2124" spans="1:6">
      <c r="A2124" s="128">
        <v>518760</v>
      </c>
      <c r="B2124" s="129" t="s">
        <v>3261</v>
      </c>
      <c r="C2124" s="128">
        <v>611</v>
      </c>
      <c r="D2124" s="128">
        <v>6</v>
      </c>
      <c r="E2124" s="128">
        <v>338</v>
      </c>
      <c r="F2124" s="128">
        <v>0.98199999999999998</v>
      </c>
    </row>
    <row r="2125" spans="1:6">
      <c r="A2125" s="128">
        <v>510050</v>
      </c>
      <c r="B2125" s="129" t="s">
        <v>3262</v>
      </c>
      <c r="C2125" s="128">
        <v>507</v>
      </c>
      <c r="D2125" s="128">
        <v>5</v>
      </c>
      <c r="E2125" s="128">
        <v>731</v>
      </c>
      <c r="F2125" s="128">
        <v>0.93300000000000005</v>
      </c>
    </row>
    <row r="2126" spans="1:6">
      <c r="A2126" s="128">
        <v>508993</v>
      </c>
      <c r="B2126" s="129" t="s">
        <v>3263</v>
      </c>
      <c r="C2126" s="128">
        <v>603</v>
      </c>
      <c r="D2126" s="128">
        <v>6</v>
      </c>
      <c r="E2126" s="128">
        <v>901</v>
      </c>
      <c r="F2126" s="128">
        <v>0.91200000000000003</v>
      </c>
    </row>
    <row r="2127" spans="1:6">
      <c r="A2127" s="128">
        <v>502731</v>
      </c>
      <c r="B2127" s="129" t="s">
        <v>3264</v>
      </c>
      <c r="C2127" s="128">
        <v>402</v>
      </c>
      <c r="D2127" s="128">
        <v>4</v>
      </c>
      <c r="E2127" s="128">
        <v>136</v>
      </c>
      <c r="F2127" s="128">
        <v>1.0069999999999999</v>
      </c>
    </row>
    <row r="2128" spans="1:6">
      <c r="A2128" s="128">
        <v>503541</v>
      </c>
      <c r="B2128" s="129" t="s">
        <v>3265</v>
      </c>
      <c r="C2128" s="128">
        <v>404</v>
      </c>
      <c r="D2128" s="128">
        <v>4</v>
      </c>
      <c r="E2128" s="128">
        <v>121</v>
      </c>
      <c r="F2128" s="128">
        <v>1.0089999999999999</v>
      </c>
    </row>
    <row r="2129" spans="1:6">
      <c r="A2129" s="128">
        <v>507539</v>
      </c>
      <c r="B2129" s="129" t="s">
        <v>3266</v>
      </c>
      <c r="C2129" s="128">
        <v>203</v>
      </c>
      <c r="D2129" s="128">
        <v>2</v>
      </c>
      <c r="E2129" s="128">
        <v>134</v>
      </c>
      <c r="F2129" s="128">
        <v>1.0069999999999999</v>
      </c>
    </row>
    <row r="2130" spans="1:6">
      <c r="A2130" s="128">
        <v>526223</v>
      </c>
      <c r="B2130" s="129" t="s">
        <v>3267</v>
      </c>
      <c r="C2130" s="128">
        <v>808</v>
      </c>
      <c r="D2130" s="128">
        <v>8</v>
      </c>
      <c r="E2130" s="128">
        <v>546</v>
      </c>
      <c r="F2130" s="128">
        <v>0.95599999999999996</v>
      </c>
    </row>
    <row r="2131" spans="1:6">
      <c r="A2131" s="128">
        <v>526231</v>
      </c>
      <c r="B2131" s="129" t="s">
        <v>3268</v>
      </c>
      <c r="C2131" s="128">
        <v>808</v>
      </c>
      <c r="D2131" s="128">
        <v>8</v>
      </c>
      <c r="E2131" s="128">
        <v>430</v>
      </c>
      <c r="F2131" s="128">
        <v>0.97</v>
      </c>
    </row>
    <row r="2132" spans="1:6">
      <c r="A2132" s="128">
        <v>526240</v>
      </c>
      <c r="B2132" s="129" t="s">
        <v>3269</v>
      </c>
      <c r="C2132" s="128">
        <v>808</v>
      </c>
      <c r="D2132" s="128">
        <v>8</v>
      </c>
      <c r="E2132" s="128">
        <v>246</v>
      </c>
      <c r="F2132" s="128">
        <v>0.99299999999999999</v>
      </c>
    </row>
    <row r="2133" spans="1:6">
      <c r="A2133" s="128">
        <v>526258</v>
      </c>
      <c r="B2133" s="129" t="s">
        <v>3270</v>
      </c>
      <c r="C2133" s="128">
        <v>608</v>
      </c>
      <c r="D2133" s="128">
        <v>6</v>
      </c>
      <c r="E2133" s="128">
        <v>404</v>
      </c>
      <c r="F2133" s="128">
        <v>0.97399999999999998</v>
      </c>
    </row>
    <row r="2134" spans="1:6">
      <c r="A2134" s="128">
        <v>543730</v>
      </c>
      <c r="B2134" s="129" t="s">
        <v>3271</v>
      </c>
      <c r="C2134" s="128">
        <v>811</v>
      </c>
      <c r="D2134" s="128">
        <v>8</v>
      </c>
      <c r="E2134" s="128">
        <v>110</v>
      </c>
      <c r="F2134" s="128">
        <v>1.01</v>
      </c>
    </row>
    <row r="2135" spans="1:6">
      <c r="A2135" s="128">
        <v>505463</v>
      </c>
      <c r="B2135" s="129" t="s">
        <v>3272</v>
      </c>
      <c r="C2135" s="128">
        <v>305</v>
      </c>
      <c r="D2135" s="128">
        <v>3</v>
      </c>
      <c r="E2135" s="128">
        <v>205</v>
      </c>
      <c r="F2135" s="128">
        <v>0.998</v>
      </c>
    </row>
    <row r="2136" spans="1:6">
      <c r="A2136" s="128">
        <v>504815</v>
      </c>
      <c r="B2136" s="129" t="s">
        <v>1497</v>
      </c>
      <c r="C2136" s="128">
        <v>206</v>
      </c>
      <c r="D2136" s="128">
        <v>2</v>
      </c>
      <c r="E2136" s="128">
        <v>177</v>
      </c>
      <c r="F2136" s="128">
        <v>1.002</v>
      </c>
    </row>
    <row r="2137" spans="1:6">
      <c r="A2137" s="128">
        <v>509451</v>
      </c>
      <c r="B2137" s="129" t="s">
        <v>4006</v>
      </c>
      <c r="C2137" s="128">
        <v>502</v>
      </c>
      <c r="D2137" s="128">
        <v>5</v>
      </c>
      <c r="E2137" s="128">
        <v>526</v>
      </c>
      <c r="F2137" s="128">
        <v>0.95899999999999996</v>
      </c>
    </row>
    <row r="2138" spans="1:6">
      <c r="A2138" s="128">
        <v>546682</v>
      </c>
      <c r="B2138" s="129" t="s">
        <v>3273</v>
      </c>
      <c r="C2138" s="128">
        <v>309</v>
      </c>
      <c r="D2138" s="128">
        <v>3</v>
      </c>
      <c r="E2138" s="128">
        <v>218</v>
      </c>
      <c r="F2138" s="128">
        <v>0.997</v>
      </c>
    </row>
    <row r="2139" spans="1:6">
      <c r="A2139" s="128">
        <v>521981</v>
      </c>
      <c r="B2139" s="129" t="s">
        <v>3274</v>
      </c>
      <c r="C2139" s="128">
        <v>806</v>
      </c>
      <c r="D2139" s="128">
        <v>8</v>
      </c>
      <c r="E2139" s="128">
        <v>236</v>
      </c>
      <c r="F2139" s="128">
        <v>0.99399999999999999</v>
      </c>
    </row>
    <row r="2140" spans="1:6">
      <c r="A2140" s="128">
        <v>515523</v>
      </c>
      <c r="B2140" s="129" t="s">
        <v>3275</v>
      </c>
      <c r="C2140" s="128">
        <v>608</v>
      </c>
      <c r="D2140" s="128">
        <v>6</v>
      </c>
      <c r="E2140" s="128">
        <v>220</v>
      </c>
      <c r="F2140" s="128">
        <v>0.996</v>
      </c>
    </row>
    <row r="2141" spans="1:6">
      <c r="A2141" s="128">
        <v>516376</v>
      </c>
      <c r="B2141" s="129" t="s">
        <v>3276</v>
      </c>
      <c r="C2141" s="128">
        <v>610</v>
      </c>
      <c r="D2141" s="128">
        <v>6</v>
      </c>
      <c r="E2141" s="128">
        <v>161</v>
      </c>
      <c r="F2141" s="128">
        <v>1.004</v>
      </c>
    </row>
    <row r="2142" spans="1:6">
      <c r="A2142" s="128">
        <v>512583</v>
      </c>
      <c r="B2142" s="129" t="s">
        <v>3277</v>
      </c>
      <c r="C2142" s="128">
        <v>506</v>
      </c>
      <c r="D2142" s="128">
        <v>5</v>
      </c>
      <c r="E2142" s="128">
        <v>484</v>
      </c>
      <c r="F2142" s="128">
        <v>0.96399999999999997</v>
      </c>
    </row>
    <row r="2143" spans="1:6">
      <c r="A2143" s="128">
        <v>512591</v>
      </c>
      <c r="B2143" s="129" t="s">
        <v>3278</v>
      </c>
      <c r="C2143" s="128">
        <v>506</v>
      </c>
      <c r="D2143" s="128">
        <v>5</v>
      </c>
      <c r="E2143" s="128">
        <v>508</v>
      </c>
      <c r="F2143" s="128">
        <v>0.96099999999999997</v>
      </c>
    </row>
    <row r="2144" spans="1:6">
      <c r="A2144" s="128">
        <v>512605</v>
      </c>
      <c r="B2144" s="129" t="s">
        <v>3279</v>
      </c>
      <c r="C2144" s="128">
        <v>509</v>
      </c>
      <c r="D2144" s="128">
        <v>5</v>
      </c>
      <c r="E2144" s="128">
        <v>580</v>
      </c>
      <c r="F2144" s="128">
        <v>0.95199999999999996</v>
      </c>
    </row>
    <row r="2145" spans="1:6">
      <c r="A2145" s="128">
        <v>517241</v>
      </c>
      <c r="B2145" s="129" t="s">
        <v>3280</v>
      </c>
      <c r="C2145" s="128">
        <v>613</v>
      </c>
      <c r="D2145" s="128">
        <v>6</v>
      </c>
      <c r="E2145" s="128">
        <v>345</v>
      </c>
      <c r="F2145" s="128">
        <v>0.98099999999999998</v>
      </c>
    </row>
    <row r="2146" spans="1:6">
      <c r="A2146" s="128">
        <v>529150</v>
      </c>
      <c r="B2146" s="129" t="s">
        <v>3281</v>
      </c>
      <c r="C2146" s="128">
        <v>713</v>
      </c>
      <c r="D2146" s="128">
        <v>7</v>
      </c>
      <c r="E2146" s="128">
        <v>160</v>
      </c>
      <c r="F2146" s="128">
        <v>1.004</v>
      </c>
    </row>
    <row r="2147" spans="1:6">
      <c r="A2147" s="128">
        <v>500721</v>
      </c>
      <c r="B2147" s="129" t="s">
        <v>3282</v>
      </c>
      <c r="C2147" s="128">
        <v>407</v>
      </c>
      <c r="D2147" s="128">
        <v>4</v>
      </c>
      <c r="E2147" s="128">
        <v>422</v>
      </c>
      <c r="F2147" s="128">
        <v>0.97099999999999997</v>
      </c>
    </row>
    <row r="2148" spans="1:6">
      <c r="A2148" s="128">
        <v>504017</v>
      </c>
      <c r="B2148" s="129" t="s">
        <v>3283</v>
      </c>
      <c r="C2148" s="128">
        <v>202</v>
      </c>
      <c r="D2148" s="128">
        <v>2</v>
      </c>
      <c r="E2148" s="128">
        <v>120</v>
      </c>
      <c r="F2148" s="128">
        <v>1.0089999999999999</v>
      </c>
    </row>
    <row r="2149" spans="1:6">
      <c r="A2149" s="128">
        <v>518115</v>
      </c>
      <c r="B2149" s="129" t="s">
        <v>3284</v>
      </c>
      <c r="C2149" s="128">
        <v>806</v>
      </c>
      <c r="D2149" s="128">
        <v>8</v>
      </c>
      <c r="E2149" s="128">
        <v>298</v>
      </c>
      <c r="F2149" s="128">
        <v>0.98699999999999999</v>
      </c>
    </row>
    <row r="2150" spans="1:6">
      <c r="A2150" s="128">
        <v>522007</v>
      </c>
      <c r="B2150" s="129" t="s">
        <v>3285</v>
      </c>
      <c r="C2150" s="128">
        <v>806</v>
      </c>
      <c r="D2150" s="128">
        <v>8</v>
      </c>
      <c r="E2150" s="128">
        <v>343</v>
      </c>
      <c r="F2150" s="128">
        <v>0.98099999999999998</v>
      </c>
    </row>
    <row r="2151" spans="1:6">
      <c r="A2151" s="128">
        <v>522015</v>
      </c>
      <c r="B2151" s="129" t="s">
        <v>3286</v>
      </c>
      <c r="C2151" s="128">
        <v>806</v>
      </c>
      <c r="D2151" s="128">
        <v>8</v>
      </c>
      <c r="E2151" s="128">
        <v>462</v>
      </c>
      <c r="F2151" s="128">
        <v>0.96599999999999997</v>
      </c>
    </row>
    <row r="2152" spans="1:6">
      <c r="A2152" s="128">
        <v>522023</v>
      </c>
      <c r="B2152" s="129" t="s">
        <v>3287</v>
      </c>
      <c r="C2152" s="128">
        <v>806</v>
      </c>
      <c r="D2152" s="128">
        <v>8</v>
      </c>
      <c r="E2152" s="128">
        <v>221</v>
      </c>
      <c r="F2152" s="128">
        <v>0.996</v>
      </c>
    </row>
    <row r="2153" spans="1:6">
      <c r="A2153" s="128">
        <v>517259</v>
      </c>
      <c r="B2153" s="129" t="s">
        <v>3288</v>
      </c>
      <c r="C2153" s="128">
        <v>613</v>
      </c>
      <c r="D2153" s="128">
        <v>6</v>
      </c>
      <c r="E2153" s="128">
        <v>395</v>
      </c>
      <c r="F2153" s="128">
        <v>0.97499999999999998</v>
      </c>
    </row>
    <row r="2154" spans="1:6">
      <c r="A2154" s="128">
        <v>502740</v>
      </c>
      <c r="B2154" s="129" t="s">
        <v>3289</v>
      </c>
      <c r="C2154" s="128">
        <v>402</v>
      </c>
      <c r="D2154" s="128">
        <v>4</v>
      </c>
      <c r="E2154" s="128">
        <v>145</v>
      </c>
      <c r="F2154" s="128">
        <v>1.006</v>
      </c>
    </row>
    <row r="2155" spans="1:6">
      <c r="A2155" s="128">
        <v>505471</v>
      </c>
      <c r="B2155" s="129" t="s">
        <v>3290</v>
      </c>
      <c r="C2155" s="128">
        <v>301</v>
      </c>
      <c r="D2155" s="128">
        <v>3</v>
      </c>
      <c r="E2155" s="128">
        <v>284</v>
      </c>
      <c r="F2155" s="128">
        <v>0.98799999999999999</v>
      </c>
    </row>
    <row r="2156" spans="1:6">
      <c r="A2156" s="128">
        <v>505480</v>
      </c>
      <c r="B2156" s="129" t="s">
        <v>3291</v>
      </c>
      <c r="C2156" s="128">
        <v>301</v>
      </c>
      <c r="D2156" s="128">
        <v>3</v>
      </c>
      <c r="E2156" s="128">
        <v>285</v>
      </c>
      <c r="F2156" s="128">
        <v>0.98799999999999999</v>
      </c>
    </row>
    <row r="2157" spans="1:6">
      <c r="A2157" s="128">
        <v>518794</v>
      </c>
      <c r="B2157" s="129" t="s">
        <v>3292</v>
      </c>
      <c r="C2157" s="128">
        <v>604</v>
      </c>
      <c r="D2157" s="128">
        <v>6</v>
      </c>
      <c r="E2157" s="128">
        <v>465</v>
      </c>
      <c r="F2157" s="128">
        <v>0.96599999999999997</v>
      </c>
    </row>
    <row r="2158" spans="1:6">
      <c r="A2158" s="128">
        <v>543527</v>
      </c>
      <c r="B2158" s="129" t="s">
        <v>3293</v>
      </c>
      <c r="C2158" s="128">
        <v>810</v>
      </c>
      <c r="D2158" s="128">
        <v>8</v>
      </c>
      <c r="E2158" s="128">
        <v>460</v>
      </c>
      <c r="F2158" s="128">
        <v>0.96699999999999997</v>
      </c>
    </row>
    <row r="2159" spans="1:6">
      <c r="A2159" s="128">
        <v>526266</v>
      </c>
      <c r="B2159" s="129" t="s">
        <v>3294</v>
      </c>
      <c r="C2159" s="128">
        <v>808</v>
      </c>
      <c r="D2159" s="128">
        <v>8</v>
      </c>
      <c r="E2159" s="128">
        <v>230</v>
      </c>
      <c r="F2159" s="128">
        <v>0.995</v>
      </c>
    </row>
    <row r="2160" spans="1:6">
      <c r="A2160" s="128">
        <v>523062</v>
      </c>
      <c r="B2160" s="129" t="s">
        <v>3295</v>
      </c>
      <c r="C2160" s="128">
        <v>807</v>
      </c>
      <c r="D2160" s="128">
        <v>8</v>
      </c>
      <c r="E2160" s="128">
        <v>101</v>
      </c>
      <c r="F2160" s="128">
        <v>1.0109999999999999</v>
      </c>
    </row>
    <row r="2161" spans="1:6">
      <c r="A2161" s="128">
        <v>557421</v>
      </c>
      <c r="B2161" s="129" t="s">
        <v>3296</v>
      </c>
      <c r="C2161" s="128">
        <v>302</v>
      </c>
      <c r="D2161" s="128">
        <v>3</v>
      </c>
      <c r="E2161" s="128">
        <v>295</v>
      </c>
      <c r="F2161" s="128">
        <v>0.98699999999999999</v>
      </c>
    </row>
    <row r="2162" spans="1:6">
      <c r="A2162" s="128">
        <v>526274</v>
      </c>
      <c r="B2162" s="129" t="s">
        <v>3297</v>
      </c>
      <c r="C2162" s="128">
        <v>808</v>
      </c>
      <c r="D2162" s="128">
        <v>8</v>
      </c>
      <c r="E2162" s="128">
        <v>423</v>
      </c>
      <c r="F2162" s="128">
        <v>0.97099999999999997</v>
      </c>
    </row>
    <row r="2163" spans="1:6">
      <c r="A2163" s="128">
        <v>526282</v>
      </c>
      <c r="B2163" s="129" t="s">
        <v>3298</v>
      </c>
      <c r="C2163" s="128">
        <v>808</v>
      </c>
      <c r="D2163" s="128">
        <v>8</v>
      </c>
      <c r="E2163" s="128">
        <v>416</v>
      </c>
      <c r="F2163" s="128">
        <v>0.97199999999999998</v>
      </c>
    </row>
    <row r="2164" spans="1:6">
      <c r="A2164" s="128">
        <v>500747</v>
      </c>
      <c r="B2164" s="129" t="s">
        <v>3299</v>
      </c>
      <c r="C2164" s="128">
        <v>407</v>
      </c>
      <c r="D2164" s="128">
        <v>4</v>
      </c>
      <c r="E2164" s="128">
        <v>198</v>
      </c>
      <c r="F2164" s="128">
        <v>0.999</v>
      </c>
    </row>
    <row r="2165" spans="1:6">
      <c r="A2165" s="128">
        <v>500755</v>
      </c>
      <c r="B2165" s="129" t="s">
        <v>3300</v>
      </c>
      <c r="C2165" s="128">
        <v>407</v>
      </c>
      <c r="D2165" s="128">
        <v>4</v>
      </c>
      <c r="E2165" s="128">
        <v>163</v>
      </c>
      <c r="F2165" s="128">
        <v>1.0029999999999999</v>
      </c>
    </row>
    <row r="2166" spans="1:6">
      <c r="A2166" s="128">
        <v>518808</v>
      </c>
      <c r="B2166" s="129" t="s">
        <v>3301</v>
      </c>
      <c r="C2166" s="128">
        <v>611</v>
      </c>
      <c r="D2166" s="128">
        <v>6</v>
      </c>
      <c r="E2166" s="128">
        <v>329</v>
      </c>
      <c r="F2166" s="128">
        <v>0.98299999999999998</v>
      </c>
    </row>
    <row r="2167" spans="1:6">
      <c r="A2167" s="128">
        <v>523071</v>
      </c>
      <c r="B2167" s="129" t="s">
        <v>3302</v>
      </c>
      <c r="C2167" s="128">
        <v>807</v>
      </c>
      <c r="D2167" s="128">
        <v>8</v>
      </c>
      <c r="E2167" s="128">
        <v>105</v>
      </c>
      <c r="F2167" s="128">
        <v>1.01</v>
      </c>
    </row>
    <row r="2168" spans="1:6">
      <c r="A2168" s="128">
        <v>543748</v>
      </c>
      <c r="B2168" s="129" t="s">
        <v>3303</v>
      </c>
      <c r="C2168" s="128">
        <v>811</v>
      </c>
      <c r="D2168" s="128">
        <v>8</v>
      </c>
      <c r="E2168" s="128">
        <v>172</v>
      </c>
      <c r="F2168" s="128">
        <v>1.002</v>
      </c>
    </row>
    <row r="2169" spans="1:6">
      <c r="A2169" s="128">
        <v>515531</v>
      </c>
      <c r="B2169" s="129" t="s">
        <v>3304</v>
      </c>
      <c r="C2169" s="128">
        <v>609</v>
      </c>
      <c r="D2169" s="128">
        <v>6</v>
      </c>
      <c r="E2169" s="128">
        <v>401</v>
      </c>
      <c r="F2169" s="128">
        <v>0.97399999999999998</v>
      </c>
    </row>
    <row r="2170" spans="1:6">
      <c r="A2170" s="128">
        <v>557480</v>
      </c>
      <c r="B2170" s="129" t="s">
        <v>3305</v>
      </c>
      <c r="C2170" s="128">
        <v>306</v>
      </c>
      <c r="D2170" s="128">
        <v>3</v>
      </c>
      <c r="E2170" s="128">
        <v>309</v>
      </c>
      <c r="F2170" s="128">
        <v>0.98499999999999999</v>
      </c>
    </row>
    <row r="2171" spans="1:6">
      <c r="A2171" s="128">
        <v>512613</v>
      </c>
      <c r="B2171" s="129" t="s">
        <v>3306</v>
      </c>
      <c r="C2171" s="128">
        <v>506</v>
      </c>
      <c r="D2171" s="128">
        <v>5</v>
      </c>
      <c r="E2171" s="128">
        <v>471</v>
      </c>
      <c r="F2171" s="128">
        <v>0.96499999999999997</v>
      </c>
    </row>
    <row r="2172" spans="1:6">
      <c r="A2172" s="128">
        <v>529168</v>
      </c>
      <c r="B2172" s="129" t="s">
        <v>3307</v>
      </c>
      <c r="C2172" s="128">
        <v>713</v>
      </c>
      <c r="D2172" s="128">
        <v>7</v>
      </c>
      <c r="E2172" s="128">
        <v>140</v>
      </c>
      <c r="F2172" s="128">
        <v>1.006</v>
      </c>
    </row>
    <row r="2173" spans="1:6">
      <c r="A2173" s="128">
        <v>509001</v>
      </c>
      <c r="B2173" s="129" t="s">
        <v>3308</v>
      </c>
      <c r="C2173" s="128">
        <v>601</v>
      </c>
      <c r="D2173" s="128">
        <v>6</v>
      </c>
      <c r="E2173" s="128">
        <v>374</v>
      </c>
      <c r="F2173" s="128">
        <v>0.97699999999999998</v>
      </c>
    </row>
    <row r="2174" spans="1:6">
      <c r="A2174" s="128">
        <v>556564</v>
      </c>
      <c r="B2174" s="129" t="s">
        <v>3309</v>
      </c>
      <c r="C2174" s="128">
        <v>207</v>
      </c>
      <c r="D2174" s="128">
        <v>2</v>
      </c>
      <c r="E2174" s="128">
        <v>136</v>
      </c>
      <c r="F2174" s="128">
        <v>1.0069999999999999</v>
      </c>
    </row>
    <row r="2175" spans="1:6">
      <c r="A2175" s="128">
        <v>523810</v>
      </c>
      <c r="B2175" s="129" t="s">
        <v>3310</v>
      </c>
      <c r="C2175" s="128">
        <v>703</v>
      </c>
      <c r="D2175" s="128">
        <v>7</v>
      </c>
      <c r="E2175" s="128">
        <v>647</v>
      </c>
      <c r="F2175" s="128">
        <v>0.94399999999999995</v>
      </c>
    </row>
    <row r="2176" spans="1:6">
      <c r="A2176" s="128">
        <v>520772</v>
      </c>
      <c r="B2176" s="129" t="s">
        <v>3311</v>
      </c>
      <c r="C2176" s="128">
        <v>702</v>
      </c>
      <c r="D2176" s="128">
        <v>7</v>
      </c>
      <c r="E2176" s="128">
        <v>165</v>
      </c>
      <c r="F2176" s="128">
        <v>1.0029999999999999</v>
      </c>
    </row>
    <row r="2177" spans="1:6">
      <c r="A2177" s="128">
        <v>516384</v>
      </c>
      <c r="B2177" s="129" t="s">
        <v>3312</v>
      </c>
      <c r="C2177" s="128">
        <v>610</v>
      </c>
      <c r="D2177" s="128">
        <v>6</v>
      </c>
      <c r="E2177" s="128">
        <v>148</v>
      </c>
      <c r="F2177" s="128">
        <v>1.0049999999999999</v>
      </c>
    </row>
    <row r="2178" spans="1:6">
      <c r="A2178" s="128">
        <v>516392</v>
      </c>
      <c r="B2178" s="129" t="s">
        <v>3313</v>
      </c>
      <c r="C2178" s="128">
        <v>610</v>
      </c>
      <c r="D2178" s="128">
        <v>6</v>
      </c>
      <c r="E2178" s="128">
        <v>200</v>
      </c>
      <c r="F2178" s="128">
        <v>0.999</v>
      </c>
    </row>
    <row r="2179" spans="1:6">
      <c r="A2179" s="128">
        <v>520781</v>
      </c>
      <c r="B2179" s="129" t="s">
        <v>3314</v>
      </c>
      <c r="C2179" s="128">
        <v>702</v>
      </c>
      <c r="D2179" s="128">
        <v>7</v>
      </c>
      <c r="E2179" s="128">
        <v>246</v>
      </c>
      <c r="F2179" s="128">
        <v>0.99299999999999999</v>
      </c>
    </row>
    <row r="2180" spans="1:6">
      <c r="A2180" s="128">
        <v>543756</v>
      </c>
      <c r="B2180" s="129" t="s">
        <v>3315</v>
      </c>
      <c r="C2180" s="128">
        <v>811</v>
      </c>
      <c r="D2180" s="128">
        <v>8</v>
      </c>
      <c r="E2180" s="128">
        <v>102</v>
      </c>
      <c r="F2180" s="128">
        <v>1.0109999999999999</v>
      </c>
    </row>
    <row r="2181" spans="1:6">
      <c r="A2181" s="128">
        <v>512621</v>
      </c>
      <c r="B2181" s="129" t="s">
        <v>3316</v>
      </c>
      <c r="C2181" s="128">
        <v>509</v>
      </c>
      <c r="D2181" s="128">
        <v>5</v>
      </c>
      <c r="E2181" s="128">
        <v>494</v>
      </c>
      <c r="F2181" s="128">
        <v>0.96199999999999997</v>
      </c>
    </row>
    <row r="2182" spans="1:6">
      <c r="A2182" s="128">
        <v>508225</v>
      </c>
      <c r="B2182" s="129" t="s">
        <v>3317</v>
      </c>
      <c r="C2182" s="128">
        <v>107</v>
      </c>
      <c r="D2182" s="128">
        <v>1</v>
      </c>
      <c r="E2182" s="128">
        <v>139</v>
      </c>
      <c r="F2182" s="128">
        <v>1.006</v>
      </c>
    </row>
    <row r="2183" spans="1:6">
      <c r="A2183" s="128">
        <v>543535</v>
      </c>
      <c r="B2183" s="129" t="s">
        <v>3318</v>
      </c>
      <c r="C2183" s="128">
        <v>810</v>
      </c>
      <c r="D2183" s="128">
        <v>8</v>
      </c>
      <c r="E2183" s="128">
        <v>443</v>
      </c>
      <c r="F2183" s="128">
        <v>0.96899999999999997</v>
      </c>
    </row>
    <row r="2184" spans="1:6">
      <c r="A2184" s="128">
        <v>519782</v>
      </c>
      <c r="B2184" s="129" t="s">
        <v>3319</v>
      </c>
      <c r="C2184" s="128">
        <v>701</v>
      </c>
      <c r="D2184" s="128">
        <v>7</v>
      </c>
      <c r="E2184" s="128">
        <v>413</v>
      </c>
      <c r="F2184" s="128">
        <v>0.97199999999999998</v>
      </c>
    </row>
    <row r="2185" spans="1:6">
      <c r="A2185" s="128">
        <v>560154</v>
      </c>
      <c r="B2185" s="129" t="s">
        <v>3320</v>
      </c>
      <c r="C2185" s="128">
        <v>810</v>
      </c>
      <c r="D2185" s="128">
        <v>8</v>
      </c>
      <c r="E2185" s="128">
        <v>479</v>
      </c>
      <c r="F2185" s="128">
        <v>0.96399999999999997</v>
      </c>
    </row>
    <row r="2186" spans="1:6">
      <c r="A2186" s="128">
        <v>507555</v>
      </c>
      <c r="B2186" s="129" t="s">
        <v>3321</v>
      </c>
      <c r="C2186" s="128">
        <v>207</v>
      </c>
      <c r="D2186" s="128">
        <v>2</v>
      </c>
      <c r="E2186" s="128">
        <v>224</v>
      </c>
      <c r="F2186" s="128">
        <v>0.996</v>
      </c>
    </row>
    <row r="2187" spans="1:6">
      <c r="A2187" s="128">
        <v>504823</v>
      </c>
      <c r="B2187" s="129" t="s">
        <v>3322</v>
      </c>
      <c r="C2187" s="128">
        <v>205</v>
      </c>
      <c r="D2187" s="128">
        <v>2</v>
      </c>
      <c r="E2187" s="128">
        <v>190</v>
      </c>
      <c r="F2187" s="128">
        <v>1</v>
      </c>
    </row>
    <row r="2188" spans="1:6">
      <c r="A2188" s="128">
        <v>543551</v>
      </c>
      <c r="B2188" s="129" t="s">
        <v>3323</v>
      </c>
      <c r="C2188" s="128">
        <v>801</v>
      </c>
      <c r="D2188" s="128">
        <v>8</v>
      </c>
      <c r="E2188" s="128">
        <v>495</v>
      </c>
      <c r="F2188" s="128">
        <v>0.96199999999999997</v>
      </c>
    </row>
    <row r="2189" spans="1:6">
      <c r="A2189" s="128">
        <v>543560</v>
      </c>
      <c r="B2189" s="129" t="s">
        <v>3324</v>
      </c>
      <c r="C2189" s="128">
        <v>801</v>
      </c>
      <c r="D2189" s="128">
        <v>8</v>
      </c>
      <c r="E2189" s="128">
        <v>567</v>
      </c>
      <c r="F2189" s="128">
        <v>0.95299999999999996</v>
      </c>
    </row>
    <row r="2190" spans="1:6">
      <c r="A2190" s="128">
        <v>504831</v>
      </c>
      <c r="B2190" s="129" t="s">
        <v>3325</v>
      </c>
      <c r="C2190" s="128">
        <v>205</v>
      </c>
      <c r="D2190" s="128">
        <v>2</v>
      </c>
      <c r="E2190" s="128">
        <v>237</v>
      </c>
      <c r="F2190" s="128">
        <v>0.99399999999999999</v>
      </c>
    </row>
    <row r="2191" spans="1:6">
      <c r="A2191" s="128">
        <v>511013</v>
      </c>
      <c r="B2191" s="129" t="s">
        <v>3326</v>
      </c>
      <c r="C2191" s="128">
        <v>505</v>
      </c>
      <c r="D2191" s="128">
        <v>5</v>
      </c>
      <c r="E2191" s="128">
        <v>701</v>
      </c>
      <c r="F2191" s="128">
        <v>0.93700000000000006</v>
      </c>
    </row>
    <row r="2192" spans="1:6">
      <c r="A2192" s="128">
        <v>519791</v>
      </c>
      <c r="B2192" s="129" t="s">
        <v>3327</v>
      </c>
      <c r="C2192" s="128">
        <v>701</v>
      </c>
      <c r="D2192" s="128">
        <v>7</v>
      </c>
      <c r="E2192" s="128">
        <v>459</v>
      </c>
      <c r="F2192" s="128">
        <v>0.96699999999999997</v>
      </c>
    </row>
    <row r="2193" spans="1:6">
      <c r="A2193" s="128">
        <v>509469</v>
      </c>
      <c r="B2193" s="129" t="s">
        <v>4855</v>
      </c>
      <c r="C2193" s="128">
        <v>504</v>
      </c>
      <c r="D2193" s="128">
        <v>5</v>
      </c>
      <c r="E2193" s="128">
        <v>398</v>
      </c>
      <c r="F2193" s="128">
        <v>0.97399999999999998</v>
      </c>
    </row>
    <row r="2194" spans="1:6">
      <c r="A2194" s="128">
        <v>520802</v>
      </c>
      <c r="B2194" s="129" t="s">
        <v>1353</v>
      </c>
      <c r="C2194" s="128">
        <v>709</v>
      </c>
      <c r="D2194" s="128">
        <v>7</v>
      </c>
      <c r="E2194" s="128">
        <v>216</v>
      </c>
      <c r="F2194" s="128">
        <v>0.997</v>
      </c>
    </row>
    <row r="2195" spans="1:6">
      <c r="A2195" s="128">
        <v>506508</v>
      </c>
      <c r="B2195" s="129" t="s">
        <v>3328</v>
      </c>
      <c r="C2195" s="128">
        <v>309</v>
      </c>
      <c r="D2195" s="128">
        <v>3</v>
      </c>
      <c r="E2195" s="128">
        <v>280</v>
      </c>
      <c r="F2195" s="128">
        <v>0.98899999999999999</v>
      </c>
    </row>
    <row r="2196" spans="1:6">
      <c r="A2196" s="128">
        <v>527807</v>
      </c>
      <c r="B2196" s="129" t="s">
        <v>3329</v>
      </c>
      <c r="C2196" s="128">
        <v>712</v>
      </c>
      <c r="D2196" s="128">
        <v>7</v>
      </c>
      <c r="E2196" s="128">
        <v>216</v>
      </c>
      <c r="F2196" s="128">
        <v>0.997</v>
      </c>
    </row>
    <row r="2197" spans="1:6">
      <c r="A2197" s="128">
        <v>504840</v>
      </c>
      <c r="B2197" s="129" t="s">
        <v>3330</v>
      </c>
      <c r="C2197" s="128">
        <v>205</v>
      </c>
      <c r="D2197" s="128">
        <v>2</v>
      </c>
      <c r="E2197" s="128">
        <v>266</v>
      </c>
      <c r="F2197" s="128">
        <v>0.99099999999999999</v>
      </c>
    </row>
    <row r="2198" spans="1:6">
      <c r="A2198" s="128">
        <v>523089</v>
      </c>
      <c r="B2198" s="129" t="s">
        <v>1336</v>
      </c>
      <c r="C2198" s="128">
        <v>809</v>
      </c>
      <c r="D2198" s="128">
        <v>8</v>
      </c>
      <c r="E2198" s="128">
        <v>123</v>
      </c>
      <c r="F2198" s="128">
        <v>1.008</v>
      </c>
    </row>
    <row r="2199" spans="1:6">
      <c r="A2199" s="128">
        <v>512630</v>
      </c>
      <c r="B2199" s="129" t="s">
        <v>3331</v>
      </c>
      <c r="C2199" s="128">
        <v>506</v>
      </c>
      <c r="D2199" s="128">
        <v>5</v>
      </c>
      <c r="E2199" s="128">
        <v>444</v>
      </c>
      <c r="F2199" s="128">
        <v>0.96899999999999997</v>
      </c>
    </row>
    <row r="2200" spans="1:6">
      <c r="A2200" s="128">
        <v>522031</v>
      </c>
      <c r="B2200" s="129" t="s">
        <v>3332</v>
      </c>
      <c r="C2200" s="128">
        <v>806</v>
      </c>
      <c r="D2200" s="128">
        <v>8</v>
      </c>
      <c r="E2200" s="128">
        <v>279</v>
      </c>
      <c r="F2200" s="128">
        <v>0.98899999999999999</v>
      </c>
    </row>
    <row r="2201" spans="1:6">
      <c r="A2201" s="128">
        <v>559865</v>
      </c>
      <c r="B2201" s="129" t="s">
        <v>3333</v>
      </c>
      <c r="C2201" s="128">
        <v>806</v>
      </c>
      <c r="D2201" s="128">
        <v>8</v>
      </c>
      <c r="E2201" s="128">
        <v>213</v>
      </c>
      <c r="F2201" s="128">
        <v>0.997</v>
      </c>
    </row>
    <row r="2202" spans="1:6">
      <c r="A2202" s="128">
        <v>501344</v>
      </c>
      <c r="B2202" s="129" t="s">
        <v>3334</v>
      </c>
      <c r="C2202" s="128">
        <v>401</v>
      </c>
      <c r="D2202" s="128">
        <v>4</v>
      </c>
      <c r="E2202" s="128">
        <v>110</v>
      </c>
      <c r="F2202" s="128">
        <v>1.01</v>
      </c>
    </row>
    <row r="2203" spans="1:6">
      <c r="A2203" s="128">
        <v>507563</v>
      </c>
      <c r="B2203" s="129" t="s">
        <v>3335</v>
      </c>
      <c r="C2203" s="128">
        <v>204</v>
      </c>
      <c r="D2203" s="128">
        <v>2</v>
      </c>
      <c r="E2203" s="128">
        <v>154</v>
      </c>
      <c r="F2203" s="128">
        <v>1.004</v>
      </c>
    </row>
    <row r="2204" spans="1:6">
      <c r="A2204" s="128">
        <v>529176</v>
      </c>
      <c r="B2204" s="129" t="s">
        <v>3336</v>
      </c>
      <c r="C2204" s="128">
        <v>713</v>
      </c>
      <c r="D2204" s="128">
        <v>7</v>
      </c>
      <c r="E2204" s="128">
        <v>143</v>
      </c>
      <c r="F2204" s="128">
        <v>1.006</v>
      </c>
    </row>
    <row r="2205" spans="1:6">
      <c r="A2205" s="128">
        <v>505498</v>
      </c>
      <c r="B2205" s="129" t="s">
        <v>3337</v>
      </c>
      <c r="C2205" s="128">
        <v>406</v>
      </c>
      <c r="D2205" s="128">
        <v>4</v>
      </c>
      <c r="E2205" s="128">
        <v>175</v>
      </c>
      <c r="F2205" s="128">
        <v>1.002</v>
      </c>
    </row>
    <row r="2206" spans="1:6">
      <c r="A2206" s="128">
        <v>556327</v>
      </c>
      <c r="B2206" s="129" t="s">
        <v>3338</v>
      </c>
      <c r="C2206" s="128">
        <v>406</v>
      </c>
      <c r="D2206" s="128">
        <v>4</v>
      </c>
      <c r="E2206" s="128">
        <v>194</v>
      </c>
      <c r="F2206" s="128">
        <v>1</v>
      </c>
    </row>
    <row r="2207" spans="1:6">
      <c r="A2207" s="128">
        <v>543764</v>
      </c>
      <c r="B2207" s="129" t="s">
        <v>3339</v>
      </c>
      <c r="C2207" s="128">
        <v>811</v>
      </c>
      <c r="D2207" s="128">
        <v>8</v>
      </c>
      <c r="E2207" s="128">
        <v>105</v>
      </c>
      <c r="F2207" s="128">
        <v>1.01</v>
      </c>
    </row>
    <row r="2208" spans="1:6">
      <c r="A2208" s="128">
        <v>527815</v>
      </c>
      <c r="B2208" s="129" t="s">
        <v>3340</v>
      </c>
      <c r="C2208" s="128">
        <v>711</v>
      </c>
      <c r="D2208" s="128">
        <v>7</v>
      </c>
      <c r="E2208" s="128">
        <v>288</v>
      </c>
      <c r="F2208" s="128">
        <v>0.98799999999999999</v>
      </c>
    </row>
    <row r="2209" spans="1:6">
      <c r="A2209" s="128">
        <v>504858</v>
      </c>
      <c r="B2209" s="129" t="s">
        <v>3341</v>
      </c>
      <c r="C2209" s="128">
        <v>106</v>
      </c>
      <c r="D2209" s="128">
        <v>1</v>
      </c>
      <c r="E2209" s="128">
        <v>221</v>
      </c>
      <c r="F2209" s="128">
        <v>0.996</v>
      </c>
    </row>
    <row r="2210" spans="1:6">
      <c r="A2210" s="128">
        <v>543772</v>
      </c>
      <c r="B2210" s="129" t="s">
        <v>3342</v>
      </c>
      <c r="C2210" s="128">
        <v>811</v>
      </c>
      <c r="D2210" s="128">
        <v>8</v>
      </c>
      <c r="E2210" s="128">
        <v>98</v>
      </c>
      <c r="F2210" s="128">
        <v>1.0109999999999999</v>
      </c>
    </row>
    <row r="2211" spans="1:6">
      <c r="A2211" s="128">
        <v>559636</v>
      </c>
      <c r="B2211" s="129" t="s">
        <v>3343</v>
      </c>
      <c r="C2211" s="128">
        <v>702</v>
      </c>
      <c r="D2211" s="128">
        <v>7</v>
      </c>
      <c r="E2211" s="128">
        <v>208</v>
      </c>
      <c r="F2211" s="128">
        <v>0.998</v>
      </c>
    </row>
    <row r="2212" spans="1:6">
      <c r="A2212" s="128">
        <v>523828</v>
      </c>
      <c r="B2212" s="129" t="s">
        <v>3344</v>
      </c>
      <c r="C2212" s="128">
        <v>703</v>
      </c>
      <c r="D2212" s="128">
        <v>7</v>
      </c>
      <c r="E2212" s="128">
        <v>622</v>
      </c>
      <c r="F2212" s="128">
        <v>0.94699999999999995</v>
      </c>
    </row>
    <row r="2213" spans="1:6">
      <c r="A2213" s="128">
        <v>526355</v>
      </c>
      <c r="B2213" s="129" t="s">
        <v>1274</v>
      </c>
      <c r="C2213" s="128">
        <v>810</v>
      </c>
      <c r="D2213" s="128">
        <v>8</v>
      </c>
      <c r="E2213" s="128">
        <v>506</v>
      </c>
      <c r="F2213" s="128">
        <v>0.96099999999999997</v>
      </c>
    </row>
    <row r="2214" spans="1:6">
      <c r="A2214" s="128">
        <v>523836</v>
      </c>
      <c r="B2214" s="129" t="s">
        <v>3345</v>
      </c>
      <c r="C2214" s="128">
        <v>703</v>
      </c>
      <c r="D2214" s="128">
        <v>7</v>
      </c>
      <c r="E2214" s="128">
        <v>487</v>
      </c>
      <c r="F2214" s="128">
        <v>0.96299999999999997</v>
      </c>
    </row>
    <row r="2215" spans="1:6">
      <c r="A2215" s="128">
        <v>523844</v>
      </c>
      <c r="B2215" s="129" t="s">
        <v>3346</v>
      </c>
      <c r="C2215" s="128">
        <v>706</v>
      </c>
      <c r="D2215" s="128">
        <v>7</v>
      </c>
      <c r="E2215" s="128">
        <v>697</v>
      </c>
      <c r="F2215" s="128">
        <v>0.93700000000000006</v>
      </c>
    </row>
    <row r="2216" spans="1:6">
      <c r="A2216" s="128">
        <v>523852</v>
      </c>
      <c r="B2216" s="129" t="s">
        <v>3347</v>
      </c>
      <c r="C2216" s="128">
        <v>706</v>
      </c>
      <c r="D2216" s="128">
        <v>7</v>
      </c>
      <c r="E2216" s="128">
        <v>673</v>
      </c>
      <c r="F2216" s="128">
        <v>0.94</v>
      </c>
    </row>
    <row r="2217" spans="1:6">
      <c r="A2217" s="128">
        <v>523861</v>
      </c>
      <c r="B2217" s="129" t="s">
        <v>3348</v>
      </c>
      <c r="C2217" s="128">
        <v>703</v>
      </c>
      <c r="D2217" s="128">
        <v>7</v>
      </c>
      <c r="E2217" s="128">
        <v>593</v>
      </c>
      <c r="F2217" s="128">
        <v>0.95</v>
      </c>
    </row>
    <row r="2218" spans="1:6">
      <c r="A2218" s="128">
        <v>543578</v>
      </c>
      <c r="B2218" s="129" t="s">
        <v>3349</v>
      </c>
      <c r="C2218" s="128">
        <v>704</v>
      </c>
      <c r="D2218" s="128">
        <v>7</v>
      </c>
      <c r="E2218" s="128">
        <v>448</v>
      </c>
      <c r="F2218" s="128">
        <v>0.96799999999999997</v>
      </c>
    </row>
    <row r="2219" spans="1:6">
      <c r="A2219" s="128">
        <v>543586</v>
      </c>
      <c r="B2219" s="129" t="s">
        <v>3350</v>
      </c>
      <c r="C2219" s="128">
        <v>810</v>
      </c>
      <c r="D2219" s="128">
        <v>8</v>
      </c>
      <c r="E2219" s="128">
        <v>519</v>
      </c>
      <c r="F2219" s="128">
        <v>0.95899999999999996</v>
      </c>
    </row>
    <row r="2220" spans="1:6">
      <c r="A2220" s="128">
        <v>543594</v>
      </c>
      <c r="B2220" s="129" t="s">
        <v>3351</v>
      </c>
      <c r="C2220" s="128">
        <v>810</v>
      </c>
      <c r="D2220" s="128">
        <v>8</v>
      </c>
      <c r="E2220" s="128">
        <v>395</v>
      </c>
      <c r="F2220" s="128">
        <v>0.97499999999999998</v>
      </c>
    </row>
    <row r="2221" spans="1:6">
      <c r="A2221" s="128">
        <v>543608</v>
      </c>
      <c r="B2221" s="129" t="s">
        <v>3352</v>
      </c>
      <c r="C2221" s="128">
        <v>704</v>
      </c>
      <c r="D2221" s="128">
        <v>7</v>
      </c>
      <c r="E2221" s="128">
        <v>469</v>
      </c>
      <c r="F2221" s="128">
        <v>0.96599999999999997</v>
      </c>
    </row>
    <row r="2222" spans="1:6">
      <c r="A2222" s="128">
        <v>543616</v>
      </c>
      <c r="B2222" s="129" t="s">
        <v>3353</v>
      </c>
      <c r="C2222" s="128">
        <v>810</v>
      </c>
      <c r="D2222" s="128">
        <v>8</v>
      </c>
      <c r="E2222" s="128">
        <v>433</v>
      </c>
      <c r="F2222" s="128">
        <v>0.97</v>
      </c>
    </row>
    <row r="2223" spans="1:6">
      <c r="A2223" s="128">
        <v>523879</v>
      </c>
      <c r="B2223" s="129" t="s">
        <v>3354</v>
      </c>
      <c r="C2223" s="128">
        <v>706</v>
      </c>
      <c r="D2223" s="128">
        <v>7</v>
      </c>
      <c r="E2223" s="128">
        <v>563</v>
      </c>
      <c r="F2223" s="128">
        <v>0.95399999999999996</v>
      </c>
    </row>
    <row r="2224" spans="1:6">
      <c r="A2224" s="128">
        <v>543624</v>
      </c>
      <c r="B2224" s="129" t="s">
        <v>3355</v>
      </c>
      <c r="C2224" s="128">
        <v>704</v>
      </c>
      <c r="D2224" s="128">
        <v>7</v>
      </c>
      <c r="E2224" s="128">
        <v>546</v>
      </c>
      <c r="F2224" s="128">
        <v>0.95599999999999996</v>
      </c>
    </row>
    <row r="2225" spans="1:6">
      <c r="A2225" s="128">
        <v>520829</v>
      </c>
      <c r="B2225" s="129" t="s">
        <v>3356</v>
      </c>
      <c r="C2225" s="128">
        <v>709</v>
      </c>
      <c r="D2225" s="128">
        <v>7</v>
      </c>
      <c r="E2225" s="128">
        <v>252</v>
      </c>
      <c r="F2225" s="128">
        <v>0.99199999999999999</v>
      </c>
    </row>
    <row r="2226" spans="1:6">
      <c r="A2226" s="128">
        <v>520811</v>
      </c>
      <c r="B2226" s="129" t="s">
        <v>3357</v>
      </c>
      <c r="C2226" s="128">
        <v>709</v>
      </c>
      <c r="D2226" s="128">
        <v>7</v>
      </c>
      <c r="E2226" s="128">
        <v>359</v>
      </c>
      <c r="F2226" s="128">
        <v>0.97899999999999998</v>
      </c>
    </row>
    <row r="2227" spans="1:6">
      <c r="A2227" s="128">
        <v>513849</v>
      </c>
      <c r="B2227" s="129" t="s">
        <v>3358</v>
      </c>
      <c r="C2227" s="128">
        <v>811</v>
      </c>
      <c r="D2227" s="128">
        <v>8</v>
      </c>
      <c r="E2227" s="128">
        <v>120</v>
      </c>
      <c r="F2227" s="128">
        <v>1.0089999999999999</v>
      </c>
    </row>
    <row r="2228" spans="1:6">
      <c r="A2228" s="128">
        <v>511030</v>
      </c>
      <c r="B2228" s="129" t="s">
        <v>3359</v>
      </c>
      <c r="C2228" s="128">
        <v>508</v>
      </c>
      <c r="D2228" s="128">
        <v>5</v>
      </c>
      <c r="E2228" s="128">
        <v>438</v>
      </c>
      <c r="F2228" s="128">
        <v>0.96899999999999997</v>
      </c>
    </row>
    <row r="2229" spans="1:6">
      <c r="A2229" s="128">
        <v>543781</v>
      </c>
      <c r="B2229" s="129" t="s">
        <v>3360</v>
      </c>
      <c r="C2229" s="128">
        <v>811</v>
      </c>
      <c r="D2229" s="128">
        <v>8</v>
      </c>
      <c r="E2229" s="128">
        <v>138</v>
      </c>
      <c r="F2229" s="128">
        <v>1.006</v>
      </c>
    </row>
    <row r="2230" spans="1:6">
      <c r="A2230" s="128">
        <v>515540</v>
      </c>
      <c r="B2230" s="129" t="s">
        <v>3361</v>
      </c>
      <c r="C2230" s="128">
        <v>609</v>
      </c>
      <c r="D2230" s="128">
        <v>6</v>
      </c>
      <c r="E2230" s="128">
        <v>269</v>
      </c>
      <c r="F2230" s="128">
        <v>0.99</v>
      </c>
    </row>
    <row r="2231" spans="1:6">
      <c r="A2231" s="128">
        <v>509477</v>
      </c>
      <c r="B2231" s="129" t="s">
        <v>4007</v>
      </c>
      <c r="C2231" s="128">
        <v>502</v>
      </c>
      <c r="D2231" s="128">
        <v>5</v>
      </c>
      <c r="E2231" s="128">
        <v>487</v>
      </c>
      <c r="F2231" s="128">
        <v>0.96299999999999997</v>
      </c>
    </row>
    <row r="2232" spans="1:6">
      <c r="A2232" s="128">
        <v>511846</v>
      </c>
      <c r="B2232" s="129" t="s">
        <v>3362</v>
      </c>
      <c r="C2232" s="128">
        <v>606</v>
      </c>
      <c r="D2232" s="128">
        <v>6</v>
      </c>
      <c r="E2232" s="128">
        <v>251</v>
      </c>
      <c r="F2232" s="128">
        <v>0.99199999999999999</v>
      </c>
    </row>
    <row r="2233" spans="1:6">
      <c r="A2233" s="128">
        <v>518816</v>
      </c>
      <c r="B2233" s="129" t="s">
        <v>3363</v>
      </c>
      <c r="C2233" s="128">
        <v>604</v>
      </c>
      <c r="D2233" s="128">
        <v>6</v>
      </c>
      <c r="E2233" s="128">
        <v>772</v>
      </c>
      <c r="F2233" s="128">
        <v>0.92800000000000005</v>
      </c>
    </row>
    <row r="2234" spans="1:6">
      <c r="A2234" s="128">
        <v>517267</v>
      </c>
      <c r="B2234" s="129" t="s">
        <v>3364</v>
      </c>
      <c r="C2234" s="128">
        <v>613</v>
      </c>
      <c r="D2234" s="128">
        <v>6</v>
      </c>
      <c r="E2234" s="128">
        <v>285</v>
      </c>
      <c r="F2234" s="128">
        <v>0.98799999999999999</v>
      </c>
    </row>
    <row r="2235" spans="1:6">
      <c r="A2235" s="128">
        <v>506516</v>
      </c>
      <c r="B2235" s="129" t="s">
        <v>3365</v>
      </c>
      <c r="C2235" s="128">
        <v>304</v>
      </c>
      <c r="D2235" s="128">
        <v>3</v>
      </c>
      <c r="E2235" s="128">
        <v>337</v>
      </c>
      <c r="F2235" s="128">
        <v>0.98199999999999998</v>
      </c>
    </row>
    <row r="2236" spans="1:6">
      <c r="A2236" s="128">
        <v>523887</v>
      </c>
      <c r="B2236" s="129" t="s">
        <v>3366</v>
      </c>
      <c r="C2236" s="128">
        <v>703</v>
      </c>
      <c r="D2236" s="128">
        <v>7</v>
      </c>
      <c r="E2236" s="128">
        <v>731</v>
      </c>
      <c r="F2236" s="128">
        <v>0.93300000000000005</v>
      </c>
    </row>
    <row r="2237" spans="1:6">
      <c r="A2237" s="128">
        <v>526665</v>
      </c>
      <c r="B2237" s="129" t="s">
        <v>1632</v>
      </c>
      <c r="C2237" s="128">
        <v>710</v>
      </c>
      <c r="D2237" s="128">
        <v>7</v>
      </c>
      <c r="E2237" s="128">
        <v>532</v>
      </c>
      <c r="F2237" s="128">
        <v>0.95799999999999996</v>
      </c>
    </row>
    <row r="2238" spans="1:6">
      <c r="A2238" s="128">
        <v>504866</v>
      </c>
      <c r="B2238" s="129" t="s">
        <v>3367</v>
      </c>
      <c r="C2238" s="128">
        <v>303</v>
      </c>
      <c r="D2238" s="128">
        <v>3</v>
      </c>
      <c r="E2238" s="128">
        <v>390</v>
      </c>
      <c r="F2238" s="128">
        <v>0.97499999999999998</v>
      </c>
    </row>
    <row r="2239" spans="1:6">
      <c r="A2239" s="128">
        <v>506524</v>
      </c>
      <c r="B2239" s="129" t="s">
        <v>3368</v>
      </c>
      <c r="C2239" s="128">
        <v>304</v>
      </c>
      <c r="D2239" s="128">
        <v>3</v>
      </c>
      <c r="E2239" s="128">
        <v>386</v>
      </c>
      <c r="F2239" s="128">
        <v>0.97599999999999998</v>
      </c>
    </row>
    <row r="2240" spans="1:6">
      <c r="A2240" s="128">
        <v>543632</v>
      </c>
      <c r="B2240" s="129" t="s">
        <v>3369</v>
      </c>
      <c r="C2240" s="128">
        <v>801</v>
      </c>
      <c r="D2240" s="128">
        <v>8</v>
      </c>
      <c r="E2240" s="128">
        <v>521</v>
      </c>
      <c r="F2240" s="128">
        <v>0.95899999999999996</v>
      </c>
    </row>
    <row r="2241" spans="1:6">
      <c r="A2241" s="128">
        <v>523097</v>
      </c>
      <c r="B2241" s="129" t="s">
        <v>3370</v>
      </c>
      <c r="C2241" s="128">
        <v>807</v>
      </c>
      <c r="D2241" s="128">
        <v>8</v>
      </c>
      <c r="E2241" s="128">
        <v>147</v>
      </c>
      <c r="F2241" s="128">
        <v>1.0049999999999999</v>
      </c>
    </row>
    <row r="2242" spans="1:6">
      <c r="A2242" s="128">
        <v>509019</v>
      </c>
      <c r="B2242" s="129" t="s">
        <v>3371</v>
      </c>
      <c r="C2242" s="128">
        <v>601</v>
      </c>
      <c r="D2242" s="128">
        <v>6</v>
      </c>
      <c r="E2242" s="128">
        <v>539</v>
      </c>
      <c r="F2242" s="128">
        <v>0.95699999999999996</v>
      </c>
    </row>
    <row r="2243" spans="1:6">
      <c r="A2243" s="128">
        <v>527009</v>
      </c>
      <c r="B2243" s="129" t="s">
        <v>3372</v>
      </c>
      <c r="C2243" s="128">
        <v>710</v>
      </c>
      <c r="D2243" s="128">
        <v>7</v>
      </c>
      <c r="E2243" s="128">
        <v>466</v>
      </c>
      <c r="F2243" s="128">
        <v>0.96599999999999997</v>
      </c>
    </row>
    <row r="2244" spans="1:6">
      <c r="A2244" s="128">
        <v>502758</v>
      </c>
      <c r="B2244" s="129" t="s">
        <v>3373</v>
      </c>
      <c r="C2244" s="128">
        <v>402</v>
      </c>
      <c r="D2244" s="128">
        <v>4</v>
      </c>
      <c r="E2244" s="128">
        <v>148</v>
      </c>
      <c r="F2244" s="128">
        <v>1.0049999999999999</v>
      </c>
    </row>
    <row r="2245" spans="1:6">
      <c r="A2245" s="128">
        <v>502766</v>
      </c>
      <c r="B2245" s="129" t="s">
        <v>3374</v>
      </c>
      <c r="C2245" s="128">
        <v>402</v>
      </c>
      <c r="D2245" s="128">
        <v>4</v>
      </c>
      <c r="E2245" s="128">
        <v>167</v>
      </c>
      <c r="F2245" s="128">
        <v>1.0029999999999999</v>
      </c>
    </row>
    <row r="2246" spans="1:6">
      <c r="A2246" s="128">
        <v>509485</v>
      </c>
      <c r="B2246" s="129" t="s">
        <v>4008</v>
      </c>
      <c r="C2246" s="128">
        <v>502</v>
      </c>
      <c r="D2246" s="128">
        <v>5</v>
      </c>
      <c r="E2246" s="128">
        <v>444</v>
      </c>
      <c r="F2246" s="128">
        <v>0.96899999999999997</v>
      </c>
    </row>
    <row r="2247" spans="1:6">
      <c r="A2247" s="128">
        <v>527823</v>
      </c>
      <c r="B2247" s="129" t="s">
        <v>3375</v>
      </c>
      <c r="C2247" s="128">
        <v>711</v>
      </c>
      <c r="D2247" s="128">
        <v>7</v>
      </c>
      <c r="E2247" s="128">
        <v>271</v>
      </c>
      <c r="F2247" s="128">
        <v>0.99</v>
      </c>
    </row>
    <row r="2248" spans="1:6">
      <c r="A2248" s="128">
        <v>519804</v>
      </c>
      <c r="B2248" s="129" t="s">
        <v>3376</v>
      </c>
      <c r="C2248" s="128">
        <v>701</v>
      </c>
      <c r="D2248" s="128">
        <v>7</v>
      </c>
      <c r="E2248" s="128">
        <v>490</v>
      </c>
      <c r="F2248" s="128">
        <v>0.96299999999999997</v>
      </c>
    </row>
    <row r="2249" spans="1:6">
      <c r="A2249" s="128">
        <v>519812</v>
      </c>
      <c r="B2249" s="129" t="s">
        <v>3377</v>
      </c>
      <c r="C2249" s="128">
        <v>701</v>
      </c>
      <c r="D2249" s="128">
        <v>7</v>
      </c>
      <c r="E2249" s="128">
        <v>377</v>
      </c>
      <c r="F2249" s="128">
        <v>0.97699999999999998</v>
      </c>
    </row>
    <row r="2250" spans="1:6">
      <c r="A2250" s="128">
        <v>518824</v>
      </c>
      <c r="B2250" s="129" t="s">
        <v>3378</v>
      </c>
      <c r="C2250" s="128">
        <v>604</v>
      </c>
      <c r="D2250" s="128">
        <v>6</v>
      </c>
      <c r="E2250" s="128">
        <v>377</v>
      </c>
      <c r="F2250" s="128">
        <v>0.97699999999999998</v>
      </c>
    </row>
    <row r="2251" spans="1:6">
      <c r="A2251" s="128">
        <v>527017</v>
      </c>
      <c r="B2251" s="129" t="s">
        <v>3379</v>
      </c>
      <c r="C2251" s="128">
        <v>710</v>
      </c>
      <c r="D2251" s="128">
        <v>7</v>
      </c>
      <c r="E2251" s="128">
        <v>640</v>
      </c>
      <c r="F2251" s="128">
        <v>0.94399999999999995</v>
      </c>
    </row>
    <row r="2252" spans="1:6">
      <c r="A2252" s="128">
        <v>517950</v>
      </c>
      <c r="B2252" s="129" t="s">
        <v>3380</v>
      </c>
      <c r="C2252" s="128">
        <v>511</v>
      </c>
      <c r="D2252" s="128">
        <v>5</v>
      </c>
      <c r="E2252" s="128">
        <v>425</v>
      </c>
      <c r="F2252" s="128">
        <v>0.97099999999999997</v>
      </c>
    </row>
    <row r="2253" spans="1:6">
      <c r="A2253" s="128">
        <v>523909</v>
      </c>
      <c r="B2253" s="129" t="s">
        <v>3381</v>
      </c>
      <c r="C2253" s="128">
        <v>703</v>
      </c>
      <c r="D2253" s="128">
        <v>7</v>
      </c>
      <c r="E2253" s="128">
        <v>693</v>
      </c>
      <c r="F2253" s="128">
        <v>0.93799999999999994</v>
      </c>
    </row>
    <row r="2254" spans="1:6">
      <c r="A2254" s="128">
        <v>515566</v>
      </c>
      <c r="B2254" s="129" t="s">
        <v>3382</v>
      </c>
      <c r="C2254" s="128">
        <v>609</v>
      </c>
      <c r="D2254" s="128">
        <v>6</v>
      </c>
      <c r="E2254" s="128">
        <v>185</v>
      </c>
      <c r="F2254" s="128">
        <v>1.0009999999999999</v>
      </c>
    </row>
    <row r="2255" spans="1:6">
      <c r="A2255" s="128">
        <v>517968</v>
      </c>
      <c r="B2255" s="129" t="s">
        <v>3383</v>
      </c>
      <c r="C2255" s="128">
        <v>511</v>
      </c>
      <c r="D2255" s="128">
        <v>5</v>
      </c>
      <c r="E2255" s="128">
        <v>431</v>
      </c>
      <c r="F2255" s="128">
        <v>0.97</v>
      </c>
    </row>
    <row r="2256" spans="1:6">
      <c r="A2256" s="128">
        <v>526291</v>
      </c>
      <c r="B2256" s="129" t="s">
        <v>3384</v>
      </c>
      <c r="C2256" s="128">
        <v>808</v>
      </c>
      <c r="D2256" s="128">
        <v>8</v>
      </c>
      <c r="E2256" s="128">
        <v>831</v>
      </c>
      <c r="F2256" s="128">
        <v>0.92100000000000004</v>
      </c>
    </row>
    <row r="2257" spans="1:6">
      <c r="A2257" s="128">
        <v>517976</v>
      </c>
      <c r="B2257" s="129" t="s">
        <v>3385</v>
      </c>
      <c r="C2257" s="128">
        <v>511</v>
      </c>
      <c r="D2257" s="128">
        <v>5</v>
      </c>
      <c r="E2257" s="128">
        <v>402</v>
      </c>
      <c r="F2257" s="128">
        <v>0.97399999999999998</v>
      </c>
    </row>
    <row r="2258" spans="1:6">
      <c r="A2258" s="128">
        <v>543799</v>
      </c>
      <c r="B2258" s="129" t="s">
        <v>3386</v>
      </c>
      <c r="C2258" s="128">
        <v>811</v>
      </c>
      <c r="D2258" s="128">
        <v>8</v>
      </c>
      <c r="E2258" s="128">
        <v>99</v>
      </c>
      <c r="F2258" s="128">
        <v>1.0109999999999999</v>
      </c>
    </row>
    <row r="2259" spans="1:6">
      <c r="A2259" s="128">
        <v>523101</v>
      </c>
      <c r="B2259" s="129" t="s">
        <v>3387</v>
      </c>
      <c r="C2259" s="128">
        <v>807</v>
      </c>
      <c r="D2259" s="128">
        <v>8</v>
      </c>
      <c r="E2259" s="128">
        <v>134</v>
      </c>
      <c r="F2259" s="128">
        <v>1.0069999999999999</v>
      </c>
    </row>
    <row r="2260" spans="1:6">
      <c r="A2260" s="128">
        <v>517984</v>
      </c>
      <c r="B2260" s="129" t="s">
        <v>3388</v>
      </c>
      <c r="C2260" s="128">
        <v>511</v>
      </c>
      <c r="D2260" s="128">
        <v>5</v>
      </c>
      <c r="E2260" s="128">
        <v>358</v>
      </c>
      <c r="F2260" s="128">
        <v>0.97899999999999998</v>
      </c>
    </row>
    <row r="2261" spans="1:6">
      <c r="A2261" s="128">
        <v>543802</v>
      </c>
      <c r="B2261" s="129" t="s">
        <v>3389</v>
      </c>
      <c r="C2261" s="128">
        <v>811</v>
      </c>
      <c r="D2261" s="128">
        <v>8</v>
      </c>
      <c r="E2261" s="128">
        <v>101</v>
      </c>
      <c r="F2261" s="128">
        <v>1.0109999999999999</v>
      </c>
    </row>
    <row r="2262" spans="1:6">
      <c r="A2262" s="128">
        <v>516406</v>
      </c>
      <c r="B2262" s="129" t="s">
        <v>3390</v>
      </c>
      <c r="C2262" s="128">
        <v>610</v>
      </c>
      <c r="D2262" s="128">
        <v>6</v>
      </c>
      <c r="E2262" s="128">
        <v>225</v>
      </c>
      <c r="F2262" s="128">
        <v>0.996</v>
      </c>
    </row>
    <row r="2263" spans="1:6">
      <c r="A2263" s="128">
        <v>503550</v>
      </c>
      <c r="B2263" s="129" t="s">
        <v>3391</v>
      </c>
      <c r="C2263" s="128">
        <v>404</v>
      </c>
      <c r="D2263" s="128">
        <v>4</v>
      </c>
      <c r="E2263" s="128">
        <v>140</v>
      </c>
      <c r="F2263" s="128">
        <v>1.006</v>
      </c>
    </row>
    <row r="2264" spans="1:6">
      <c r="A2264" s="128">
        <v>509027</v>
      </c>
      <c r="B2264" s="129" t="s">
        <v>3392</v>
      </c>
      <c r="C2264" s="128">
        <v>601</v>
      </c>
      <c r="D2264" s="128">
        <v>6</v>
      </c>
      <c r="E2264" s="128">
        <v>655</v>
      </c>
      <c r="F2264" s="128">
        <v>0.94299999999999995</v>
      </c>
    </row>
    <row r="2265" spans="1:6">
      <c r="A2265" s="128">
        <v>523119</v>
      </c>
      <c r="B2265" s="129" t="s">
        <v>3393</v>
      </c>
      <c r="C2265" s="128">
        <v>807</v>
      </c>
      <c r="D2265" s="128">
        <v>8</v>
      </c>
      <c r="E2265" s="128">
        <v>102</v>
      </c>
      <c r="F2265" s="128">
        <v>1.0109999999999999</v>
      </c>
    </row>
    <row r="2266" spans="1:6">
      <c r="A2266" s="128">
        <v>523127</v>
      </c>
      <c r="B2266" s="129" t="s">
        <v>3394</v>
      </c>
      <c r="C2266" s="128">
        <v>807</v>
      </c>
      <c r="D2266" s="128">
        <v>8</v>
      </c>
      <c r="E2266" s="128">
        <v>103</v>
      </c>
      <c r="F2266" s="128">
        <v>1.0109999999999999</v>
      </c>
    </row>
    <row r="2267" spans="1:6">
      <c r="A2267" s="128">
        <v>557471</v>
      </c>
      <c r="B2267" s="129" t="s">
        <v>3395</v>
      </c>
      <c r="C2267" s="128">
        <v>308</v>
      </c>
      <c r="D2267" s="128">
        <v>3</v>
      </c>
      <c r="E2267" s="128">
        <v>254</v>
      </c>
      <c r="F2267" s="128">
        <v>0.99199999999999999</v>
      </c>
    </row>
    <row r="2268" spans="1:6">
      <c r="A2268" s="128">
        <v>520845</v>
      </c>
      <c r="B2268" s="129" t="s">
        <v>3396</v>
      </c>
      <c r="C2268" s="128">
        <v>709</v>
      </c>
      <c r="D2268" s="128">
        <v>7</v>
      </c>
      <c r="E2268" s="128">
        <v>425</v>
      </c>
      <c r="F2268" s="128">
        <v>0.97099999999999997</v>
      </c>
    </row>
    <row r="2269" spans="1:6">
      <c r="A2269" s="128">
        <v>527831</v>
      </c>
      <c r="B2269" s="129" t="s">
        <v>3397</v>
      </c>
      <c r="C2269" s="128">
        <v>712</v>
      </c>
      <c r="D2269" s="128">
        <v>7</v>
      </c>
      <c r="E2269" s="128">
        <v>210</v>
      </c>
      <c r="F2269" s="128">
        <v>0.998</v>
      </c>
    </row>
    <row r="2270" spans="1:6">
      <c r="A2270" s="128">
        <v>527840</v>
      </c>
      <c r="B2270" s="129" t="s">
        <v>1319</v>
      </c>
      <c r="C2270" s="128">
        <v>711</v>
      </c>
      <c r="D2270" s="128">
        <v>7</v>
      </c>
      <c r="E2270" s="128">
        <v>190</v>
      </c>
      <c r="F2270" s="128">
        <v>1</v>
      </c>
    </row>
    <row r="2271" spans="1:6">
      <c r="A2271" s="128">
        <v>515582</v>
      </c>
      <c r="B2271" s="129" t="s">
        <v>3398</v>
      </c>
      <c r="C2271" s="128">
        <v>609</v>
      </c>
      <c r="D2271" s="128">
        <v>6</v>
      </c>
      <c r="E2271" s="128">
        <v>261</v>
      </c>
      <c r="F2271" s="128">
        <v>0.99099999999999999</v>
      </c>
    </row>
    <row r="2272" spans="1:6">
      <c r="A2272" s="128">
        <v>543641</v>
      </c>
      <c r="B2272" s="129" t="s">
        <v>3399</v>
      </c>
      <c r="C2272" s="128">
        <v>704</v>
      </c>
      <c r="D2272" s="128">
        <v>7</v>
      </c>
      <c r="E2272" s="128">
        <v>463</v>
      </c>
      <c r="F2272" s="128">
        <v>0.96599999999999997</v>
      </c>
    </row>
    <row r="2273" spans="1:6">
      <c r="A2273" s="128">
        <v>504874</v>
      </c>
      <c r="B2273" s="129" t="s">
        <v>3400</v>
      </c>
      <c r="C2273" s="128">
        <v>106</v>
      </c>
      <c r="D2273" s="128">
        <v>1</v>
      </c>
      <c r="E2273" s="128">
        <v>202</v>
      </c>
      <c r="F2273" s="128">
        <v>0.999</v>
      </c>
    </row>
    <row r="2274" spans="1:6">
      <c r="A2274" s="128">
        <v>519821</v>
      </c>
      <c r="B2274" s="129" t="s">
        <v>3401</v>
      </c>
      <c r="C2274" s="128">
        <v>701</v>
      </c>
      <c r="D2274" s="128">
        <v>7</v>
      </c>
      <c r="E2274" s="128">
        <v>220</v>
      </c>
      <c r="F2274" s="128">
        <v>0.996</v>
      </c>
    </row>
    <row r="2275" spans="1:6">
      <c r="A2275" s="128">
        <v>508233</v>
      </c>
      <c r="B2275" s="129" t="s">
        <v>3402</v>
      </c>
      <c r="C2275" s="128">
        <v>106</v>
      </c>
      <c r="D2275" s="128">
        <v>1</v>
      </c>
      <c r="E2275" s="128">
        <v>178</v>
      </c>
      <c r="F2275" s="128">
        <v>1.0009999999999999</v>
      </c>
    </row>
    <row r="2276" spans="1:6">
      <c r="A2276" s="128">
        <v>513687</v>
      </c>
      <c r="B2276" s="129" t="s">
        <v>3403</v>
      </c>
      <c r="C2276" s="128">
        <v>306</v>
      </c>
      <c r="D2276" s="128">
        <v>3</v>
      </c>
      <c r="E2276" s="128">
        <v>330</v>
      </c>
      <c r="F2276" s="128">
        <v>0.98299999999999998</v>
      </c>
    </row>
    <row r="2277" spans="1:6">
      <c r="A2277" s="128">
        <v>512648</v>
      </c>
      <c r="B2277" s="129" t="s">
        <v>3404</v>
      </c>
      <c r="C2277" s="128">
        <v>506</v>
      </c>
      <c r="D2277" s="128">
        <v>5</v>
      </c>
      <c r="E2277" s="128">
        <v>392</v>
      </c>
      <c r="F2277" s="128">
        <v>0.97499999999999998</v>
      </c>
    </row>
    <row r="2278" spans="1:6">
      <c r="A2278" s="128">
        <v>518832</v>
      </c>
      <c r="B2278" s="129" t="s">
        <v>3405</v>
      </c>
      <c r="C2278" s="128">
        <v>605</v>
      </c>
      <c r="D2278" s="128">
        <v>6</v>
      </c>
      <c r="E2278" s="128">
        <v>185</v>
      </c>
      <c r="F2278" s="128">
        <v>1.0009999999999999</v>
      </c>
    </row>
    <row r="2279" spans="1:6">
      <c r="A2279" s="128">
        <v>518841</v>
      </c>
      <c r="B2279" s="129" t="s">
        <v>3406</v>
      </c>
      <c r="C2279" s="128">
        <v>605</v>
      </c>
      <c r="D2279" s="128">
        <v>6</v>
      </c>
      <c r="E2279" s="128">
        <v>164</v>
      </c>
      <c r="F2279" s="128">
        <v>1.0029999999999999</v>
      </c>
    </row>
    <row r="2280" spans="1:6">
      <c r="A2280" s="128">
        <v>559989</v>
      </c>
      <c r="B2280" s="129" t="s">
        <v>3407</v>
      </c>
      <c r="C2280" s="128">
        <v>707</v>
      </c>
      <c r="D2280" s="128">
        <v>7</v>
      </c>
      <c r="E2280" s="128">
        <v>442</v>
      </c>
      <c r="F2280" s="128">
        <v>0.96899999999999997</v>
      </c>
    </row>
    <row r="2281" spans="1:6">
      <c r="A2281" s="128">
        <v>510076</v>
      </c>
      <c r="B2281" s="129" t="s">
        <v>3408</v>
      </c>
      <c r="C2281" s="128">
        <v>510</v>
      </c>
      <c r="D2281" s="128">
        <v>5</v>
      </c>
      <c r="E2281" s="128">
        <v>798</v>
      </c>
      <c r="F2281" s="128">
        <v>0.92500000000000004</v>
      </c>
    </row>
    <row r="2282" spans="1:6">
      <c r="A2282" s="128">
        <v>507571</v>
      </c>
      <c r="B2282" s="129" t="s">
        <v>3409</v>
      </c>
      <c r="C2282" s="128">
        <v>207</v>
      </c>
      <c r="D2282" s="128">
        <v>2</v>
      </c>
      <c r="E2282" s="128">
        <v>176</v>
      </c>
      <c r="F2282" s="128">
        <v>1.002</v>
      </c>
    </row>
    <row r="2283" spans="1:6">
      <c r="A2283" s="128">
        <v>516414</v>
      </c>
      <c r="B2283" s="129" t="s">
        <v>3410</v>
      </c>
      <c r="C2283" s="128">
        <v>610</v>
      </c>
      <c r="D2283" s="128">
        <v>6</v>
      </c>
      <c r="E2283" s="128">
        <v>493</v>
      </c>
      <c r="F2283" s="128">
        <v>0.96299999999999997</v>
      </c>
    </row>
    <row r="2284" spans="1:6">
      <c r="A2284" s="128">
        <v>523135</v>
      </c>
      <c r="B2284" s="129" t="s">
        <v>3411</v>
      </c>
      <c r="C2284" s="128">
        <v>807</v>
      </c>
      <c r="D2284" s="128">
        <v>8</v>
      </c>
      <c r="E2284" s="128">
        <v>133</v>
      </c>
      <c r="F2284" s="128">
        <v>1.0069999999999999</v>
      </c>
    </row>
    <row r="2285" spans="1:6">
      <c r="A2285" s="128">
        <v>516422</v>
      </c>
      <c r="B2285" s="129" t="s">
        <v>3412</v>
      </c>
      <c r="C2285" s="128">
        <v>610</v>
      </c>
      <c r="D2285" s="128">
        <v>6</v>
      </c>
      <c r="E2285" s="128">
        <v>404</v>
      </c>
      <c r="F2285" s="128">
        <v>0.97399999999999998</v>
      </c>
    </row>
    <row r="2286" spans="1:6">
      <c r="A2286" s="128">
        <v>508241</v>
      </c>
      <c r="B2286" s="129" t="s">
        <v>3413</v>
      </c>
      <c r="C2286" s="128">
        <v>106</v>
      </c>
      <c r="D2286" s="128">
        <v>1</v>
      </c>
      <c r="E2286" s="128">
        <v>145</v>
      </c>
      <c r="F2286" s="128">
        <v>1.006</v>
      </c>
    </row>
    <row r="2287" spans="1:6">
      <c r="A2287" s="128">
        <v>520853</v>
      </c>
      <c r="B2287" s="129" t="s">
        <v>3414</v>
      </c>
      <c r="C2287" s="128">
        <v>705</v>
      </c>
      <c r="D2287" s="128">
        <v>7</v>
      </c>
      <c r="E2287" s="128">
        <v>290</v>
      </c>
      <c r="F2287" s="128">
        <v>0.98799999999999999</v>
      </c>
    </row>
    <row r="2288" spans="1:6">
      <c r="A2288" s="128">
        <v>527025</v>
      </c>
      <c r="B2288" s="129" t="s">
        <v>3415</v>
      </c>
      <c r="C2288" s="128">
        <v>710</v>
      </c>
      <c r="D2288" s="128">
        <v>7</v>
      </c>
      <c r="E2288" s="128">
        <v>425</v>
      </c>
      <c r="F2288" s="128">
        <v>0.97099999999999997</v>
      </c>
    </row>
    <row r="2289" spans="1:6">
      <c r="A2289" s="128">
        <v>517992</v>
      </c>
      <c r="B2289" s="129" t="s">
        <v>4856</v>
      </c>
      <c r="C2289" s="128">
        <v>501</v>
      </c>
      <c r="D2289" s="128">
        <v>5</v>
      </c>
      <c r="E2289" s="128">
        <v>418</v>
      </c>
      <c r="F2289" s="128">
        <v>0.97199999999999998</v>
      </c>
    </row>
    <row r="2290" spans="1:6">
      <c r="A2290" s="128">
        <v>505510</v>
      </c>
      <c r="B2290" s="129" t="s">
        <v>3416</v>
      </c>
      <c r="C2290" s="128">
        <v>406</v>
      </c>
      <c r="D2290" s="128">
        <v>4</v>
      </c>
      <c r="E2290" s="128">
        <v>230</v>
      </c>
      <c r="F2290" s="128">
        <v>0.995</v>
      </c>
    </row>
    <row r="2291" spans="1:6">
      <c r="A2291" s="128">
        <v>515591</v>
      </c>
      <c r="B2291" s="129" t="s">
        <v>3417</v>
      </c>
      <c r="C2291" s="128">
        <v>607</v>
      </c>
      <c r="D2291" s="128">
        <v>6</v>
      </c>
      <c r="E2291" s="128">
        <v>219</v>
      </c>
      <c r="F2291" s="128">
        <v>0.996</v>
      </c>
    </row>
    <row r="2292" spans="1:6">
      <c r="A2292" s="128">
        <v>515604</v>
      </c>
      <c r="B2292" s="129" t="s">
        <v>3418</v>
      </c>
      <c r="C2292" s="128">
        <v>609</v>
      </c>
      <c r="D2292" s="128">
        <v>6</v>
      </c>
      <c r="E2292" s="128">
        <v>205</v>
      </c>
      <c r="F2292" s="128">
        <v>0.998</v>
      </c>
    </row>
    <row r="2293" spans="1:6">
      <c r="A2293" s="128">
        <v>528153</v>
      </c>
      <c r="B2293" s="129" t="s">
        <v>3419</v>
      </c>
      <c r="C2293" s="128">
        <v>811</v>
      </c>
      <c r="D2293" s="128">
        <v>8</v>
      </c>
      <c r="E2293" s="128">
        <v>99</v>
      </c>
      <c r="F2293" s="128">
        <v>1.0109999999999999</v>
      </c>
    </row>
    <row r="2294" spans="1:6">
      <c r="A2294" s="128">
        <v>555991</v>
      </c>
      <c r="B2294" s="129" t="s">
        <v>3420</v>
      </c>
      <c r="C2294" s="128">
        <v>403</v>
      </c>
      <c r="D2294" s="128">
        <v>4</v>
      </c>
      <c r="E2294" s="128">
        <v>140</v>
      </c>
      <c r="F2294" s="128">
        <v>1.006</v>
      </c>
    </row>
    <row r="2295" spans="1:6">
      <c r="A2295" s="128">
        <v>523143</v>
      </c>
      <c r="B2295" s="129" t="s">
        <v>3421</v>
      </c>
      <c r="C2295" s="128">
        <v>809</v>
      </c>
      <c r="D2295" s="128">
        <v>8</v>
      </c>
      <c r="E2295" s="128">
        <v>103</v>
      </c>
      <c r="F2295" s="128">
        <v>1.0109999999999999</v>
      </c>
    </row>
    <row r="2296" spans="1:6">
      <c r="A2296" s="128">
        <v>528650</v>
      </c>
      <c r="B2296" s="129" t="s">
        <v>3422</v>
      </c>
      <c r="C2296" s="128">
        <v>811</v>
      </c>
      <c r="D2296" s="128">
        <v>8</v>
      </c>
      <c r="E2296" s="128">
        <v>98</v>
      </c>
      <c r="F2296" s="128">
        <v>1.0109999999999999</v>
      </c>
    </row>
    <row r="2297" spans="1:6">
      <c r="A2297" s="128">
        <v>516597</v>
      </c>
      <c r="B2297" s="129" t="s">
        <v>3423</v>
      </c>
      <c r="C2297" s="128">
        <v>602</v>
      </c>
      <c r="D2297" s="128">
        <v>6</v>
      </c>
      <c r="E2297" s="128">
        <v>435</v>
      </c>
      <c r="F2297" s="128">
        <v>0.97</v>
      </c>
    </row>
    <row r="2298" spans="1:6">
      <c r="A2298" s="128">
        <v>507989</v>
      </c>
      <c r="B2298" s="129" t="s">
        <v>3424</v>
      </c>
      <c r="C2298" s="128">
        <v>107</v>
      </c>
      <c r="D2298" s="128">
        <v>1</v>
      </c>
      <c r="E2298" s="128">
        <v>147</v>
      </c>
      <c r="F2298" s="128">
        <v>1.0049999999999999</v>
      </c>
    </row>
    <row r="2299" spans="1:6">
      <c r="A2299" s="128">
        <v>511048</v>
      </c>
      <c r="B2299" s="129" t="s">
        <v>3425</v>
      </c>
      <c r="C2299" s="128">
        <v>505</v>
      </c>
      <c r="D2299" s="128">
        <v>5</v>
      </c>
      <c r="E2299" s="128">
        <v>629</v>
      </c>
      <c r="F2299" s="128">
        <v>0.94599999999999995</v>
      </c>
    </row>
    <row r="2300" spans="1:6">
      <c r="A2300" s="128">
        <v>501115</v>
      </c>
      <c r="B2300" s="129" t="s">
        <v>3426</v>
      </c>
      <c r="C2300" s="128">
        <v>401</v>
      </c>
      <c r="D2300" s="128">
        <v>4</v>
      </c>
      <c r="E2300" s="128">
        <v>138</v>
      </c>
      <c r="F2300" s="128">
        <v>1.006</v>
      </c>
    </row>
    <row r="2301" spans="1:6">
      <c r="A2301" s="128">
        <v>518000</v>
      </c>
      <c r="B2301" s="129" t="s">
        <v>3427</v>
      </c>
      <c r="C2301" s="128">
        <v>511</v>
      </c>
      <c r="D2301" s="128">
        <v>5</v>
      </c>
      <c r="E2301" s="128">
        <v>335</v>
      </c>
      <c r="F2301" s="128">
        <v>0.98199999999999998</v>
      </c>
    </row>
    <row r="2302" spans="1:6">
      <c r="A2302" s="128">
        <v>518913</v>
      </c>
      <c r="B2302" s="129" t="s">
        <v>3428</v>
      </c>
      <c r="C2302" s="128">
        <v>306</v>
      </c>
      <c r="D2302" s="128">
        <v>3</v>
      </c>
      <c r="E2302" s="128">
        <v>302</v>
      </c>
      <c r="F2302" s="128">
        <v>0.98599999999999999</v>
      </c>
    </row>
    <row r="2303" spans="1:6">
      <c r="A2303" s="128">
        <v>519839</v>
      </c>
      <c r="B2303" s="129" t="s">
        <v>3429</v>
      </c>
      <c r="C2303" s="128">
        <v>701</v>
      </c>
      <c r="D2303" s="128">
        <v>7</v>
      </c>
      <c r="E2303" s="128">
        <v>347</v>
      </c>
      <c r="F2303" s="128">
        <v>0.98099999999999998</v>
      </c>
    </row>
    <row r="2304" spans="1:6">
      <c r="A2304" s="128">
        <v>520861</v>
      </c>
      <c r="B2304" s="129" t="s">
        <v>3430</v>
      </c>
      <c r="C2304" s="128">
        <v>705</v>
      </c>
      <c r="D2304" s="128">
        <v>7</v>
      </c>
      <c r="E2304" s="128">
        <v>326</v>
      </c>
      <c r="F2304" s="128">
        <v>0.98299999999999998</v>
      </c>
    </row>
    <row r="2305" spans="1:6">
      <c r="A2305" s="128">
        <v>527858</v>
      </c>
      <c r="B2305" s="129" t="s">
        <v>3431</v>
      </c>
      <c r="C2305" s="128">
        <v>712</v>
      </c>
      <c r="D2305" s="128">
        <v>7</v>
      </c>
      <c r="E2305" s="128">
        <v>317</v>
      </c>
      <c r="F2305" s="128">
        <v>0.98399999999999999</v>
      </c>
    </row>
    <row r="2306" spans="1:6">
      <c r="A2306" s="128">
        <v>527106</v>
      </c>
      <c r="B2306" s="129" t="s">
        <v>1357</v>
      </c>
      <c r="C2306" s="128">
        <v>712</v>
      </c>
      <c r="D2306" s="128">
        <v>7</v>
      </c>
      <c r="E2306" s="128">
        <v>225</v>
      </c>
      <c r="F2306" s="128">
        <v>0.996</v>
      </c>
    </row>
    <row r="2307" spans="1:6">
      <c r="A2307" s="128">
        <v>525171</v>
      </c>
      <c r="B2307" s="129" t="s">
        <v>3432</v>
      </c>
      <c r="C2307" s="128">
        <v>707</v>
      </c>
      <c r="D2307" s="128">
        <v>7</v>
      </c>
      <c r="E2307" s="128">
        <v>361</v>
      </c>
      <c r="F2307" s="128">
        <v>0.97899999999999998</v>
      </c>
    </row>
    <row r="2308" spans="1:6">
      <c r="A2308" s="128">
        <v>522040</v>
      </c>
      <c r="B2308" s="129" t="s">
        <v>3433</v>
      </c>
      <c r="C2308" s="128">
        <v>806</v>
      </c>
      <c r="D2308" s="128">
        <v>8</v>
      </c>
      <c r="E2308" s="128">
        <v>252</v>
      </c>
      <c r="F2308" s="128">
        <v>0.99199999999999999</v>
      </c>
    </row>
    <row r="2309" spans="1:6">
      <c r="A2309" s="128">
        <v>543811</v>
      </c>
      <c r="B2309" s="129" t="s">
        <v>3434</v>
      </c>
      <c r="C2309" s="128">
        <v>811</v>
      </c>
      <c r="D2309" s="128">
        <v>8</v>
      </c>
      <c r="E2309" s="128">
        <v>100</v>
      </c>
      <c r="F2309" s="128">
        <v>1.0109999999999999</v>
      </c>
    </row>
    <row r="2310" spans="1:6">
      <c r="A2310" s="128">
        <v>506532</v>
      </c>
      <c r="B2310" s="129" t="s">
        <v>3435</v>
      </c>
      <c r="C2310" s="128">
        <v>309</v>
      </c>
      <c r="D2310" s="128">
        <v>3</v>
      </c>
      <c r="E2310" s="128">
        <v>240</v>
      </c>
      <c r="F2310" s="128">
        <v>0.99399999999999999</v>
      </c>
    </row>
    <row r="2311" spans="1:6">
      <c r="A2311" s="128">
        <v>523925</v>
      </c>
      <c r="B2311" s="129" t="s">
        <v>3436</v>
      </c>
      <c r="C2311" s="128">
        <v>706</v>
      </c>
      <c r="D2311" s="128">
        <v>7</v>
      </c>
      <c r="E2311" s="128">
        <v>720</v>
      </c>
      <c r="F2311" s="128">
        <v>0.93500000000000005</v>
      </c>
    </row>
    <row r="2312" spans="1:6">
      <c r="A2312" s="128">
        <v>503568</v>
      </c>
      <c r="B2312" s="129" t="s">
        <v>3437</v>
      </c>
      <c r="C2312" s="128">
        <v>404</v>
      </c>
      <c r="D2312" s="128">
        <v>4</v>
      </c>
      <c r="E2312" s="128">
        <v>193</v>
      </c>
      <c r="F2312" s="128">
        <v>1</v>
      </c>
    </row>
    <row r="2313" spans="1:6">
      <c r="A2313" s="128">
        <v>556238</v>
      </c>
      <c r="B2313" s="129" t="s">
        <v>3438</v>
      </c>
      <c r="C2313" s="128">
        <v>406</v>
      </c>
      <c r="D2313" s="128">
        <v>4</v>
      </c>
      <c r="E2313" s="128">
        <v>271</v>
      </c>
      <c r="F2313" s="128">
        <v>0.99</v>
      </c>
    </row>
    <row r="2314" spans="1:6">
      <c r="A2314" s="128">
        <v>509493</v>
      </c>
      <c r="B2314" s="129" t="s">
        <v>4009</v>
      </c>
      <c r="C2314" s="128">
        <v>502</v>
      </c>
      <c r="D2314" s="128">
        <v>5</v>
      </c>
      <c r="E2314" s="128">
        <v>432</v>
      </c>
      <c r="F2314" s="128">
        <v>0.97</v>
      </c>
    </row>
    <row r="2315" spans="1:6">
      <c r="A2315" s="128">
        <v>502782</v>
      </c>
      <c r="B2315" s="129" t="s">
        <v>3439</v>
      </c>
      <c r="C2315" s="128">
        <v>402</v>
      </c>
      <c r="D2315" s="128">
        <v>4</v>
      </c>
      <c r="E2315" s="128">
        <v>135</v>
      </c>
      <c r="F2315" s="128">
        <v>1.0069999999999999</v>
      </c>
    </row>
    <row r="2316" spans="1:6">
      <c r="A2316" s="128">
        <v>504882</v>
      </c>
      <c r="B2316" s="129" t="s">
        <v>3440</v>
      </c>
      <c r="C2316" s="128">
        <v>205</v>
      </c>
      <c r="D2316" s="128">
        <v>2</v>
      </c>
      <c r="E2316" s="128">
        <v>192</v>
      </c>
      <c r="F2316" s="128">
        <v>1</v>
      </c>
    </row>
    <row r="2317" spans="1:6">
      <c r="A2317" s="128">
        <v>504025</v>
      </c>
      <c r="B2317" s="129" t="s">
        <v>1665</v>
      </c>
      <c r="C2317" s="128">
        <v>405</v>
      </c>
      <c r="D2317" s="128">
        <v>4</v>
      </c>
      <c r="E2317" s="128">
        <v>116</v>
      </c>
      <c r="F2317" s="128">
        <v>1.0089999999999999</v>
      </c>
    </row>
    <row r="2318" spans="1:6">
      <c r="A2318" s="128">
        <v>504033</v>
      </c>
      <c r="B2318" s="129" t="s">
        <v>3441</v>
      </c>
      <c r="C2318" s="128">
        <v>202</v>
      </c>
      <c r="D2318" s="128">
        <v>2</v>
      </c>
      <c r="E2318" s="128">
        <v>151</v>
      </c>
      <c r="F2318" s="128">
        <v>1.0049999999999999</v>
      </c>
    </row>
    <row r="2319" spans="1:6">
      <c r="A2319" s="128">
        <v>505536</v>
      </c>
      <c r="B2319" s="129" t="s">
        <v>3442</v>
      </c>
      <c r="C2319" s="128">
        <v>406</v>
      </c>
      <c r="D2319" s="128">
        <v>4</v>
      </c>
      <c r="E2319" s="128">
        <v>255</v>
      </c>
      <c r="F2319" s="128">
        <v>0.99199999999999999</v>
      </c>
    </row>
    <row r="2320" spans="1:6">
      <c r="A2320" s="128">
        <v>502791</v>
      </c>
      <c r="B2320" s="129" t="s">
        <v>3443</v>
      </c>
      <c r="C2320" s="128">
        <v>402</v>
      </c>
      <c r="D2320" s="128">
        <v>4</v>
      </c>
      <c r="E2320" s="128">
        <v>157</v>
      </c>
      <c r="F2320" s="128">
        <v>1.004</v>
      </c>
    </row>
    <row r="2321" spans="1:6">
      <c r="A2321" s="128">
        <v>527033</v>
      </c>
      <c r="B2321" s="129" t="s">
        <v>3444</v>
      </c>
      <c r="C2321" s="128">
        <v>710</v>
      </c>
      <c r="D2321" s="128">
        <v>7</v>
      </c>
      <c r="E2321" s="128">
        <v>671</v>
      </c>
      <c r="F2321" s="128">
        <v>0.94099999999999995</v>
      </c>
    </row>
    <row r="2322" spans="1:6">
      <c r="A2322" s="128">
        <v>501905</v>
      </c>
      <c r="B2322" s="129" t="s">
        <v>3445</v>
      </c>
      <c r="C2322" s="128">
        <v>201</v>
      </c>
      <c r="D2322" s="128">
        <v>2</v>
      </c>
      <c r="E2322" s="128">
        <v>125</v>
      </c>
      <c r="F2322" s="128">
        <v>1.008</v>
      </c>
    </row>
    <row r="2323" spans="1:6">
      <c r="A2323" s="128">
        <v>523151</v>
      </c>
      <c r="B2323" s="129" t="s">
        <v>3446</v>
      </c>
      <c r="C2323" s="128">
        <v>807</v>
      </c>
      <c r="D2323" s="128">
        <v>8</v>
      </c>
      <c r="E2323" s="128">
        <v>108</v>
      </c>
      <c r="F2323" s="128">
        <v>1.01</v>
      </c>
    </row>
    <row r="2324" spans="1:6">
      <c r="A2324" s="128">
        <v>527866</v>
      </c>
      <c r="B2324" s="129" t="s">
        <v>3447</v>
      </c>
      <c r="C2324" s="128">
        <v>711</v>
      </c>
      <c r="D2324" s="128">
        <v>7</v>
      </c>
      <c r="E2324" s="128">
        <v>252</v>
      </c>
      <c r="F2324" s="128">
        <v>0.99199999999999999</v>
      </c>
    </row>
    <row r="2325" spans="1:6">
      <c r="A2325" s="128">
        <v>527874</v>
      </c>
      <c r="B2325" s="129" t="s">
        <v>3448</v>
      </c>
      <c r="C2325" s="128">
        <v>712</v>
      </c>
      <c r="D2325" s="128">
        <v>7</v>
      </c>
      <c r="E2325" s="128">
        <v>446</v>
      </c>
      <c r="F2325" s="128">
        <v>0.96799999999999997</v>
      </c>
    </row>
    <row r="2326" spans="1:6">
      <c r="A2326" s="128">
        <v>525189</v>
      </c>
      <c r="B2326" s="129" t="s">
        <v>3449</v>
      </c>
      <c r="C2326" s="128">
        <v>707</v>
      </c>
      <c r="D2326" s="128">
        <v>7</v>
      </c>
      <c r="E2326" s="128">
        <v>344</v>
      </c>
      <c r="F2326" s="128">
        <v>0.98099999999999998</v>
      </c>
    </row>
    <row r="2327" spans="1:6">
      <c r="A2327" s="128">
        <v>525197</v>
      </c>
      <c r="B2327" s="129" t="s">
        <v>3450</v>
      </c>
      <c r="C2327" s="128">
        <v>707</v>
      </c>
      <c r="D2327" s="128">
        <v>7</v>
      </c>
      <c r="E2327" s="128">
        <v>403</v>
      </c>
      <c r="F2327" s="128">
        <v>0.97399999999999998</v>
      </c>
    </row>
    <row r="2328" spans="1:6">
      <c r="A2328" s="128">
        <v>525201</v>
      </c>
      <c r="B2328" s="129" t="s">
        <v>3451</v>
      </c>
      <c r="C2328" s="128">
        <v>707</v>
      </c>
      <c r="D2328" s="128">
        <v>7</v>
      </c>
      <c r="E2328" s="128">
        <v>217</v>
      </c>
      <c r="F2328" s="128">
        <v>0.997</v>
      </c>
    </row>
    <row r="2329" spans="1:6">
      <c r="A2329" s="128">
        <v>519847</v>
      </c>
      <c r="B2329" s="129" t="s">
        <v>3452</v>
      </c>
      <c r="C2329" s="128">
        <v>701</v>
      </c>
      <c r="D2329" s="128">
        <v>7</v>
      </c>
      <c r="E2329" s="128">
        <v>368</v>
      </c>
      <c r="F2329" s="128">
        <v>0.97799999999999998</v>
      </c>
    </row>
    <row r="2330" spans="1:6">
      <c r="A2330" s="128">
        <v>525219</v>
      </c>
      <c r="B2330" s="129" t="s">
        <v>3453</v>
      </c>
      <c r="C2330" s="128">
        <v>708</v>
      </c>
      <c r="D2330" s="128">
        <v>7</v>
      </c>
      <c r="E2330" s="128">
        <v>468</v>
      </c>
      <c r="F2330" s="128">
        <v>0.96599999999999997</v>
      </c>
    </row>
    <row r="2331" spans="1:6">
      <c r="A2331" s="128">
        <v>527041</v>
      </c>
      <c r="B2331" s="129" t="s">
        <v>3454</v>
      </c>
      <c r="C2331" s="128">
        <v>710</v>
      </c>
      <c r="D2331" s="128">
        <v>7</v>
      </c>
      <c r="E2331" s="128">
        <v>572</v>
      </c>
      <c r="F2331" s="128">
        <v>0.95299999999999996</v>
      </c>
    </row>
    <row r="2332" spans="1:6">
      <c r="A2332" s="128">
        <v>525235</v>
      </c>
      <c r="B2332" s="129" t="s">
        <v>3455</v>
      </c>
      <c r="C2332" s="128">
        <v>708</v>
      </c>
      <c r="D2332" s="128">
        <v>7</v>
      </c>
      <c r="E2332" s="128">
        <v>298</v>
      </c>
      <c r="F2332" s="128">
        <v>0.98699999999999999</v>
      </c>
    </row>
    <row r="2333" spans="1:6">
      <c r="A2333" s="128">
        <v>525243</v>
      </c>
      <c r="B2333" s="129" t="s">
        <v>3456</v>
      </c>
      <c r="C2333" s="128">
        <v>708</v>
      </c>
      <c r="D2333" s="128">
        <v>7</v>
      </c>
      <c r="E2333" s="128">
        <v>413</v>
      </c>
      <c r="F2333" s="128">
        <v>0.97199999999999998</v>
      </c>
    </row>
    <row r="2334" spans="1:6">
      <c r="A2334" s="128">
        <v>527882</v>
      </c>
      <c r="B2334" s="129" t="s">
        <v>3457</v>
      </c>
      <c r="C2334" s="128">
        <v>712</v>
      </c>
      <c r="D2334" s="128">
        <v>7</v>
      </c>
      <c r="E2334" s="128">
        <v>229</v>
      </c>
      <c r="F2334" s="128">
        <v>0.995</v>
      </c>
    </row>
    <row r="2335" spans="1:6">
      <c r="A2335" s="128">
        <v>503576</v>
      </c>
      <c r="B2335" s="129" t="s">
        <v>3458</v>
      </c>
      <c r="C2335" s="128">
        <v>404</v>
      </c>
      <c r="D2335" s="128">
        <v>4</v>
      </c>
      <c r="E2335" s="128">
        <v>131</v>
      </c>
      <c r="F2335" s="128">
        <v>1.0069999999999999</v>
      </c>
    </row>
    <row r="2336" spans="1:6">
      <c r="A2336" s="128">
        <v>502804</v>
      </c>
      <c r="B2336" s="129" t="s">
        <v>3459</v>
      </c>
      <c r="C2336" s="128">
        <v>402</v>
      </c>
      <c r="D2336" s="128">
        <v>4</v>
      </c>
      <c r="E2336" s="128">
        <v>147</v>
      </c>
      <c r="F2336" s="128">
        <v>1.0049999999999999</v>
      </c>
    </row>
    <row r="2337" spans="1:6">
      <c r="A2337" s="128">
        <v>519855</v>
      </c>
      <c r="B2337" s="129" t="s">
        <v>3460</v>
      </c>
      <c r="C2337" s="128">
        <v>701</v>
      </c>
      <c r="D2337" s="128">
        <v>7</v>
      </c>
      <c r="E2337" s="128">
        <v>228</v>
      </c>
      <c r="F2337" s="128">
        <v>0.995</v>
      </c>
    </row>
    <row r="2338" spans="1:6">
      <c r="A2338" s="128">
        <v>504891</v>
      </c>
      <c r="B2338" s="129" t="s">
        <v>3461</v>
      </c>
      <c r="C2338" s="128">
        <v>205</v>
      </c>
      <c r="D2338" s="128">
        <v>2</v>
      </c>
      <c r="E2338" s="128">
        <v>170</v>
      </c>
      <c r="F2338" s="128">
        <v>1.002</v>
      </c>
    </row>
    <row r="2339" spans="1:6">
      <c r="A2339" s="128">
        <v>511854</v>
      </c>
      <c r="B2339" s="129" t="s">
        <v>3462</v>
      </c>
      <c r="C2339" s="128">
        <v>606</v>
      </c>
      <c r="D2339" s="128">
        <v>6</v>
      </c>
      <c r="E2339" s="128">
        <v>198</v>
      </c>
      <c r="F2339" s="128">
        <v>0.999</v>
      </c>
    </row>
    <row r="2340" spans="1:6">
      <c r="A2340" s="128">
        <v>556670</v>
      </c>
      <c r="B2340" s="129" t="s">
        <v>3463</v>
      </c>
      <c r="C2340" s="128">
        <v>207</v>
      </c>
      <c r="D2340" s="128">
        <v>2</v>
      </c>
      <c r="E2340" s="128">
        <v>164</v>
      </c>
      <c r="F2340" s="128">
        <v>1.0029999999999999</v>
      </c>
    </row>
    <row r="2341" spans="1:6">
      <c r="A2341" s="128">
        <v>527891</v>
      </c>
      <c r="B2341" s="129" t="s">
        <v>3464</v>
      </c>
      <c r="C2341" s="128">
        <v>712</v>
      </c>
      <c r="D2341" s="128">
        <v>7</v>
      </c>
      <c r="E2341" s="128">
        <v>356</v>
      </c>
      <c r="F2341" s="128">
        <v>0.98</v>
      </c>
    </row>
    <row r="2342" spans="1:6">
      <c r="A2342" s="128">
        <v>522066</v>
      </c>
      <c r="B2342" s="129" t="s">
        <v>3465</v>
      </c>
      <c r="C2342" s="128">
        <v>806</v>
      </c>
      <c r="D2342" s="128">
        <v>8</v>
      </c>
      <c r="E2342" s="128">
        <v>297</v>
      </c>
      <c r="F2342" s="128">
        <v>0.98699999999999999</v>
      </c>
    </row>
    <row r="2343" spans="1:6">
      <c r="A2343" s="128">
        <v>508250</v>
      </c>
      <c r="B2343" s="129" t="s">
        <v>3466</v>
      </c>
      <c r="C2343" s="128">
        <v>107</v>
      </c>
      <c r="D2343" s="128">
        <v>1</v>
      </c>
      <c r="E2343" s="128">
        <v>160</v>
      </c>
      <c r="F2343" s="128">
        <v>1.004</v>
      </c>
    </row>
    <row r="2344" spans="1:6">
      <c r="A2344" s="128">
        <v>511862</v>
      </c>
      <c r="B2344" s="129" t="s">
        <v>3467</v>
      </c>
      <c r="C2344" s="128">
        <v>606</v>
      </c>
      <c r="D2344" s="128">
        <v>6</v>
      </c>
      <c r="E2344" s="128">
        <v>305</v>
      </c>
      <c r="F2344" s="128">
        <v>0.98599999999999999</v>
      </c>
    </row>
    <row r="2345" spans="1:6">
      <c r="A2345" s="128">
        <v>519863</v>
      </c>
      <c r="B2345" s="129" t="s">
        <v>3468</v>
      </c>
      <c r="C2345" s="128">
        <v>701</v>
      </c>
      <c r="D2345" s="128">
        <v>7</v>
      </c>
      <c r="E2345" s="128">
        <v>430</v>
      </c>
      <c r="F2345" s="128">
        <v>0.97</v>
      </c>
    </row>
    <row r="2346" spans="1:6">
      <c r="A2346" s="128">
        <v>511871</v>
      </c>
      <c r="B2346" s="129" t="s">
        <v>3469</v>
      </c>
      <c r="C2346" s="128">
        <v>606</v>
      </c>
      <c r="D2346" s="128">
        <v>6</v>
      </c>
      <c r="E2346" s="128">
        <v>216</v>
      </c>
      <c r="F2346" s="128">
        <v>0.997</v>
      </c>
    </row>
    <row r="2347" spans="1:6">
      <c r="A2347" s="128">
        <v>515621</v>
      </c>
      <c r="B2347" s="129" t="s">
        <v>3470</v>
      </c>
      <c r="C2347" s="128">
        <v>609</v>
      </c>
      <c r="D2347" s="128">
        <v>6</v>
      </c>
      <c r="E2347" s="128">
        <v>179</v>
      </c>
      <c r="F2347" s="128">
        <v>1.0009999999999999</v>
      </c>
    </row>
    <row r="2348" spans="1:6">
      <c r="A2348" s="128">
        <v>525251</v>
      </c>
      <c r="B2348" s="129" t="s">
        <v>3471</v>
      </c>
      <c r="C2348" s="128">
        <v>707</v>
      </c>
      <c r="D2348" s="128">
        <v>7</v>
      </c>
      <c r="E2348" s="128">
        <v>493</v>
      </c>
      <c r="F2348" s="128">
        <v>0.96299999999999997</v>
      </c>
    </row>
    <row r="2349" spans="1:6">
      <c r="A2349" s="128">
        <v>504041</v>
      </c>
      <c r="B2349" s="129" t="s">
        <v>3472</v>
      </c>
      <c r="C2349" s="128">
        <v>202</v>
      </c>
      <c r="D2349" s="128">
        <v>2</v>
      </c>
      <c r="E2349" s="128">
        <v>135</v>
      </c>
      <c r="F2349" s="128">
        <v>1.0069999999999999</v>
      </c>
    </row>
    <row r="2350" spans="1:6">
      <c r="A2350" s="128">
        <v>505544</v>
      </c>
      <c r="B2350" s="129" t="s">
        <v>3473</v>
      </c>
      <c r="C2350" s="128">
        <v>301</v>
      </c>
      <c r="D2350" s="128">
        <v>3</v>
      </c>
      <c r="E2350" s="128">
        <v>322</v>
      </c>
      <c r="F2350" s="128">
        <v>0.98399999999999999</v>
      </c>
    </row>
    <row r="2351" spans="1:6">
      <c r="A2351" s="128">
        <v>558397</v>
      </c>
      <c r="B2351" s="129" t="s">
        <v>3474</v>
      </c>
      <c r="C2351" s="128">
        <v>204</v>
      </c>
      <c r="D2351" s="128">
        <v>2</v>
      </c>
      <c r="E2351" s="128">
        <v>217</v>
      </c>
      <c r="F2351" s="128">
        <v>0.997</v>
      </c>
    </row>
    <row r="2352" spans="1:6">
      <c r="A2352" s="128">
        <v>516431</v>
      </c>
      <c r="B2352" s="129" t="s">
        <v>3475</v>
      </c>
      <c r="C2352" s="128">
        <v>610</v>
      </c>
      <c r="D2352" s="128">
        <v>6</v>
      </c>
      <c r="E2352" s="128">
        <v>196</v>
      </c>
      <c r="F2352" s="128">
        <v>0.999</v>
      </c>
    </row>
    <row r="2353" spans="1:6">
      <c r="A2353" s="128">
        <v>515639</v>
      </c>
      <c r="B2353" s="129" t="s">
        <v>3476</v>
      </c>
      <c r="C2353" s="128">
        <v>609</v>
      </c>
      <c r="D2353" s="128">
        <v>6</v>
      </c>
      <c r="E2353" s="128">
        <v>183</v>
      </c>
      <c r="F2353" s="128">
        <v>1.0009999999999999</v>
      </c>
    </row>
    <row r="2354" spans="1:6">
      <c r="A2354" s="128">
        <v>525260</v>
      </c>
      <c r="B2354" s="129" t="s">
        <v>3477</v>
      </c>
      <c r="C2354" s="128">
        <v>707</v>
      </c>
      <c r="D2354" s="128">
        <v>7</v>
      </c>
      <c r="E2354" s="128">
        <v>562</v>
      </c>
      <c r="F2354" s="128">
        <v>0.95399999999999996</v>
      </c>
    </row>
    <row r="2355" spans="1:6">
      <c r="A2355" s="128">
        <v>505552</v>
      </c>
      <c r="B2355" s="129" t="s">
        <v>3478</v>
      </c>
      <c r="C2355" s="128">
        <v>301</v>
      </c>
      <c r="D2355" s="128">
        <v>3</v>
      </c>
      <c r="E2355" s="128">
        <v>216</v>
      </c>
      <c r="F2355" s="128">
        <v>0.997</v>
      </c>
    </row>
    <row r="2356" spans="1:6">
      <c r="A2356" s="128">
        <v>526304</v>
      </c>
      <c r="B2356" s="129" t="s">
        <v>3479</v>
      </c>
      <c r="C2356" s="128">
        <v>608</v>
      </c>
      <c r="D2356" s="128">
        <v>6</v>
      </c>
      <c r="E2356" s="128">
        <v>232</v>
      </c>
      <c r="F2356" s="128">
        <v>0.995</v>
      </c>
    </row>
    <row r="2357" spans="1:6">
      <c r="A2357" s="128">
        <v>520870</v>
      </c>
      <c r="B2357" s="129" t="s">
        <v>3480</v>
      </c>
      <c r="C2357" s="128">
        <v>709</v>
      </c>
      <c r="D2357" s="128">
        <v>7</v>
      </c>
      <c r="E2357" s="128">
        <v>321</v>
      </c>
      <c r="F2357" s="128">
        <v>0.98399999999999999</v>
      </c>
    </row>
    <row r="2358" spans="1:6">
      <c r="A2358" s="128">
        <v>511889</v>
      </c>
      <c r="B2358" s="129" t="s">
        <v>3481</v>
      </c>
      <c r="C2358" s="128">
        <v>607</v>
      </c>
      <c r="D2358" s="128">
        <v>6</v>
      </c>
      <c r="E2358" s="128">
        <v>760</v>
      </c>
      <c r="F2358" s="128">
        <v>0.93</v>
      </c>
    </row>
    <row r="2359" spans="1:6">
      <c r="A2359" s="128">
        <v>504050</v>
      </c>
      <c r="B2359" s="129" t="s">
        <v>3482</v>
      </c>
      <c r="C2359" s="128">
        <v>202</v>
      </c>
      <c r="D2359" s="128">
        <v>2</v>
      </c>
      <c r="E2359" s="128">
        <v>122</v>
      </c>
      <c r="F2359" s="128">
        <v>1.008</v>
      </c>
    </row>
    <row r="2360" spans="1:6">
      <c r="A2360" s="128">
        <v>507601</v>
      </c>
      <c r="B2360" s="129" t="s">
        <v>3483</v>
      </c>
      <c r="C2360" s="128">
        <v>207</v>
      </c>
      <c r="D2360" s="128">
        <v>2</v>
      </c>
      <c r="E2360" s="128">
        <v>158</v>
      </c>
      <c r="F2360" s="128">
        <v>1.004</v>
      </c>
    </row>
    <row r="2361" spans="1:6">
      <c r="A2361" s="128">
        <v>509035</v>
      </c>
      <c r="B2361" s="129" t="s">
        <v>3484</v>
      </c>
      <c r="C2361" s="128">
        <v>601</v>
      </c>
      <c r="D2361" s="128">
        <v>6</v>
      </c>
      <c r="E2361" s="128">
        <v>711</v>
      </c>
      <c r="F2361" s="128">
        <v>0.93600000000000005</v>
      </c>
    </row>
    <row r="2362" spans="1:6">
      <c r="A2362" s="128">
        <v>515647</v>
      </c>
      <c r="B2362" s="129" t="s">
        <v>3485</v>
      </c>
      <c r="C2362" s="128">
        <v>609</v>
      </c>
      <c r="D2362" s="128">
        <v>6</v>
      </c>
      <c r="E2362" s="128">
        <v>381</v>
      </c>
      <c r="F2362" s="128">
        <v>0.97599999999999998</v>
      </c>
    </row>
    <row r="2363" spans="1:6">
      <c r="A2363" s="128">
        <v>501352</v>
      </c>
      <c r="B2363" s="129" t="s">
        <v>3486</v>
      </c>
      <c r="C2363" s="128">
        <v>401</v>
      </c>
      <c r="D2363" s="128">
        <v>4</v>
      </c>
      <c r="E2363" s="128">
        <v>127</v>
      </c>
      <c r="F2363" s="128">
        <v>1.008</v>
      </c>
    </row>
    <row r="2364" spans="1:6">
      <c r="A2364" s="128">
        <v>504904</v>
      </c>
      <c r="B2364" s="129" t="s">
        <v>3487</v>
      </c>
      <c r="C2364" s="128">
        <v>205</v>
      </c>
      <c r="D2364" s="128">
        <v>2</v>
      </c>
      <c r="E2364" s="128">
        <v>187</v>
      </c>
      <c r="F2364" s="128">
        <v>1</v>
      </c>
    </row>
    <row r="2365" spans="1:6">
      <c r="A2365" s="128">
        <v>510084</v>
      </c>
      <c r="B2365" s="129" t="s">
        <v>3488</v>
      </c>
      <c r="C2365" s="128">
        <v>510</v>
      </c>
      <c r="D2365" s="128">
        <v>5</v>
      </c>
      <c r="E2365" s="128">
        <v>614</v>
      </c>
      <c r="F2365" s="128">
        <v>0.94799999999999995</v>
      </c>
    </row>
    <row r="2366" spans="1:6">
      <c r="A2366" s="128">
        <v>508268</v>
      </c>
      <c r="B2366" s="129" t="s">
        <v>3489</v>
      </c>
      <c r="C2366" s="128">
        <v>107</v>
      </c>
      <c r="D2366" s="128">
        <v>1</v>
      </c>
      <c r="E2366" s="128">
        <v>191</v>
      </c>
      <c r="F2366" s="128">
        <v>1</v>
      </c>
    </row>
    <row r="2367" spans="1:6">
      <c r="A2367" s="128">
        <v>525278</v>
      </c>
      <c r="B2367" s="129" t="s">
        <v>3490</v>
      </c>
      <c r="C2367" s="128">
        <v>707</v>
      </c>
      <c r="D2367" s="128">
        <v>7</v>
      </c>
      <c r="E2367" s="128">
        <v>548</v>
      </c>
      <c r="F2367" s="128">
        <v>0.95599999999999996</v>
      </c>
    </row>
    <row r="2368" spans="1:6">
      <c r="A2368" s="128">
        <v>529184</v>
      </c>
      <c r="B2368" s="129" t="s">
        <v>3490</v>
      </c>
      <c r="C2368" s="128">
        <v>713</v>
      </c>
      <c r="D2368" s="128">
        <v>7</v>
      </c>
      <c r="E2368" s="128">
        <v>199</v>
      </c>
      <c r="F2368" s="128">
        <v>0.999</v>
      </c>
    </row>
    <row r="2369" spans="1:6">
      <c r="A2369" s="128">
        <v>581691</v>
      </c>
      <c r="B2369" s="129" t="s">
        <v>3491</v>
      </c>
      <c r="C2369" s="128">
        <v>403</v>
      </c>
      <c r="D2369" s="128">
        <v>4</v>
      </c>
      <c r="E2369" s="128">
        <v>138</v>
      </c>
      <c r="F2369" s="128">
        <v>1.006</v>
      </c>
    </row>
    <row r="2370" spans="1:6">
      <c r="A2370" s="128">
        <v>527904</v>
      </c>
      <c r="B2370" s="129" t="s">
        <v>3492</v>
      </c>
      <c r="C2370" s="128">
        <v>712</v>
      </c>
      <c r="D2370" s="128">
        <v>7</v>
      </c>
      <c r="E2370" s="128">
        <v>230</v>
      </c>
      <c r="F2370" s="128">
        <v>0.995</v>
      </c>
    </row>
    <row r="2371" spans="1:6">
      <c r="A2371" s="128">
        <v>556548</v>
      </c>
      <c r="B2371" s="129" t="s">
        <v>3493</v>
      </c>
      <c r="C2371" s="128">
        <v>204</v>
      </c>
      <c r="D2371" s="128">
        <v>2</v>
      </c>
      <c r="E2371" s="128">
        <v>209</v>
      </c>
      <c r="F2371" s="128">
        <v>0.998</v>
      </c>
    </row>
    <row r="2372" spans="1:6">
      <c r="A2372" s="128">
        <v>517283</v>
      </c>
      <c r="B2372" s="129" t="s">
        <v>3494</v>
      </c>
      <c r="C2372" s="128">
        <v>602</v>
      </c>
      <c r="D2372" s="128">
        <v>6</v>
      </c>
      <c r="E2372" s="128">
        <v>670</v>
      </c>
      <c r="F2372" s="128">
        <v>0.94099999999999995</v>
      </c>
    </row>
    <row r="2373" spans="1:6">
      <c r="A2373" s="128">
        <v>511056</v>
      </c>
      <c r="B2373" s="129" t="s">
        <v>3495</v>
      </c>
      <c r="C2373" s="128">
        <v>508</v>
      </c>
      <c r="D2373" s="128">
        <v>5</v>
      </c>
      <c r="E2373" s="128">
        <v>513</v>
      </c>
      <c r="F2373" s="128">
        <v>0.96</v>
      </c>
    </row>
    <row r="2374" spans="1:6">
      <c r="A2374" s="128">
        <v>518018</v>
      </c>
      <c r="B2374" s="129" t="s">
        <v>3990</v>
      </c>
      <c r="C2374" s="128">
        <v>501</v>
      </c>
      <c r="D2374" s="128">
        <v>5</v>
      </c>
      <c r="E2374" s="128">
        <v>496</v>
      </c>
      <c r="F2374" s="128">
        <v>0.96199999999999997</v>
      </c>
    </row>
    <row r="2375" spans="1:6">
      <c r="A2375" s="128">
        <v>582719</v>
      </c>
      <c r="B2375" s="129" t="s">
        <v>3496</v>
      </c>
      <c r="C2375" s="128">
        <v>403</v>
      </c>
      <c r="D2375" s="128">
        <v>4</v>
      </c>
      <c r="E2375" s="128">
        <v>244</v>
      </c>
      <c r="F2375" s="128">
        <v>0.99299999999999999</v>
      </c>
    </row>
    <row r="2376" spans="1:6">
      <c r="A2376" s="128">
        <v>526312</v>
      </c>
      <c r="B2376" s="129" t="s">
        <v>3497</v>
      </c>
      <c r="C2376" s="128">
        <v>808</v>
      </c>
      <c r="D2376" s="128">
        <v>8</v>
      </c>
      <c r="E2376" s="128">
        <v>284</v>
      </c>
      <c r="F2376" s="128">
        <v>0.98799999999999999</v>
      </c>
    </row>
    <row r="2377" spans="1:6">
      <c r="A2377" s="128">
        <v>522074</v>
      </c>
      <c r="B2377" s="129" t="s">
        <v>3498</v>
      </c>
      <c r="C2377" s="128">
        <v>806</v>
      </c>
      <c r="D2377" s="128">
        <v>8</v>
      </c>
      <c r="E2377" s="128">
        <v>516</v>
      </c>
      <c r="F2377" s="128">
        <v>0.96</v>
      </c>
    </row>
    <row r="2378" spans="1:6">
      <c r="A2378" s="128">
        <v>559890</v>
      </c>
      <c r="B2378" s="129" t="s">
        <v>3499</v>
      </c>
      <c r="C2378" s="128">
        <v>706</v>
      </c>
      <c r="D2378" s="128">
        <v>7</v>
      </c>
      <c r="E2378" s="128">
        <v>853</v>
      </c>
      <c r="F2378" s="128">
        <v>0.91800000000000004</v>
      </c>
    </row>
    <row r="2379" spans="1:6">
      <c r="A2379" s="128">
        <v>523933</v>
      </c>
      <c r="B2379" s="129" t="s">
        <v>3500</v>
      </c>
      <c r="C2379" s="128">
        <v>706</v>
      </c>
      <c r="D2379" s="128">
        <v>7</v>
      </c>
      <c r="E2379" s="128">
        <v>1020</v>
      </c>
      <c r="F2379" s="128">
        <v>0.89800000000000002</v>
      </c>
    </row>
    <row r="2380" spans="1:6">
      <c r="A2380" s="128">
        <v>515655</v>
      </c>
      <c r="B2380" s="129" t="s">
        <v>3501</v>
      </c>
      <c r="C2380" s="128">
        <v>609</v>
      </c>
      <c r="D2380" s="128">
        <v>6</v>
      </c>
      <c r="E2380" s="128">
        <v>169</v>
      </c>
      <c r="F2380" s="128">
        <v>1.0029999999999999</v>
      </c>
    </row>
    <row r="2381" spans="1:6">
      <c r="A2381" s="128">
        <v>503584</v>
      </c>
      <c r="B2381" s="129" t="s">
        <v>3502</v>
      </c>
      <c r="C2381" s="128">
        <v>404</v>
      </c>
      <c r="D2381" s="128">
        <v>4</v>
      </c>
      <c r="E2381" s="128">
        <v>109</v>
      </c>
      <c r="F2381" s="128">
        <v>1.01</v>
      </c>
    </row>
    <row r="2382" spans="1:6">
      <c r="A2382" s="128">
        <v>506541</v>
      </c>
      <c r="B2382" s="129" t="s">
        <v>3503</v>
      </c>
      <c r="C2382" s="128">
        <v>309</v>
      </c>
      <c r="D2382" s="128">
        <v>3</v>
      </c>
      <c r="E2382" s="128">
        <v>197</v>
      </c>
      <c r="F2382" s="128">
        <v>0.999</v>
      </c>
    </row>
    <row r="2383" spans="1:6">
      <c r="A2383" s="128">
        <v>501913</v>
      </c>
      <c r="B2383" s="129" t="s">
        <v>3504</v>
      </c>
      <c r="C2383" s="128">
        <v>201</v>
      </c>
      <c r="D2383" s="128">
        <v>2</v>
      </c>
      <c r="E2383" s="128">
        <v>128</v>
      </c>
      <c r="F2383" s="128">
        <v>1.008</v>
      </c>
    </row>
    <row r="2384" spans="1:6">
      <c r="A2384" s="128">
        <v>581712</v>
      </c>
      <c r="B2384" s="129" t="s">
        <v>3505</v>
      </c>
      <c r="C2384" s="128">
        <v>511</v>
      </c>
      <c r="D2384" s="128">
        <v>5</v>
      </c>
      <c r="E2384" s="128">
        <v>467</v>
      </c>
      <c r="F2384" s="128">
        <v>0.96599999999999997</v>
      </c>
    </row>
    <row r="2385" spans="1:6">
      <c r="A2385" s="128">
        <v>516449</v>
      </c>
      <c r="B2385" s="129" t="s">
        <v>3506</v>
      </c>
      <c r="C2385" s="128">
        <v>610</v>
      </c>
      <c r="D2385" s="128">
        <v>6</v>
      </c>
      <c r="E2385" s="128">
        <v>282</v>
      </c>
      <c r="F2385" s="128">
        <v>0.98899999999999999</v>
      </c>
    </row>
    <row r="2386" spans="1:6">
      <c r="A2386" s="128">
        <v>509043</v>
      </c>
      <c r="B2386" s="129" t="s">
        <v>3507</v>
      </c>
      <c r="C2386" s="128">
        <v>603</v>
      </c>
      <c r="D2386" s="128">
        <v>6</v>
      </c>
      <c r="E2386" s="128">
        <v>841</v>
      </c>
      <c r="F2386" s="128">
        <v>0.92</v>
      </c>
    </row>
    <row r="2387" spans="1:6">
      <c r="A2387" s="128">
        <v>524107</v>
      </c>
      <c r="B2387" s="129" t="s">
        <v>3508</v>
      </c>
      <c r="C2387" s="128">
        <v>706</v>
      </c>
      <c r="D2387" s="128">
        <v>7</v>
      </c>
      <c r="E2387" s="128">
        <v>854</v>
      </c>
      <c r="F2387" s="128">
        <v>0.91800000000000004</v>
      </c>
    </row>
    <row r="2388" spans="1:6">
      <c r="A2388" s="128">
        <v>503592</v>
      </c>
      <c r="B2388" s="129" t="s">
        <v>3509</v>
      </c>
      <c r="C2388" s="128">
        <v>404</v>
      </c>
      <c r="D2388" s="128">
        <v>4</v>
      </c>
      <c r="E2388" s="128">
        <v>123</v>
      </c>
      <c r="F2388" s="128">
        <v>1.008</v>
      </c>
    </row>
    <row r="2389" spans="1:6">
      <c r="A2389" s="128">
        <v>500780</v>
      </c>
      <c r="B2389" s="129" t="s">
        <v>3510</v>
      </c>
      <c r="C2389" s="128">
        <v>403</v>
      </c>
      <c r="D2389" s="128">
        <v>4</v>
      </c>
      <c r="E2389" s="128">
        <v>160</v>
      </c>
      <c r="F2389" s="128">
        <v>1.004</v>
      </c>
    </row>
    <row r="2390" spans="1:6">
      <c r="A2390" s="128">
        <v>511897</v>
      </c>
      <c r="B2390" s="129" t="s">
        <v>3511</v>
      </c>
      <c r="C2390" s="128">
        <v>606</v>
      </c>
      <c r="D2390" s="128">
        <v>6</v>
      </c>
      <c r="E2390" s="128">
        <v>219</v>
      </c>
      <c r="F2390" s="128">
        <v>0.996</v>
      </c>
    </row>
    <row r="2391" spans="1:6">
      <c r="A2391" s="128">
        <v>507636</v>
      </c>
      <c r="B2391" s="129" t="s">
        <v>3512</v>
      </c>
      <c r="C2391" s="128">
        <v>207</v>
      </c>
      <c r="D2391" s="128">
        <v>2</v>
      </c>
      <c r="E2391" s="128">
        <v>132</v>
      </c>
      <c r="F2391" s="128">
        <v>1.0069999999999999</v>
      </c>
    </row>
    <row r="2392" spans="1:6">
      <c r="A2392" s="128">
        <v>514390</v>
      </c>
      <c r="B2392" s="129" t="s">
        <v>3513</v>
      </c>
      <c r="C2392" s="128">
        <v>307</v>
      </c>
      <c r="D2392" s="128">
        <v>3</v>
      </c>
      <c r="E2392" s="128">
        <v>434</v>
      </c>
      <c r="F2392" s="128">
        <v>0.97</v>
      </c>
    </row>
    <row r="2393" spans="1:6">
      <c r="A2393" s="128">
        <v>512656</v>
      </c>
      <c r="B2393" s="129" t="s">
        <v>3514</v>
      </c>
      <c r="C2393" s="128">
        <v>506</v>
      </c>
      <c r="D2393" s="128">
        <v>5</v>
      </c>
      <c r="E2393" s="128">
        <v>448</v>
      </c>
      <c r="F2393" s="128">
        <v>0.96799999999999997</v>
      </c>
    </row>
    <row r="2394" spans="1:6">
      <c r="A2394" s="128">
        <v>523950</v>
      </c>
      <c r="B2394" s="129" t="s">
        <v>3515</v>
      </c>
      <c r="C2394" s="128">
        <v>706</v>
      </c>
      <c r="D2394" s="128">
        <v>7</v>
      </c>
      <c r="E2394" s="128">
        <v>676</v>
      </c>
      <c r="F2394" s="128">
        <v>0.94</v>
      </c>
    </row>
    <row r="2395" spans="1:6">
      <c r="A2395" s="128">
        <v>543659</v>
      </c>
      <c r="B2395" s="129" t="s">
        <v>3516</v>
      </c>
      <c r="C2395" s="128">
        <v>801</v>
      </c>
      <c r="D2395" s="128">
        <v>8</v>
      </c>
      <c r="E2395" s="128">
        <v>481</v>
      </c>
      <c r="F2395" s="128">
        <v>0.96399999999999997</v>
      </c>
    </row>
    <row r="2396" spans="1:6">
      <c r="A2396" s="128">
        <v>511064</v>
      </c>
      <c r="B2396" s="129" t="s">
        <v>3517</v>
      </c>
      <c r="C2396" s="128">
        <v>508</v>
      </c>
      <c r="D2396" s="128">
        <v>5</v>
      </c>
      <c r="E2396" s="128">
        <v>483</v>
      </c>
      <c r="F2396" s="128">
        <v>0.96399999999999997</v>
      </c>
    </row>
    <row r="2397" spans="1:6">
      <c r="A2397" s="128">
        <v>515663</v>
      </c>
      <c r="B2397" s="129" t="s">
        <v>3518</v>
      </c>
      <c r="C2397" s="128">
        <v>609</v>
      </c>
      <c r="D2397" s="128">
        <v>6</v>
      </c>
      <c r="E2397" s="128">
        <v>270</v>
      </c>
      <c r="F2397" s="128">
        <v>0.99</v>
      </c>
    </row>
    <row r="2398" spans="1:6">
      <c r="A2398" s="128">
        <v>500798</v>
      </c>
      <c r="B2398" s="129" t="s">
        <v>3519</v>
      </c>
      <c r="C2398" s="128">
        <v>403</v>
      </c>
      <c r="D2398" s="128">
        <v>4</v>
      </c>
      <c r="E2398" s="128">
        <v>162</v>
      </c>
      <c r="F2398" s="128">
        <v>1.0029999999999999</v>
      </c>
    </row>
    <row r="2399" spans="1:6">
      <c r="A2399" s="128">
        <v>509060</v>
      </c>
      <c r="B2399" s="129" t="s">
        <v>3520</v>
      </c>
      <c r="C2399" s="128">
        <v>601</v>
      </c>
      <c r="D2399" s="128">
        <v>6</v>
      </c>
      <c r="E2399" s="128">
        <v>478</v>
      </c>
      <c r="F2399" s="128">
        <v>0.96399999999999997</v>
      </c>
    </row>
    <row r="2400" spans="1:6">
      <c r="A2400" s="128">
        <v>510092</v>
      </c>
      <c r="B2400" s="129" t="s">
        <v>3521</v>
      </c>
      <c r="C2400" s="128">
        <v>507</v>
      </c>
      <c r="D2400" s="128">
        <v>5</v>
      </c>
      <c r="E2400" s="128">
        <v>667</v>
      </c>
      <c r="F2400" s="128">
        <v>0.94099999999999995</v>
      </c>
    </row>
    <row r="2401" spans="1:6">
      <c r="A2401" s="128">
        <v>519871</v>
      </c>
      <c r="B2401" s="129" t="s">
        <v>3522</v>
      </c>
      <c r="C2401" s="128">
        <v>701</v>
      </c>
      <c r="D2401" s="128">
        <v>7</v>
      </c>
      <c r="E2401" s="128">
        <v>323</v>
      </c>
      <c r="F2401" s="128">
        <v>0.98399999999999999</v>
      </c>
    </row>
    <row r="2402" spans="1:6">
      <c r="A2402" s="128">
        <v>523160</v>
      </c>
      <c r="B2402" s="129" t="s">
        <v>3523</v>
      </c>
      <c r="C2402" s="128">
        <v>809</v>
      </c>
      <c r="D2402" s="128">
        <v>8</v>
      </c>
      <c r="E2402" s="128">
        <v>104</v>
      </c>
      <c r="F2402" s="128">
        <v>1.0109999999999999</v>
      </c>
    </row>
    <row r="2403" spans="1:6">
      <c r="A2403" s="128">
        <v>580368</v>
      </c>
      <c r="B2403" s="129" t="s">
        <v>3524</v>
      </c>
      <c r="C2403" s="128">
        <v>706</v>
      </c>
      <c r="D2403" s="128">
        <v>7</v>
      </c>
      <c r="E2403" s="128">
        <v>993</v>
      </c>
      <c r="F2403" s="128">
        <v>0.90100000000000002</v>
      </c>
    </row>
    <row r="2404" spans="1:6">
      <c r="A2404" s="128">
        <v>502812</v>
      </c>
      <c r="B2404" s="129" t="s">
        <v>3525</v>
      </c>
      <c r="C2404" s="128">
        <v>402</v>
      </c>
      <c r="D2404" s="128">
        <v>4</v>
      </c>
      <c r="E2404" s="128">
        <v>173</v>
      </c>
      <c r="F2404" s="128">
        <v>1.002</v>
      </c>
    </row>
    <row r="2405" spans="1:6">
      <c r="A2405" s="128">
        <v>556611</v>
      </c>
      <c r="B2405" s="129" t="s">
        <v>3526</v>
      </c>
      <c r="C2405" s="128">
        <v>203</v>
      </c>
      <c r="D2405" s="128">
        <v>2</v>
      </c>
      <c r="E2405" s="128">
        <v>203</v>
      </c>
      <c r="F2405" s="128">
        <v>0.998</v>
      </c>
    </row>
    <row r="2406" spans="1:6">
      <c r="A2406" s="128">
        <v>517291</v>
      </c>
      <c r="B2406" s="129" t="s">
        <v>3527</v>
      </c>
      <c r="C2406" s="128">
        <v>612</v>
      </c>
      <c r="D2406" s="128">
        <v>6</v>
      </c>
      <c r="E2406" s="128">
        <v>197</v>
      </c>
      <c r="F2406" s="128">
        <v>0.999</v>
      </c>
    </row>
    <row r="2407" spans="1:6">
      <c r="A2407" s="128">
        <v>502821</v>
      </c>
      <c r="B2407" s="129" t="s">
        <v>3528</v>
      </c>
      <c r="C2407" s="128">
        <v>402</v>
      </c>
      <c r="D2407" s="128">
        <v>4</v>
      </c>
      <c r="E2407" s="128">
        <v>152</v>
      </c>
      <c r="F2407" s="128">
        <v>1.0049999999999999</v>
      </c>
    </row>
    <row r="2408" spans="1:6">
      <c r="A2408" s="128">
        <v>517305</v>
      </c>
      <c r="B2408" s="129" t="s">
        <v>3529</v>
      </c>
      <c r="C2408" s="128">
        <v>407</v>
      </c>
      <c r="D2408" s="128">
        <v>4</v>
      </c>
      <c r="E2408" s="128">
        <v>242</v>
      </c>
      <c r="F2408" s="128">
        <v>0.99399999999999999</v>
      </c>
    </row>
    <row r="2409" spans="1:6">
      <c r="A2409" s="128">
        <v>502847</v>
      </c>
      <c r="B2409" s="129" t="s">
        <v>3530</v>
      </c>
      <c r="C2409" s="128">
        <v>402</v>
      </c>
      <c r="D2409" s="128">
        <v>4</v>
      </c>
      <c r="E2409" s="128">
        <v>155</v>
      </c>
      <c r="F2409" s="128">
        <v>1.004</v>
      </c>
    </row>
    <row r="2410" spans="1:6">
      <c r="A2410" s="128">
        <v>509051</v>
      </c>
      <c r="B2410" s="129" t="s">
        <v>3531</v>
      </c>
      <c r="C2410" s="128">
        <v>603</v>
      </c>
      <c r="D2410" s="128">
        <v>6</v>
      </c>
      <c r="E2410" s="128">
        <v>886</v>
      </c>
      <c r="F2410" s="128">
        <v>0.91400000000000003</v>
      </c>
    </row>
    <row r="2411" spans="1:6">
      <c r="A2411" s="128">
        <v>555967</v>
      </c>
      <c r="B2411" s="129" t="s">
        <v>3532</v>
      </c>
      <c r="C2411" s="128">
        <v>403</v>
      </c>
      <c r="D2411" s="128">
        <v>4</v>
      </c>
      <c r="E2411" s="128">
        <v>162</v>
      </c>
      <c r="F2411" s="128">
        <v>1.0029999999999999</v>
      </c>
    </row>
    <row r="2412" spans="1:6">
      <c r="A2412" s="128">
        <v>514403</v>
      </c>
      <c r="B2412" s="129" t="s">
        <v>3533</v>
      </c>
      <c r="C2412" s="128">
        <v>307</v>
      </c>
      <c r="D2412" s="128">
        <v>3</v>
      </c>
      <c r="E2412" s="128">
        <v>518</v>
      </c>
      <c r="F2412" s="128">
        <v>0.96</v>
      </c>
    </row>
    <row r="2413" spans="1:6">
      <c r="A2413" s="128">
        <v>543667</v>
      </c>
      <c r="B2413" s="129" t="s">
        <v>3534</v>
      </c>
      <c r="C2413" s="128">
        <v>810</v>
      </c>
      <c r="D2413" s="128">
        <v>8</v>
      </c>
      <c r="E2413" s="128">
        <v>540</v>
      </c>
      <c r="F2413" s="128">
        <v>0.95699999999999996</v>
      </c>
    </row>
    <row r="2414" spans="1:6">
      <c r="A2414" s="128">
        <v>518034</v>
      </c>
      <c r="B2414" s="129" t="s">
        <v>3535</v>
      </c>
      <c r="C2414" s="128">
        <v>511</v>
      </c>
      <c r="D2414" s="128">
        <v>5</v>
      </c>
      <c r="E2414" s="128">
        <v>340</v>
      </c>
      <c r="F2414" s="128">
        <v>0.98099999999999998</v>
      </c>
    </row>
    <row r="2415" spans="1:6">
      <c r="A2415" s="128">
        <v>556645</v>
      </c>
      <c r="B2415" s="129" t="s">
        <v>3536</v>
      </c>
      <c r="C2415" s="128">
        <v>203</v>
      </c>
      <c r="D2415" s="128">
        <v>2</v>
      </c>
      <c r="E2415" s="128">
        <v>217</v>
      </c>
      <c r="F2415" s="128">
        <v>0.997</v>
      </c>
    </row>
    <row r="2416" spans="1:6">
      <c r="A2416" s="128">
        <v>515671</v>
      </c>
      <c r="B2416" s="129" t="s">
        <v>3537</v>
      </c>
      <c r="C2416" s="128">
        <v>609</v>
      </c>
      <c r="D2416" s="128">
        <v>6</v>
      </c>
      <c r="E2416" s="128">
        <v>217</v>
      </c>
      <c r="F2416" s="128">
        <v>0.997</v>
      </c>
    </row>
    <row r="2417" spans="1:6">
      <c r="A2417" s="128">
        <v>518867</v>
      </c>
      <c r="B2417" s="129" t="s">
        <v>3538</v>
      </c>
      <c r="C2417" s="128">
        <v>605</v>
      </c>
      <c r="D2417" s="128">
        <v>6</v>
      </c>
      <c r="E2417" s="128">
        <v>144</v>
      </c>
      <c r="F2417" s="128">
        <v>1.006</v>
      </c>
    </row>
    <row r="2418" spans="1:6">
      <c r="A2418" s="128">
        <v>518042</v>
      </c>
      <c r="B2418" s="129" t="s">
        <v>3539</v>
      </c>
      <c r="C2418" s="128">
        <v>511</v>
      </c>
      <c r="D2418" s="128">
        <v>5</v>
      </c>
      <c r="E2418" s="128">
        <v>560</v>
      </c>
      <c r="F2418" s="128">
        <v>0.95399999999999996</v>
      </c>
    </row>
    <row r="2419" spans="1:6">
      <c r="A2419" s="128">
        <v>525286</v>
      </c>
      <c r="B2419" s="129" t="s">
        <v>3540</v>
      </c>
      <c r="C2419" s="128">
        <v>707</v>
      </c>
      <c r="D2419" s="128">
        <v>7</v>
      </c>
      <c r="E2419" s="128">
        <v>358</v>
      </c>
      <c r="F2419" s="128">
        <v>0.97899999999999998</v>
      </c>
    </row>
    <row r="2420" spans="1:6">
      <c r="A2420" s="128">
        <v>525294</v>
      </c>
      <c r="B2420" s="129" t="s">
        <v>3541</v>
      </c>
      <c r="C2420" s="128">
        <v>707</v>
      </c>
      <c r="D2420" s="128">
        <v>7</v>
      </c>
      <c r="E2420" s="128">
        <v>450</v>
      </c>
      <c r="F2420" s="128">
        <v>0.96799999999999997</v>
      </c>
    </row>
    <row r="2421" spans="1:6">
      <c r="A2421" s="128">
        <v>505561</v>
      </c>
      <c r="B2421" s="129" t="s">
        <v>3542</v>
      </c>
      <c r="C2421" s="128">
        <v>406</v>
      </c>
      <c r="D2421" s="128">
        <v>4</v>
      </c>
      <c r="E2421" s="128">
        <v>207</v>
      </c>
      <c r="F2421" s="128">
        <v>0.998</v>
      </c>
    </row>
    <row r="2422" spans="1:6">
      <c r="A2422" s="128">
        <v>500810</v>
      </c>
      <c r="B2422" s="129" t="s">
        <v>3543</v>
      </c>
      <c r="C2422" s="128">
        <v>407</v>
      </c>
      <c r="D2422" s="128">
        <v>4</v>
      </c>
      <c r="E2422" s="128">
        <v>168</v>
      </c>
      <c r="F2422" s="128">
        <v>1.0029999999999999</v>
      </c>
    </row>
    <row r="2423" spans="1:6">
      <c r="A2423" s="128">
        <v>504068</v>
      </c>
      <c r="B2423" s="129" t="s">
        <v>3544</v>
      </c>
      <c r="C2423" s="128">
        <v>405</v>
      </c>
      <c r="D2423" s="128">
        <v>4</v>
      </c>
      <c r="E2423" s="128">
        <v>114</v>
      </c>
      <c r="F2423" s="128">
        <v>1.0089999999999999</v>
      </c>
    </row>
    <row r="2424" spans="1:6">
      <c r="A2424" s="128">
        <v>523178</v>
      </c>
      <c r="B2424" s="129" t="s">
        <v>3545</v>
      </c>
      <c r="C2424" s="128">
        <v>809</v>
      </c>
      <c r="D2424" s="128">
        <v>8</v>
      </c>
      <c r="E2424" s="128">
        <v>130</v>
      </c>
      <c r="F2424" s="128">
        <v>1.0069999999999999</v>
      </c>
    </row>
    <row r="2425" spans="1:6">
      <c r="A2425" s="128">
        <v>525308</v>
      </c>
      <c r="B2425" s="129" t="s">
        <v>3546</v>
      </c>
      <c r="C2425" s="128">
        <v>708</v>
      </c>
      <c r="D2425" s="128">
        <v>7</v>
      </c>
      <c r="E2425" s="128">
        <v>527</v>
      </c>
      <c r="F2425" s="128">
        <v>0.95799999999999996</v>
      </c>
    </row>
    <row r="2426" spans="1:6">
      <c r="A2426" s="128">
        <v>505579</v>
      </c>
      <c r="B2426" s="129" t="s">
        <v>3547</v>
      </c>
      <c r="C2426" s="128">
        <v>301</v>
      </c>
      <c r="D2426" s="128">
        <v>3</v>
      </c>
      <c r="E2426" s="128">
        <v>237</v>
      </c>
      <c r="F2426" s="128">
        <v>0.99399999999999999</v>
      </c>
    </row>
    <row r="2427" spans="1:6">
      <c r="A2427" s="128">
        <v>527912</v>
      </c>
      <c r="B2427" s="129" t="s">
        <v>3548</v>
      </c>
      <c r="C2427" s="128">
        <v>711</v>
      </c>
      <c r="D2427" s="128">
        <v>7</v>
      </c>
      <c r="E2427" s="128">
        <v>192</v>
      </c>
      <c r="F2427" s="128">
        <v>1</v>
      </c>
    </row>
    <row r="2428" spans="1:6">
      <c r="A2428" s="128">
        <v>515680</v>
      </c>
      <c r="B2428" s="129" t="s">
        <v>3549</v>
      </c>
      <c r="C2428" s="128">
        <v>609</v>
      </c>
      <c r="D2428" s="128">
        <v>6</v>
      </c>
      <c r="E2428" s="128">
        <v>378</v>
      </c>
      <c r="F2428" s="128">
        <v>0.97699999999999998</v>
      </c>
    </row>
    <row r="2429" spans="1:6">
      <c r="A2429" s="128">
        <v>502863</v>
      </c>
      <c r="B2429" s="129" t="s">
        <v>3550</v>
      </c>
      <c r="C2429" s="128">
        <v>402</v>
      </c>
      <c r="D2429" s="128">
        <v>4</v>
      </c>
      <c r="E2429" s="128">
        <v>189</v>
      </c>
      <c r="F2429" s="128">
        <v>1</v>
      </c>
    </row>
    <row r="2430" spans="1:6">
      <c r="A2430" s="128">
        <v>511901</v>
      </c>
      <c r="B2430" s="129" t="s">
        <v>3551</v>
      </c>
      <c r="C2430" s="128">
        <v>606</v>
      </c>
      <c r="D2430" s="128">
        <v>6</v>
      </c>
      <c r="E2430" s="128">
        <v>261</v>
      </c>
      <c r="F2430" s="128">
        <v>0.99099999999999999</v>
      </c>
    </row>
    <row r="2431" spans="1:6">
      <c r="A2431" s="128">
        <v>527921</v>
      </c>
      <c r="B2431" s="129" t="s">
        <v>3552</v>
      </c>
      <c r="C2431" s="128">
        <v>711</v>
      </c>
      <c r="D2431" s="128">
        <v>7</v>
      </c>
      <c r="E2431" s="128">
        <v>211</v>
      </c>
      <c r="F2431" s="128">
        <v>0.997</v>
      </c>
    </row>
    <row r="2432" spans="1:6">
      <c r="A2432" s="128">
        <v>504076</v>
      </c>
      <c r="B2432" s="129" t="s">
        <v>3553</v>
      </c>
      <c r="C2432" s="128">
        <v>202</v>
      </c>
      <c r="D2432" s="128">
        <v>2</v>
      </c>
      <c r="E2432" s="128">
        <v>114</v>
      </c>
      <c r="F2432" s="128">
        <v>1.0089999999999999</v>
      </c>
    </row>
    <row r="2433" spans="1:6">
      <c r="A2433" s="128">
        <v>508276</v>
      </c>
      <c r="B2433" s="129" t="s">
        <v>3554</v>
      </c>
      <c r="C2433" s="128">
        <v>108</v>
      </c>
      <c r="D2433" s="128">
        <v>1</v>
      </c>
      <c r="E2433" s="128">
        <v>127</v>
      </c>
      <c r="F2433" s="128">
        <v>1.008</v>
      </c>
    </row>
    <row r="2434" spans="1:6">
      <c r="A2434" s="128">
        <v>511919</v>
      </c>
      <c r="B2434" s="129" t="s">
        <v>3555</v>
      </c>
      <c r="C2434" s="128">
        <v>606</v>
      </c>
      <c r="D2434" s="128">
        <v>6</v>
      </c>
      <c r="E2434" s="128">
        <v>202</v>
      </c>
      <c r="F2434" s="128">
        <v>0.999</v>
      </c>
    </row>
    <row r="2435" spans="1:6">
      <c r="A2435" s="128">
        <v>515698</v>
      </c>
      <c r="B2435" s="129" t="s">
        <v>3555</v>
      </c>
      <c r="C2435" s="128">
        <v>609</v>
      </c>
      <c r="D2435" s="128">
        <v>6</v>
      </c>
      <c r="E2435" s="128">
        <v>184</v>
      </c>
      <c r="F2435" s="128">
        <v>1.0009999999999999</v>
      </c>
    </row>
    <row r="2436" spans="1:6">
      <c r="A2436" s="128">
        <v>520888</v>
      </c>
      <c r="B2436" s="129" t="s">
        <v>3556</v>
      </c>
      <c r="C2436" s="128">
        <v>709</v>
      </c>
      <c r="D2436" s="128">
        <v>7</v>
      </c>
      <c r="E2436" s="128">
        <v>381</v>
      </c>
      <c r="F2436" s="128">
        <v>0.97599999999999998</v>
      </c>
    </row>
    <row r="2437" spans="1:6">
      <c r="A2437" s="128">
        <v>504998</v>
      </c>
      <c r="B2437" s="129" t="s">
        <v>1270</v>
      </c>
      <c r="C2437" s="128">
        <v>406</v>
      </c>
      <c r="D2437" s="128">
        <v>4</v>
      </c>
      <c r="E2437" s="128">
        <v>187</v>
      </c>
      <c r="F2437" s="128">
        <v>1</v>
      </c>
    </row>
    <row r="2438" spans="1:6">
      <c r="A2438" s="128">
        <v>500828</v>
      </c>
      <c r="B2438" s="129" t="s">
        <v>3557</v>
      </c>
      <c r="C2438" s="128">
        <v>407</v>
      </c>
      <c r="D2438" s="128">
        <v>4</v>
      </c>
      <c r="E2438" s="128">
        <v>226</v>
      </c>
      <c r="F2438" s="128">
        <v>0.996</v>
      </c>
    </row>
    <row r="2439" spans="1:6">
      <c r="A2439" s="128">
        <v>504084</v>
      </c>
      <c r="B2439" s="129" t="s">
        <v>3558</v>
      </c>
      <c r="C2439" s="128">
        <v>202</v>
      </c>
      <c r="D2439" s="128">
        <v>2</v>
      </c>
      <c r="E2439" s="128">
        <v>116</v>
      </c>
      <c r="F2439" s="128">
        <v>1.0089999999999999</v>
      </c>
    </row>
    <row r="2440" spans="1:6">
      <c r="A2440" s="128">
        <v>501921</v>
      </c>
      <c r="B2440" s="129" t="s">
        <v>3559</v>
      </c>
      <c r="C2440" s="128">
        <v>201</v>
      </c>
      <c r="D2440" s="128">
        <v>2</v>
      </c>
      <c r="E2440" s="128">
        <v>111</v>
      </c>
      <c r="F2440" s="128">
        <v>1.01</v>
      </c>
    </row>
    <row r="2441" spans="1:6">
      <c r="A2441" s="128">
        <v>520896</v>
      </c>
      <c r="B2441" s="129" t="s">
        <v>3560</v>
      </c>
      <c r="C2441" s="128">
        <v>702</v>
      </c>
      <c r="D2441" s="128">
        <v>7</v>
      </c>
      <c r="E2441" s="128">
        <v>138</v>
      </c>
      <c r="F2441" s="128">
        <v>1.006</v>
      </c>
    </row>
    <row r="2442" spans="1:6">
      <c r="A2442" s="128">
        <v>523976</v>
      </c>
      <c r="B2442" s="129" t="s">
        <v>3561</v>
      </c>
      <c r="C2442" s="128">
        <v>703</v>
      </c>
      <c r="D2442" s="128">
        <v>7</v>
      </c>
      <c r="E2442" s="128">
        <v>603</v>
      </c>
      <c r="F2442" s="128">
        <v>0.94899999999999995</v>
      </c>
    </row>
    <row r="2443" spans="1:6">
      <c r="A2443" s="128">
        <v>515612</v>
      </c>
      <c r="B2443" s="129" t="s">
        <v>3562</v>
      </c>
      <c r="C2443" s="128">
        <v>608</v>
      </c>
      <c r="D2443" s="128">
        <v>6</v>
      </c>
      <c r="E2443" s="128">
        <v>182</v>
      </c>
      <c r="F2443" s="128">
        <v>1.0009999999999999</v>
      </c>
    </row>
    <row r="2444" spans="1:6">
      <c r="A2444" s="128">
        <v>525316</v>
      </c>
      <c r="B2444" s="129" t="s">
        <v>3563</v>
      </c>
      <c r="C2444" s="128">
        <v>708</v>
      </c>
      <c r="D2444" s="128">
        <v>7</v>
      </c>
      <c r="E2444" s="128">
        <v>420</v>
      </c>
      <c r="F2444" s="128">
        <v>0.97199999999999998</v>
      </c>
    </row>
    <row r="2445" spans="1:6">
      <c r="A2445" s="128">
        <v>543675</v>
      </c>
      <c r="B2445" s="129" t="s">
        <v>3564</v>
      </c>
      <c r="C2445" s="128">
        <v>704</v>
      </c>
      <c r="D2445" s="128">
        <v>7</v>
      </c>
      <c r="E2445" s="128">
        <v>802</v>
      </c>
      <c r="F2445" s="128">
        <v>0.92500000000000004</v>
      </c>
    </row>
    <row r="2446" spans="1:6">
      <c r="A2446" s="128">
        <v>529192</v>
      </c>
      <c r="B2446" s="129" t="s">
        <v>3565</v>
      </c>
      <c r="C2446" s="128">
        <v>713</v>
      </c>
      <c r="D2446" s="128">
        <v>7</v>
      </c>
      <c r="E2446" s="128">
        <v>127</v>
      </c>
      <c r="F2446" s="128">
        <v>1.008</v>
      </c>
    </row>
    <row r="2447" spans="1:6">
      <c r="A2447" s="128">
        <v>529206</v>
      </c>
      <c r="B2447" s="129" t="s">
        <v>3566</v>
      </c>
      <c r="C2447" s="128">
        <v>713</v>
      </c>
      <c r="D2447" s="128">
        <v>7</v>
      </c>
      <c r="E2447" s="128">
        <v>137</v>
      </c>
      <c r="F2447" s="128">
        <v>1.0069999999999999</v>
      </c>
    </row>
    <row r="2448" spans="1:6">
      <c r="A2448" s="128">
        <v>580457</v>
      </c>
      <c r="B2448" s="129" t="s">
        <v>3567</v>
      </c>
      <c r="C2448" s="128">
        <v>406</v>
      </c>
      <c r="D2448" s="128">
        <v>4</v>
      </c>
      <c r="E2448" s="128">
        <v>189</v>
      </c>
      <c r="F2448" s="128">
        <v>1</v>
      </c>
    </row>
    <row r="2449" spans="1:6">
      <c r="A2449" s="128">
        <v>501361</v>
      </c>
      <c r="B2449" s="129" t="s">
        <v>3568</v>
      </c>
      <c r="C2449" s="128">
        <v>401</v>
      </c>
      <c r="D2449" s="128">
        <v>4</v>
      </c>
      <c r="E2449" s="128">
        <v>111</v>
      </c>
      <c r="F2449" s="128">
        <v>1.01</v>
      </c>
    </row>
    <row r="2450" spans="1:6">
      <c r="A2450" s="128">
        <v>507661</v>
      </c>
      <c r="B2450" s="129" t="s">
        <v>3569</v>
      </c>
      <c r="C2450" s="128">
        <v>203</v>
      </c>
      <c r="D2450" s="128">
        <v>2</v>
      </c>
      <c r="E2450" s="128">
        <v>143</v>
      </c>
      <c r="F2450" s="128">
        <v>1.006</v>
      </c>
    </row>
    <row r="2451" spans="1:6">
      <c r="A2451" s="128">
        <v>503606</v>
      </c>
      <c r="B2451" s="129" t="s">
        <v>3570</v>
      </c>
      <c r="C2451" s="128">
        <v>404</v>
      </c>
      <c r="D2451" s="128">
        <v>4</v>
      </c>
      <c r="E2451" s="128">
        <v>156</v>
      </c>
      <c r="F2451" s="128">
        <v>1.004</v>
      </c>
    </row>
    <row r="2452" spans="1:6">
      <c r="A2452" s="128">
        <v>501379</v>
      </c>
      <c r="B2452" s="129" t="s">
        <v>3571</v>
      </c>
      <c r="C2452" s="128">
        <v>401</v>
      </c>
      <c r="D2452" s="128">
        <v>4</v>
      </c>
      <c r="E2452" s="128">
        <v>109</v>
      </c>
      <c r="F2452" s="128">
        <v>1.01</v>
      </c>
    </row>
    <row r="2453" spans="1:6">
      <c r="A2453" s="128">
        <v>507679</v>
      </c>
      <c r="B2453" s="129" t="s">
        <v>3572</v>
      </c>
      <c r="C2453" s="128">
        <v>204</v>
      </c>
      <c r="D2453" s="128">
        <v>2</v>
      </c>
      <c r="E2453" s="128">
        <v>165</v>
      </c>
      <c r="F2453" s="128">
        <v>1.0029999999999999</v>
      </c>
    </row>
    <row r="2454" spans="1:6">
      <c r="A2454" s="128">
        <v>522082</v>
      </c>
      <c r="B2454" s="129" t="s">
        <v>3573</v>
      </c>
      <c r="C2454" s="128">
        <v>806</v>
      </c>
      <c r="D2454" s="128">
        <v>8</v>
      </c>
      <c r="E2454" s="128">
        <v>241</v>
      </c>
      <c r="F2454" s="128">
        <v>0.99399999999999999</v>
      </c>
    </row>
    <row r="2455" spans="1:6">
      <c r="A2455" s="128">
        <v>511927</v>
      </c>
      <c r="B2455" s="129" t="s">
        <v>3574</v>
      </c>
      <c r="C2455" s="128">
        <v>606</v>
      </c>
      <c r="D2455" s="128">
        <v>6</v>
      </c>
      <c r="E2455" s="128">
        <v>183</v>
      </c>
      <c r="F2455" s="128">
        <v>1.0009999999999999</v>
      </c>
    </row>
    <row r="2456" spans="1:6">
      <c r="A2456" s="128">
        <v>505595</v>
      </c>
      <c r="B2456" s="129" t="s">
        <v>3575</v>
      </c>
      <c r="C2456" s="128">
        <v>301</v>
      </c>
      <c r="D2456" s="128">
        <v>3</v>
      </c>
      <c r="E2456" s="128">
        <v>334</v>
      </c>
      <c r="F2456" s="128">
        <v>0.98199999999999998</v>
      </c>
    </row>
    <row r="2457" spans="1:6">
      <c r="A2457" s="128">
        <v>528099</v>
      </c>
      <c r="B2457" s="129" t="s">
        <v>1290</v>
      </c>
      <c r="C2457" s="128">
        <v>811</v>
      </c>
      <c r="D2457" s="128">
        <v>8</v>
      </c>
      <c r="E2457" s="128">
        <v>104</v>
      </c>
      <c r="F2457" s="128">
        <v>1.0109999999999999</v>
      </c>
    </row>
    <row r="2458" spans="1:6">
      <c r="A2458" s="128">
        <v>512664</v>
      </c>
      <c r="B2458" s="129" t="s">
        <v>3576</v>
      </c>
      <c r="C2458" s="128">
        <v>506</v>
      </c>
      <c r="D2458" s="128">
        <v>5</v>
      </c>
      <c r="E2458" s="128">
        <v>471</v>
      </c>
      <c r="F2458" s="128">
        <v>0.96499999999999997</v>
      </c>
    </row>
    <row r="2459" spans="1:6">
      <c r="A2459" s="128">
        <v>516457</v>
      </c>
      <c r="B2459" s="129" t="s">
        <v>3577</v>
      </c>
      <c r="C2459" s="128">
        <v>610</v>
      </c>
      <c r="D2459" s="128">
        <v>6</v>
      </c>
      <c r="E2459" s="128">
        <v>163</v>
      </c>
      <c r="F2459" s="128">
        <v>1.0029999999999999</v>
      </c>
    </row>
    <row r="2460" spans="1:6">
      <c r="A2460" s="128">
        <v>557340</v>
      </c>
      <c r="B2460" s="129" t="s">
        <v>3578</v>
      </c>
      <c r="C2460" s="128">
        <v>606</v>
      </c>
      <c r="D2460" s="128">
        <v>6</v>
      </c>
      <c r="E2460" s="128">
        <v>181</v>
      </c>
      <c r="F2460" s="128">
        <v>1.0009999999999999</v>
      </c>
    </row>
    <row r="2461" spans="1:6">
      <c r="A2461" s="128">
        <v>506559</v>
      </c>
      <c r="B2461" s="129" t="s">
        <v>3579</v>
      </c>
      <c r="C2461" s="128">
        <v>309</v>
      </c>
      <c r="D2461" s="128">
        <v>3</v>
      </c>
      <c r="E2461" s="128">
        <v>224</v>
      </c>
      <c r="F2461" s="128">
        <v>0.996</v>
      </c>
    </row>
    <row r="2462" spans="1:6">
      <c r="A2462" s="128">
        <v>506567</v>
      </c>
      <c r="B2462" s="129" t="s">
        <v>3580</v>
      </c>
      <c r="C2462" s="128">
        <v>309</v>
      </c>
      <c r="D2462" s="128">
        <v>3</v>
      </c>
      <c r="E2462" s="128">
        <v>227</v>
      </c>
      <c r="F2462" s="128">
        <v>0.995</v>
      </c>
    </row>
    <row r="2463" spans="1:6">
      <c r="A2463" s="128">
        <v>506583</v>
      </c>
      <c r="B2463" s="129" t="s">
        <v>3581</v>
      </c>
      <c r="C2463" s="128">
        <v>304</v>
      </c>
      <c r="D2463" s="128">
        <v>3</v>
      </c>
      <c r="E2463" s="128">
        <v>196</v>
      </c>
      <c r="F2463" s="128">
        <v>0.999</v>
      </c>
    </row>
    <row r="2464" spans="1:6">
      <c r="A2464" s="128">
        <v>506591</v>
      </c>
      <c r="B2464" s="129" t="s">
        <v>3582</v>
      </c>
      <c r="C2464" s="128">
        <v>309</v>
      </c>
      <c r="D2464" s="128">
        <v>3</v>
      </c>
      <c r="E2464" s="128">
        <v>284</v>
      </c>
      <c r="F2464" s="128">
        <v>0.98799999999999999</v>
      </c>
    </row>
    <row r="2465" spans="1:6">
      <c r="A2465" s="128">
        <v>506605</v>
      </c>
      <c r="B2465" s="129" t="s">
        <v>3583</v>
      </c>
      <c r="C2465" s="128">
        <v>309</v>
      </c>
      <c r="D2465" s="128">
        <v>3</v>
      </c>
      <c r="E2465" s="128">
        <v>328</v>
      </c>
      <c r="F2465" s="128">
        <v>0.98299999999999998</v>
      </c>
    </row>
    <row r="2466" spans="1:6">
      <c r="A2466" s="128">
        <v>545741</v>
      </c>
      <c r="B2466" s="129" t="s">
        <v>3584</v>
      </c>
      <c r="C2466" s="128">
        <v>309</v>
      </c>
      <c r="D2466" s="128">
        <v>3</v>
      </c>
      <c r="E2466" s="128">
        <v>208</v>
      </c>
      <c r="F2466" s="128">
        <v>0.998</v>
      </c>
    </row>
    <row r="2467" spans="1:6">
      <c r="A2467" s="128">
        <v>506613</v>
      </c>
      <c r="B2467" s="129" t="s">
        <v>3585</v>
      </c>
      <c r="C2467" s="128">
        <v>309</v>
      </c>
      <c r="D2467" s="128">
        <v>3</v>
      </c>
      <c r="E2467" s="128">
        <v>276</v>
      </c>
      <c r="F2467" s="128">
        <v>0.98899999999999999</v>
      </c>
    </row>
    <row r="2468" spans="1:6">
      <c r="A2468" s="128">
        <v>505820</v>
      </c>
      <c r="B2468" s="129" t="s">
        <v>1259</v>
      </c>
      <c r="C2468" s="128">
        <v>309</v>
      </c>
      <c r="D2468" s="128">
        <v>3</v>
      </c>
      <c r="E2468" s="128">
        <v>217</v>
      </c>
      <c r="F2468" s="128">
        <v>0.997</v>
      </c>
    </row>
    <row r="2469" spans="1:6">
      <c r="A2469" s="128">
        <v>555576</v>
      </c>
      <c r="B2469" s="129" t="s">
        <v>3586</v>
      </c>
      <c r="C2469" s="128">
        <v>201</v>
      </c>
      <c r="D2469" s="128">
        <v>2</v>
      </c>
      <c r="E2469" s="128">
        <v>112</v>
      </c>
      <c r="F2469" s="128">
        <v>1.01</v>
      </c>
    </row>
    <row r="2470" spans="1:6">
      <c r="A2470" s="128">
        <v>523186</v>
      </c>
      <c r="B2470" s="129" t="s">
        <v>3587</v>
      </c>
      <c r="C2470" s="128">
        <v>807</v>
      </c>
      <c r="D2470" s="128">
        <v>8</v>
      </c>
      <c r="E2470" s="128">
        <v>132</v>
      </c>
      <c r="F2470" s="128">
        <v>1.0069999999999999</v>
      </c>
    </row>
    <row r="2471" spans="1:6">
      <c r="A2471" s="128">
        <v>506745</v>
      </c>
      <c r="B2471" s="129" t="s">
        <v>1392</v>
      </c>
      <c r="C2471" s="128">
        <v>207</v>
      </c>
      <c r="D2471" s="128">
        <v>2</v>
      </c>
      <c r="E2471" s="128">
        <v>144</v>
      </c>
      <c r="F2471" s="128">
        <v>1.006</v>
      </c>
    </row>
    <row r="2472" spans="1:6">
      <c r="A2472" s="128">
        <v>517313</v>
      </c>
      <c r="B2472" s="129" t="s">
        <v>3588</v>
      </c>
      <c r="C2472" s="128">
        <v>613</v>
      </c>
      <c r="D2472" s="128">
        <v>6</v>
      </c>
      <c r="E2472" s="128">
        <v>370</v>
      </c>
      <c r="F2472" s="128">
        <v>0.97799999999999998</v>
      </c>
    </row>
    <row r="2473" spans="1:6">
      <c r="A2473" s="128">
        <v>523194</v>
      </c>
      <c r="B2473" s="129" t="s">
        <v>3589</v>
      </c>
      <c r="C2473" s="128">
        <v>807</v>
      </c>
      <c r="D2473" s="128">
        <v>8</v>
      </c>
      <c r="E2473" s="128">
        <v>163</v>
      </c>
      <c r="F2473" s="128">
        <v>1.0029999999999999</v>
      </c>
    </row>
    <row r="2474" spans="1:6">
      <c r="A2474" s="128">
        <v>501956</v>
      </c>
      <c r="B2474" s="129" t="s">
        <v>3590</v>
      </c>
      <c r="C2474" s="128">
        <v>201</v>
      </c>
      <c r="D2474" s="128">
        <v>2</v>
      </c>
      <c r="E2474" s="128">
        <v>122</v>
      </c>
      <c r="F2474" s="128">
        <v>1.008</v>
      </c>
    </row>
    <row r="2475" spans="1:6">
      <c r="A2475" s="128">
        <v>543829</v>
      </c>
      <c r="B2475" s="129" t="s">
        <v>3590</v>
      </c>
      <c r="C2475" s="128">
        <v>811</v>
      </c>
      <c r="D2475" s="128">
        <v>8</v>
      </c>
      <c r="E2475" s="128">
        <v>177</v>
      </c>
      <c r="F2475" s="128">
        <v>1.002</v>
      </c>
    </row>
    <row r="2476" spans="1:6">
      <c r="A2476" s="128">
        <v>518875</v>
      </c>
      <c r="B2476" s="129" t="s">
        <v>3591</v>
      </c>
      <c r="C2476" s="128">
        <v>611</v>
      </c>
      <c r="D2476" s="128">
        <v>6</v>
      </c>
      <c r="E2476" s="128">
        <v>516</v>
      </c>
      <c r="F2476" s="128">
        <v>0.96</v>
      </c>
    </row>
    <row r="2477" spans="1:6">
      <c r="A2477" s="128">
        <v>525324</v>
      </c>
      <c r="B2477" s="129" t="s">
        <v>3592</v>
      </c>
      <c r="C2477" s="128">
        <v>707</v>
      </c>
      <c r="D2477" s="128">
        <v>7</v>
      </c>
      <c r="E2477" s="128">
        <v>305</v>
      </c>
      <c r="F2477" s="128">
        <v>0.98599999999999999</v>
      </c>
    </row>
    <row r="2478" spans="1:6">
      <c r="A2478" s="128">
        <v>504912</v>
      </c>
      <c r="B2478" s="129" t="s">
        <v>3593</v>
      </c>
      <c r="C2478" s="128">
        <v>206</v>
      </c>
      <c r="D2478" s="128">
        <v>2</v>
      </c>
      <c r="E2478" s="128">
        <v>178</v>
      </c>
      <c r="F2478" s="128">
        <v>1.0009999999999999</v>
      </c>
    </row>
    <row r="2479" spans="1:6">
      <c r="A2479" s="128">
        <v>504092</v>
      </c>
      <c r="B2479" s="129" t="s">
        <v>3594</v>
      </c>
      <c r="C2479" s="128">
        <v>405</v>
      </c>
      <c r="D2479" s="128">
        <v>4</v>
      </c>
      <c r="E2479" s="128">
        <v>116</v>
      </c>
      <c r="F2479" s="128">
        <v>1.0089999999999999</v>
      </c>
    </row>
    <row r="2480" spans="1:6">
      <c r="A2480" s="128">
        <v>512672</v>
      </c>
      <c r="B2480" s="129" t="s">
        <v>3595</v>
      </c>
      <c r="C2480" s="128">
        <v>506</v>
      </c>
      <c r="D2480" s="128">
        <v>5</v>
      </c>
      <c r="E2480" s="128">
        <v>457</v>
      </c>
      <c r="F2480" s="128">
        <v>0.96699999999999997</v>
      </c>
    </row>
    <row r="2481" spans="1:6">
      <c r="A2481" s="128">
        <v>519880</v>
      </c>
      <c r="B2481" s="129" t="s">
        <v>3596</v>
      </c>
      <c r="C2481" s="128">
        <v>701</v>
      </c>
      <c r="D2481" s="128">
        <v>7</v>
      </c>
      <c r="E2481" s="128">
        <v>350</v>
      </c>
      <c r="F2481" s="128">
        <v>0.98</v>
      </c>
    </row>
    <row r="2482" spans="1:6">
      <c r="A2482" s="128">
        <v>518883</v>
      </c>
      <c r="B2482" s="129" t="s">
        <v>3597</v>
      </c>
      <c r="C2482" s="128">
        <v>605</v>
      </c>
      <c r="D2482" s="128">
        <v>6</v>
      </c>
      <c r="E2482" s="128">
        <v>390</v>
      </c>
      <c r="F2482" s="128">
        <v>0.97499999999999998</v>
      </c>
    </row>
    <row r="2483" spans="1:6">
      <c r="A2483" s="128">
        <v>522091</v>
      </c>
      <c r="B2483" s="129" t="s">
        <v>3598</v>
      </c>
      <c r="C2483" s="128">
        <v>806</v>
      </c>
      <c r="D2483" s="128">
        <v>8</v>
      </c>
      <c r="E2483" s="128">
        <v>249</v>
      </c>
      <c r="F2483" s="128">
        <v>0.99299999999999999</v>
      </c>
    </row>
    <row r="2484" spans="1:6">
      <c r="A2484" s="128">
        <v>510106</v>
      </c>
      <c r="B2484" s="129" t="s">
        <v>3599</v>
      </c>
      <c r="C2484" s="128">
        <v>510</v>
      </c>
      <c r="D2484" s="128">
        <v>5</v>
      </c>
      <c r="E2484" s="128">
        <v>617</v>
      </c>
      <c r="F2484" s="128">
        <v>0.94699999999999995</v>
      </c>
    </row>
    <row r="2485" spans="1:6">
      <c r="A2485" s="128">
        <v>501964</v>
      </c>
      <c r="B2485" s="129" t="s">
        <v>3600</v>
      </c>
      <c r="C2485" s="128">
        <v>201</v>
      </c>
      <c r="D2485" s="128">
        <v>2</v>
      </c>
      <c r="E2485" s="128">
        <v>116</v>
      </c>
      <c r="F2485" s="128">
        <v>1.0089999999999999</v>
      </c>
    </row>
    <row r="2486" spans="1:6">
      <c r="A2486" s="128">
        <v>511072</v>
      </c>
      <c r="B2486" s="129" t="s">
        <v>3601</v>
      </c>
      <c r="C2486" s="128">
        <v>505</v>
      </c>
      <c r="D2486" s="128">
        <v>5</v>
      </c>
      <c r="E2486" s="128">
        <v>635</v>
      </c>
      <c r="F2486" s="128">
        <v>0.94499999999999995</v>
      </c>
    </row>
    <row r="2487" spans="1:6">
      <c r="A2487" s="128">
        <v>522104</v>
      </c>
      <c r="B2487" s="129" t="s">
        <v>3602</v>
      </c>
      <c r="C2487" s="128">
        <v>806</v>
      </c>
      <c r="D2487" s="128">
        <v>8</v>
      </c>
      <c r="E2487" s="128">
        <v>175</v>
      </c>
      <c r="F2487" s="128">
        <v>1.002</v>
      </c>
    </row>
    <row r="2488" spans="1:6">
      <c r="A2488" s="128">
        <v>504106</v>
      </c>
      <c r="B2488" s="129" t="s">
        <v>3603</v>
      </c>
      <c r="C2488" s="128">
        <v>202</v>
      </c>
      <c r="D2488" s="128">
        <v>2</v>
      </c>
      <c r="E2488" s="128">
        <v>111</v>
      </c>
      <c r="F2488" s="128">
        <v>1.01</v>
      </c>
    </row>
    <row r="2489" spans="1:6">
      <c r="A2489" s="128">
        <v>507687</v>
      </c>
      <c r="B2489" s="129" t="s">
        <v>3604</v>
      </c>
      <c r="C2489" s="128">
        <v>207</v>
      </c>
      <c r="D2489" s="128">
        <v>2</v>
      </c>
      <c r="E2489" s="128">
        <v>236</v>
      </c>
      <c r="F2489" s="128">
        <v>0.99399999999999999</v>
      </c>
    </row>
    <row r="2490" spans="1:6">
      <c r="A2490" s="128">
        <v>511943</v>
      </c>
      <c r="B2490" s="129" t="s">
        <v>3605</v>
      </c>
      <c r="C2490" s="128">
        <v>606</v>
      </c>
      <c r="D2490" s="128">
        <v>6</v>
      </c>
      <c r="E2490" s="128">
        <v>384</v>
      </c>
      <c r="F2490" s="128">
        <v>0.97599999999999998</v>
      </c>
    </row>
    <row r="2491" spans="1:6">
      <c r="A2491" s="128">
        <v>525332</v>
      </c>
      <c r="B2491" s="129" t="s">
        <v>3606</v>
      </c>
      <c r="C2491" s="128">
        <v>707</v>
      </c>
      <c r="D2491" s="128">
        <v>7</v>
      </c>
      <c r="E2491" s="128">
        <v>456</v>
      </c>
      <c r="F2491" s="128">
        <v>0.96699999999999997</v>
      </c>
    </row>
    <row r="2492" spans="1:6">
      <c r="A2492" s="128">
        <v>513725</v>
      </c>
      <c r="B2492" s="129" t="s">
        <v>3607</v>
      </c>
      <c r="C2492" s="128">
        <v>302</v>
      </c>
      <c r="D2492" s="128">
        <v>3</v>
      </c>
      <c r="E2492" s="128">
        <v>265</v>
      </c>
      <c r="F2492" s="128">
        <v>0.99099999999999999</v>
      </c>
    </row>
    <row r="2493" spans="1:6">
      <c r="A2493" s="128">
        <v>525341</v>
      </c>
      <c r="B2493" s="129" t="s">
        <v>3608</v>
      </c>
      <c r="C2493" s="128">
        <v>707</v>
      </c>
      <c r="D2493" s="128">
        <v>7</v>
      </c>
      <c r="E2493" s="128">
        <v>276</v>
      </c>
      <c r="F2493" s="128">
        <v>0.98899999999999999</v>
      </c>
    </row>
    <row r="2494" spans="1:6">
      <c r="A2494" s="128">
        <v>502871</v>
      </c>
      <c r="B2494" s="129" t="s">
        <v>3609</v>
      </c>
      <c r="C2494" s="128">
        <v>402</v>
      </c>
      <c r="D2494" s="128">
        <v>4</v>
      </c>
      <c r="E2494" s="128">
        <v>129</v>
      </c>
      <c r="F2494" s="128">
        <v>1.008</v>
      </c>
    </row>
    <row r="2495" spans="1:6">
      <c r="A2495" s="128">
        <v>502880</v>
      </c>
      <c r="B2495" s="129" t="s">
        <v>3610</v>
      </c>
      <c r="C2495" s="128">
        <v>402</v>
      </c>
      <c r="D2495" s="128">
        <v>4</v>
      </c>
      <c r="E2495" s="128">
        <v>151</v>
      </c>
      <c r="F2495" s="128">
        <v>1.0049999999999999</v>
      </c>
    </row>
    <row r="2496" spans="1:6">
      <c r="A2496" s="128">
        <v>512681</v>
      </c>
      <c r="B2496" s="129" t="s">
        <v>3611</v>
      </c>
      <c r="C2496" s="128">
        <v>506</v>
      </c>
      <c r="D2496" s="128">
        <v>5</v>
      </c>
      <c r="E2496" s="128">
        <v>401</v>
      </c>
      <c r="F2496" s="128">
        <v>0.97399999999999998</v>
      </c>
    </row>
    <row r="2497" spans="1:6">
      <c r="A2497" s="128">
        <v>527939</v>
      </c>
      <c r="B2497" s="129" t="s">
        <v>3612</v>
      </c>
      <c r="C2497" s="128">
        <v>711</v>
      </c>
      <c r="D2497" s="128">
        <v>7</v>
      </c>
      <c r="E2497" s="128">
        <v>176</v>
      </c>
      <c r="F2497" s="128">
        <v>1.002</v>
      </c>
    </row>
    <row r="2498" spans="1:6">
      <c r="A2498" s="128">
        <v>520900</v>
      </c>
      <c r="B2498" s="129" t="s">
        <v>3613</v>
      </c>
      <c r="C2498" s="128">
        <v>702</v>
      </c>
      <c r="D2498" s="128">
        <v>7</v>
      </c>
      <c r="E2498" s="128">
        <v>226</v>
      </c>
      <c r="F2498" s="128">
        <v>0.996</v>
      </c>
    </row>
    <row r="2499" spans="1:6">
      <c r="A2499" s="128">
        <v>512699</v>
      </c>
      <c r="B2499" s="129" t="s">
        <v>3614</v>
      </c>
      <c r="C2499" s="128">
        <v>509</v>
      </c>
      <c r="D2499" s="128">
        <v>5</v>
      </c>
      <c r="E2499" s="128">
        <v>674</v>
      </c>
      <c r="F2499" s="128">
        <v>0.94</v>
      </c>
    </row>
    <row r="2500" spans="1:6">
      <c r="A2500" s="128">
        <v>556271</v>
      </c>
      <c r="B2500" s="129" t="s">
        <v>3615</v>
      </c>
      <c r="C2500" s="128">
        <v>305</v>
      </c>
      <c r="D2500" s="128">
        <v>3</v>
      </c>
      <c r="E2500" s="128">
        <v>223</v>
      </c>
      <c r="F2500" s="128">
        <v>0.996</v>
      </c>
    </row>
    <row r="2501" spans="1:6">
      <c r="A2501" s="128">
        <v>512702</v>
      </c>
      <c r="B2501" s="129" t="s">
        <v>3616</v>
      </c>
      <c r="C2501" s="128">
        <v>506</v>
      </c>
      <c r="D2501" s="128">
        <v>5</v>
      </c>
      <c r="E2501" s="128">
        <v>430</v>
      </c>
      <c r="F2501" s="128">
        <v>0.97</v>
      </c>
    </row>
    <row r="2502" spans="1:6">
      <c r="A2502" s="128">
        <v>545961</v>
      </c>
      <c r="B2502" s="129" t="s">
        <v>3617</v>
      </c>
      <c r="C2502" s="128">
        <v>506</v>
      </c>
      <c r="D2502" s="128">
        <v>5</v>
      </c>
      <c r="E2502" s="128">
        <v>508</v>
      </c>
      <c r="F2502" s="128">
        <v>0.96099999999999997</v>
      </c>
    </row>
    <row r="2503" spans="1:6">
      <c r="A2503" s="128">
        <v>512711</v>
      </c>
      <c r="B2503" s="129" t="s">
        <v>3618</v>
      </c>
      <c r="C2503" s="128">
        <v>506</v>
      </c>
      <c r="D2503" s="128">
        <v>5</v>
      </c>
      <c r="E2503" s="128">
        <v>410</v>
      </c>
      <c r="F2503" s="128">
        <v>0.97299999999999998</v>
      </c>
    </row>
    <row r="2504" spans="1:6">
      <c r="A2504" s="128">
        <v>512729</v>
      </c>
      <c r="B2504" s="129" t="s">
        <v>1254</v>
      </c>
      <c r="C2504" s="128">
        <v>509</v>
      </c>
      <c r="D2504" s="128">
        <v>5</v>
      </c>
      <c r="E2504" s="128">
        <v>504</v>
      </c>
      <c r="F2504" s="128">
        <v>0.96099999999999997</v>
      </c>
    </row>
    <row r="2505" spans="1:6">
      <c r="A2505" s="128">
        <v>512737</v>
      </c>
      <c r="B2505" s="129" t="s">
        <v>3619</v>
      </c>
      <c r="C2505" s="128">
        <v>506</v>
      </c>
      <c r="D2505" s="128">
        <v>5</v>
      </c>
      <c r="E2505" s="128">
        <v>457</v>
      </c>
      <c r="F2505" s="128">
        <v>0.96699999999999997</v>
      </c>
    </row>
    <row r="2506" spans="1:6">
      <c r="A2506" s="128">
        <v>512753</v>
      </c>
      <c r="B2506" s="129" t="s">
        <v>3620</v>
      </c>
      <c r="C2506" s="128">
        <v>506</v>
      </c>
      <c r="D2506" s="128">
        <v>5</v>
      </c>
      <c r="E2506" s="128">
        <v>419</v>
      </c>
      <c r="F2506" s="128">
        <v>0.97199999999999998</v>
      </c>
    </row>
    <row r="2507" spans="1:6">
      <c r="A2507" s="128">
        <v>526321</v>
      </c>
      <c r="B2507" s="129" t="s">
        <v>3621</v>
      </c>
      <c r="C2507" s="128">
        <v>608</v>
      </c>
      <c r="D2507" s="128">
        <v>6</v>
      </c>
      <c r="E2507" s="128">
        <v>336</v>
      </c>
      <c r="F2507" s="128">
        <v>0.98199999999999998</v>
      </c>
    </row>
    <row r="2508" spans="1:6">
      <c r="A2508" s="128">
        <v>557269</v>
      </c>
      <c r="B2508" s="129" t="s">
        <v>3622</v>
      </c>
      <c r="C2508" s="128">
        <v>601</v>
      </c>
      <c r="D2508" s="128">
        <v>6</v>
      </c>
      <c r="E2508" s="128">
        <v>620</v>
      </c>
      <c r="F2508" s="128">
        <v>0.94699999999999995</v>
      </c>
    </row>
    <row r="2509" spans="1:6">
      <c r="A2509" s="128">
        <v>508284</v>
      </c>
      <c r="B2509" s="129" t="s">
        <v>3623</v>
      </c>
      <c r="C2509" s="128">
        <v>108</v>
      </c>
      <c r="D2509" s="128">
        <v>1</v>
      </c>
      <c r="E2509" s="128">
        <v>126</v>
      </c>
      <c r="F2509" s="128">
        <v>1.008</v>
      </c>
    </row>
    <row r="2510" spans="1:6">
      <c r="A2510" s="128">
        <v>518051</v>
      </c>
      <c r="B2510" s="129" t="s">
        <v>3624</v>
      </c>
      <c r="C2510" s="128">
        <v>511</v>
      </c>
      <c r="D2510" s="128">
        <v>5</v>
      </c>
      <c r="E2510" s="128">
        <v>441</v>
      </c>
      <c r="F2510" s="128">
        <v>0.96899999999999997</v>
      </c>
    </row>
    <row r="2511" spans="1:6">
      <c r="A2511" s="128">
        <v>507407</v>
      </c>
      <c r="B2511" s="129" t="s">
        <v>3625</v>
      </c>
      <c r="C2511" s="128">
        <v>508</v>
      </c>
      <c r="D2511" s="128">
        <v>5</v>
      </c>
      <c r="E2511" s="128">
        <v>556</v>
      </c>
      <c r="F2511" s="128">
        <v>0.95499999999999996</v>
      </c>
    </row>
    <row r="2512" spans="1:6">
      <c r="A2512" s="128">
        <v>559784</v>
      </c>
      <c r="B2512" s="129" t="s">
        <v>3626</v>
      </c>
      <c r="C2512" s="128">
        <v>806</v>
      </c>
      <c r="D2512" s="128">
        <v>8</v>
      </c>
      <c r="E2512" s="128">
        <v>182</v>
      </c>
      <c r="F2512" s="128">
        <v>1.0009999999999999</v>
      </c>
    </row>
    <row r="2513" spans="1:6">
      <c r="A2513" s="128">
        <v>521779</v>
      </c>
      <c r="B2513" s="129" t="s">
        <v>3627</v>
      </c>
      <c r="C2513" s="128">
        <v>806</v>
      </c>
      <c r="D2513" s="128">
        <v>8</v>
      </c>
      <c r="E2513" s="128">
        <v>172</v>
      </c>
      <c r="F2513" s="128">
        <v>1.002</v>
      </c>
    </row>
    <row r="2514" spans="1:6">
      <c r="A2514" s="128">
        <v>518891</v>
      </c>
      <c r="B2514" s="129" t="s">
        <v>3628</v>
      </c>
      <c r="C2514" s="128">
        <v>611</v>
      </c>
      <c r="D2514" s="128">
        <v>6</v>
      </c>
      <c r="E2514" s="128">
        <v>335</v>
      </c>
      <c r="F2514" s="128">
        <v>0.98199999999999998</v>
      </c>
    </row>
    <row r="2515" spans="1:6">
      <c r="A2515" s="128">
        <v>509507</v>
      </c>
      <c r="B2515" s="129" t="s">
        <v>4010</v>
      </c>
      <c r="C2515" s="128">
        <v>502</v>
      </c>
      <c r="D2515" s="128">
        <v>5</v>
      </c>
      <c r="E2515" s="128">
        <v>522</v>
      </c>
      <c r="F2515" s="128">
        <v>0.95899999999999996</v>
      </c>
    </row>
    <row r="2516" spans="1:6">
      <c r="A2516" s="128">
        <v>523208</v>
      </c>
      <c r="B2516" s="129" t="s">
        <v>3629</v>
      </c>
      <c r="C2516" s="128">
        <v>807</v>
      </c>
      <c r="D2516" s="128">
        <v>8</v>
      </c>
      <c r="E2516" s="128">
        <v>108</v>
      </c>
      <c r="F2516" s="128">
        <v>1.01</v>
      </c>
    </row>
    <row r="2517" spans="1:6">
      <c r="A2517" s="128">
        <v>523216</v>
      </c>
      <c r="B2517" s="129" t="s">
        <v>3630</v>
      </c>
      <c r="C2517" s="128">
        <v>807</v>
      </c>
      <c r="D2517" s="128">
        <v>8</v>
      </c>
      <c r="E2517" s="128">
        <v>108</v>
      </c>
      <c r="F2517" s="128">
        <v>1.01</v>
      </c>
    </row>
    <row r="2518" spans="1:6">
      <c r="A2518" s="128">
        <v>514411</v>
      </c>
      <c r="B2518" s="129" t="s">
        <v>3631</v>
      </c>
      <c r="C2518" s="128">
        <v>307</v>
      </c>
      <c r="D2518" s="128">
        <v>3</v>
      </c>
      <c r="E2518" s="128">
        <v>373</v>
      </c>
      <c r="F2518" s="128">
        <v>0.97699999999999998</v>
      </c>
    </row>
    <row r="2519" spans="1:6">
      <c r="A2519" s="128">
        <v>523984</v>
      </c>
      <c r="B2519" s="129" t="s">
        <v>3632</v>
      </c>
      <c r="C2519" s="128">
        <v>703</v>
      </c>
      <c r="D2519" s="128">
        <v>7</v>
      </c>
      <c r="E2519" s="128">
        <v>670</v>
      </c>
      <c r="F2519" s="128">
        <v>0.94099999999999995</v>
      </c>
    </row>
    <row r="2520" spans="1:6">
      <c r="A2520" s="128">
        <v>505617</v>
      </c>
      <c r="B2520" s="129" t="s">
        <v>3633</v>
      </c>
      <c r="C2520" s="128">
        <v>406</v>
      </c>
      <c r="D2520" s="128">
        <v>4</v>
      </c>
      <c r="E2520" s="128">
        <v>234</v>
      </c>
      <c r="F2520" s="128">
        <v>0.995</v>
      </c>
    </row>
    <row r="2521" spans="1:6">
      <c r="A2521" s="128">
        <v>510114</v>
      </c>
      <c r="B2521" s="129" t="s">
        <v>1490</v>
      </c>
      <c r="C2521" s="128">
        <v>510</v>
      </c>
      <c r="D2521" s="128">
        <v>5</v>
      </c>
      <c r="E2521" s="128">
        <v>592</v>
      </c>
      <c r="F2521" s="128">
        <v>0.95</v>
      </c>
    </row>
    <row r="2522" spans="1:6">
      <c r="A2522" s="128">
        <v>503614</v>
      </c>
      <c r="B2522" s="129" t="s">
        <v>3634</v>
      </c>
      <c r="C2522" s="128">
        <v>404</v>
      </c>
      <c r="D2522" s="128">
        <v>4</v>
      </c>
      <c r="E2522" s="128">
        <v>119</v>
      </c>
      <c r="F2522" s="128">
        <v>1.0089999999999999</v>
      </c>
    </row>
    <row r="2523" spans="1:6">
      <c r="A2523" s="128">
        <v>520918</v>
      </c>
      <c r="B2523" s="129" t="s">
        <v>3635</v>
      </c>
      <c r="C2523" s="128">
        <v>709</v>
      </c>
      <c r="D2523" s="128">
        <v>7</v>
      </c>
      <c r="E2523" s="128">
        <v>223</v>
      </c>
      <c r="F2523" s="128">
        <v>0.996</v>
      </c>
    </row>
    <row r="2524" spans="1:6">
      <c r="A2524" s="128">
        <v>523224</v>
      </c>
      <c r="B2524" s="129" t="s">
        <v>3636</v>
      </c>
      <c r="C2524" s="128">
        <v>809</v>
      </c>
      <c r="D2524" s="128">
        <v>8</v>
      </c>
      <c r="E2524" s="128">
        <v>135</v>
      </c>
      <c r="F2524" s="128">
        <v>1.0069999999999999</v>
      </c>
    </row>
    <row r="2525" spans="1:6">
      <c r="A2525" s="128">
        <v>520926</v>
      </c>
      <c r="B2525" s="129" t="s">
        <v>3637</v>
      </c>
      <c r="C2525" s="128">
        <v>702</v>
      </c>
      <c r="D2525" s="128">
        <v>7</v>
      </c>
      <c r="E2525" s="128">
        <v>165</v>
      </c>
      <c r="F2525" s="128">
        <v>1.0029999999999999</v>
      </c>
    </row>
    <row r="2526" spans="1:6">
      <c r="A2526" s="128">
        <v>513741</v>
      </c>
      <c r="B2526" s="129" t="s">
        <v>3638</v>
      </c>
      <c r="C2526" s="128">
        <v>306</v>
      </c>
      <c r="D2526" s="128">
        <v>3</v>
      </c>
      <c r="E2526" s="128">
        <v>306</v>
      </c>
      <c r="F2526" s="128">
        <v>0.98599999999999999</v>
      </c>
    </row>
    <row r="2527" spans="1:6">
      <c r="A2527" s="128">
        <v>527050</v>
      </c>
      <c r="B2527" s="129" t="s">
        <v>3639</v>
      </c>
      <c r="C2527" s="128">
        <v>710</v>
      </c>
      <c r="D2527" s="128">
        <v>7</v>
      </c>
      <c r="E2527" s="128">
        <v>519</v>
      </c>
      <c r="F2527" s="128">
        <v>0.95899999999999996</v>
      </c>
    </row>
    <row r="2528" spans="1:6">
      <c r="A2528" s="128">
        <v>502898</v>
      </c>
      <c r="B2528" s="129" t="s">
        <v>3640</v>
      </c>
      <c r="C2528" s="128">
        <v>402</v>
      </c>
      <c r="D2528" s="128">
        <v>4</v>
      </c>
      <c r="E2528" s="128">
        <v>610</v>
      </c>
      <c r="F2528" s="128">
        <v>0.94799999999999995</v>
      </c>
    </row>
    <row r="2529" spans="1:6">
      <c r="A2529" s="128">
        <v>543683</v>
      </c>
      <c r="B2529" s="129" t="s">
        <v>3641</v>
      </c>
      <c r="C2529" s="128">
        <v>801</v>
      </c>
      <c r="D2529" s="128">
        <v>8</v>
      </c>
      <c r="E2529" s="128">
        <v>688</v>
      </c>
      <c r="F2529" s="128">
        <v>0.93899999999999995</v>
      </c>
    </row>
    <row r="2530" spans="1:6">
      <c r="A2530" s="128">
        <v>511099</v>
      </c>
      <c r="B2530" s="129" t="s">
        <v>3642</v>
      </c>
      <c r="C2530" s="128">
        <v>505</v>
      </c>
      <c r="D2530" s="128">
        <v>5</v>
      </c>
      <c r="E2530" s="128">
        <v>607</v>
      </c>
      <c r="F2530" s="128">
        <v>0.94899999999999995</v>
      </c>
    </row>
    <row r="2531" spans="1:6">
      <c r="A2531" s="128">
        <v>511978</v>
      </c>
      <c r="B2531" s="129" t="s">
        <v>3643</v>
      </c>
      <c r="C2531" s="128">
        <v>607</v>
      </c>
      <c r="D2531" s="128">
        <v>6</v>
      </c>
      <c r="E2531" s="128">
        <v>251</v>
      </c>
      <c r="F2531" s="128">
        <v>0.99199999999999999</v>
      </c>
    </row>
    <row r="2532" spans="1:6">
      <c r="A2532" s="128">
        <v>505625</v>
      </c>
      <c r="B2532" s="129" t="s">
        <v>3644</v>
      </c>
      <c r="C2532" s="128">
        <v>301</v>
      </c>
      <c r="D2532" s="128">
        <v>3</v>
      </c>
      <c r="E2532" s="128">
        <v>268</v>
      </c>
      <c r="F2532" s="128">
        <v>0.99</v>
      </c>
    </row>
    <row r="2533" spans="1:6">
      <c r="A2533" s="128">
        <v>505633</v>
      </c>
      <c r="B2533" s="129" t="s">
        <v>3645</v>
      </c>
      <c r="C2533" s="128">
        <v>301</v>
      </c>
      <c r="D2533" s="128">
        <v>3</v>
      </c>
      <c r="E2533" s="128">
        <v>327</v>
      </c>
      <c r="F2533" s="128">
        <v>0.98299999999999998</v>
      </c>
    </row>
    <row r="2534" spans="1:6">
      <c r="A2534" s="128">
        <v>556050</v>
      </c>
      <c r="B2534" s="129" t="s">
        <v>3646</v>
      </c>
      <c r="C2534" s="128">
        <v>404</v>
      </c>
      <c r="D2534" s="128">
        <v>4</v>
      </c>
      <c r="E2534" s="128">
        <v>126</v>
      </c>
      <c r="F2534" s="128">
        <v>1.008</v>
      </c>
    </row>
    <row r="2535" spans="1:6">
      <c r="A2535" s="128">
        <v>520934</v>
      </c>
      <c r="B2535" s="129" t="s">
        <v>3647</v>
      </c>
      <c r="C2535" s="128">
        <v>709</v>
      </c>
      <c r="D2535" s="128">
        <v>7</v>
      </c>
      <c r="E2535" s="128">
        <v>249</v>
      </c>
      <c r="F2535" s="128">
        <v>0.99299999999999999</v>
      </c>
    </row>
    <row r="2536" spans="1:6">
      <c r="A2536" s="128">
        <v>520942</v>
      </c>
      <c r="B2536" s="129" t="s">
        <v>3648</v>
      </c>
      <c r="C2536" s="128">
        <v>709</v>
      </c>
      <c r="D2536" s="128">
        <v>7</v>
      </c>
      <c r="E2536" s="128">
        <v>278</v>
      </c>
      <c r="F2536" s="128">
        <v>0.98899999999999999</v>
      </c>
    </row>
    <row r="2537" spans="1:6">
      <c r="A2537" s="128">
        <v>543691</v>
      </c>
      <c r="B2537" s="129" t="s">
        <v>3649</v>
      </c>
      <c r="C2537" s="128">
        <v>704</v>
      </c>
      <c r="D2537" s="128">
        <v>7</v>
      </c>
      <c r="E2537" s="128">
        <v>865</v>
      </c>
      <c r="F2537" s="128">
        <v>0.91700000000000004</v>
      </c>
    </row>
    <row r="2538" spans="1:6">
      <c r="A2538" s="128">
        <v>518905</v>
      </c>
      <c r="B2538" s="129" t="s">
        <v>3650</v>
      </c>
      <c r="C2538" s="128">
        <v>605</v>
      </c>
      <c r="D2538" s="128">
        <v>6</v>
      </c>
      <c r="E2538" s="128">
        <v>304</v>
      </c>
      <c r="F2538" s="128">
        <v>0.98599999999999999</v>
      </c>
    </row>
    <row r="2539" spans="1:6">
      <c r="A2539" s="128">
        <v>504939</v>
      </c>
      <c r="B2539" s="129" t="s">
        <v>3651</v>
      </c>
      <c r="C2539" s="128">
        <v>206</v>
      </c>
      <c r="D2539" s="128">
        <v>2</v>
      </c>
      <c r="E2539" s="128">
        <v>276</v>
      </c>
      <c r="F2539" s="128">
        <v>0.98899999999999999</v>
      </c>
    </row>
    <row r="2540" spans="1:6">
      <c r="A2540" s="128">
        <v>505641</v>
      </c>
      <c r="B2540" s="129" t="s">
        <v>3652</v>
      </c>
      <c r="C2540" s="128">
        <v>406</v>
      </c>
      <c r="D2540" s="128">
        <v>4</v>
      </c>
      <c r="E2540" s="128">
        <v>180</v>
      </c>
      <c r="F2540" s="128">
        <v>1.0009999999999999</v>
      </c>
    </row>
    <row r="2541" spans="1:6">
      <c r="A2541" s="128">
        <v>580317</v>
      </c>
      <c r="B2541" s="129" t="s">
        <v>3653</v>
      </c>
      <c r="C2541" s="128">
        <v>607</v>
      </c>
      <c r="D2541" s="128">
        <v>6</v>
      </c>
      <c r="E2541" s="128">
        <v>402</v>
      </c>
      <c r="F2541" s="128">
        <v>0.97399999999999998</v>
      </c>
    </row>
    <row r="2542" spans="1:6">
      <c r="A2542" s="128">
        <v>525359</v>
      </c>
      <c r="B2542" s="129" t="s">
        <v>3654</v>
      </c>
      <c r="C2542" s="128">
        <v>708</v>
      </c>
      <c r="D2542" s="128">
        <v>7</v>
      </c>
      <c r="E2542" s="128">
        <v>388</v>
      </c>
      <c r="F2542" s="128">
        <v>0.97599999999999998</v>
      </c>
    </row>
    <row r="2543" spans="1:6">
      <c r="A2543" s="128">
        <v>515701</v>
      </c>
      <c r="B2543" s="129" t="s">
        <v>3655</v>
      </c>
      <c r="C2543" s="128">
        <v>609</v>
      </c>
      <c r="D2543" s="128">
        <v>6</v>
      </c>
      <c r="E2543" s="128">
        <v>191</v>
      </c>
      <c r="F2543" s="128">
        <v>1</v>
      </c>
    </row>
    <row r="2544" spans="1:6">
      <c r="A2544" s="128">
        <v>525367</v>
      </c>
      <c r="B2544" s="129" t="s">
        <v>3656</v>
      </c>
      <c r="C2544" s="128">
        <v>708</v>
      </c>
      <c r="D2544" s="128">
        <v>7</v>
      </c>
      <c r="E2544" s="128">
        <v>480</v>
      </c>
      <c r="F2544" s="128">
        <v>0.96399999999999997</v>
      </c>
    </row>
    <row r="2545" spans="1:6">
      <c r="A2545" s="128">
        <v>525375</v>
      </c>
      <c r="B2545" s="129" t="s">
        <v>3657</v>
      </c>
      <c r="C2545" s="128">
        <v>708</v>
      </c>
      <c r="D2545" s="128">
        <v>7</v>
      </c>
      <c r="E2545" s="128">
        <v>366</v>
      </c>
      <c r="F2545" s="128">
        <v>0.97799999999999998</v>
      </c>
    </row>
    <row r="2546" spans="1:6">
      <c r="A2546" s="128">
        <v>506630</v>
      </c>
      <c r="B2546" s="129" t="s">
        <v>3658</v>
      </c>
      <c r="C2546" s="128">
        <v>304</v>
      </c>
      <c r="D2546" s="128">
        <v>3</v>
      </c>
      <c r="E2546" s="128">
        <v>230</v>
      </c>
      <c r="F2546" s="128">
        <v>0.995</v>
      </c>
    </row>
    <row r="2547" spans="1:6">
      <c r="A2547" s="128">
        <v>527947</v>
      </c>
      <c r="B2547" s="129" t="s">
        <v>3659</v>
      </c>
      <c r="C2547" s="128">
        <v>712</v>
      </c>
      <c r="D2547" s="128">
        <v>7</v>
      </c>
      <c r="E2547" s="128">
        <v>269</v>
      </c>
      <c r="F2547" s="128">
        <v>0.99</v>
      </c>
    </row>
    <row r="2548" spans="1:6">
      <c r="A2548" s="128">
        <v>504114</v>
      </c>
      <c r="B2548" s="129" t="s">
        <v>3660</v>
      </c>
      <c r="C2548" s="128">
        <v>202</v>
      </c>
      <c r="D2548" s="128">
        <v>2</v>
      </c>
      <c r="E2548" s="128">
        <v>123</v>
      </c>
      <c r="F2548" s="128">
        <v>1.008</v>
      </c>
    </row>
    <row r="2549" spans="1:6">
      <c r="A2549" s="128">
        <v>522121</v>
      </c>
      <c r="B2549" s="129" t="s">
        <v>3661</v>
      </c>
      <c r="C2549" s="128">
        <v>806</v>
      </c>
      <c r="D2549" s="128">
        <v>8</v>
      </c>
      <c r="E2549" s="128">
        <v>209</v>
      </c>
      <c r="F2549" s="128">
        <v>0.998</v>
      </c>
    </row>
    <row r="2550" spans="1:6">
      <c r="A2550" s="128">
        <v>522139</v>
      </c>
      <c r="B2550" s="129" t="s">
        <v>3662</v>
      </c>
      <c r="C2550" s="128">
        <v>806</v>
      </c>
      <c r="D2550" s="128">
        <v>8</v>
      </c>
      <c r="E2550" s="128">
        <v>185</v>
      </c>
      <c r="F2550" s="128">
        <v>1.0009999999999999</v>
      </c>
    </row>
    <row r="2551" spans="1:6">
      <c r="A2551" s="128">
        <v>509086</v>
      </c>
      <c r="B2551" s="129" t="s">
        <v>3663</v>
      </c>
      <c r="C2551" s="128">
        <v>603</v>
      </c>
      <c r="D2551" s="128">
        <v>6</v>
      </c>
      <c r="E2551" s="128">
        <v>489</v>
      </c>
      <c r="F2551" s="128">
        <v>0.96299999999999997</v>
      </c>
    </row>
    <row r="2552" spans="1:6">
      <c r="A2552" s="128">
        <v>514420</v>
      </c>
      <c r="B2552" s="129" t="s">
        <v>3664</v>
      </c>
      <c r="C2552" s="128">
        <v>307</v>
      </c>
      <c r="D2552" s="128">
        <v>3</v>
      </c>
      <c r="E2552" s="128">
        <v>485</v>
      </c>
      <c r="F2552" s="128">
        <v>0.96399999999999997</v>
      </c>
    </row>
    <row r="2553" spans="1:6">
      <c r="A2553" s="128">
        <v>511102</v>
      </c>
      <c r="B2553" s="129" t="s">
        <v>3665</v>
      </c>
      <c r="C2553" s="128">
        <v>508</v>
      </c>
      <c r="D2553" s="128">
        <v>5</v>
      </c>
      <c r="E2553" s="128">
        <v>662</v>
      </c>
      <c r="F2553" s="128">
        <v>0.94199999999999995</v>
      </c>
    </row>
    <row r="2554" spans="1:6">
      <c r="A2554" s="128">
        <v>518638</v>
      </c>
      <c r="B2554" s="129" t="s">
        <v>4857</v>
      </c>
      <c r="C2554" s="128">
        <v>702</v>
      </c>
      <c r="D2554" s="128">
        <v>7</v>
      </c>
      <c r="E2554" s="128">
        <v>548</v>
      </c>
      <c r="F2554" s="128">
        <v>0.95599999999999996</v>
      </c>
    </row>
    <row r="2555" spans="1:6">
      <c r="A2555" s="128">
        <v>512761</v>
      </c>
      <c r="B2555" s="129" t="s">
        <v>3667</v>
      </c>
      <c r="C2555" s="128">
        <v>506</v>
      </c>
      <c r="D2555" s="128">
        <v>5</v>
      </c>
      <c r="E2555" s="128">
        <v>448</v>
      </c>
      <c r="F2555" s="128">
        <v>0.96799999999999997</v>
      </c>
    </row>
    <row r="2556" spans="1:6">
      <c r="A2556" s="128">
        <v>520951</v>
      </c>
      <c r="B2556" s="129" t="s">
        <v>3668</v>
      </c>
      <c r="C2556" s="128">
        <v>705</v>
      </c>
      <c r="D2556" s="128">
        <v>7</v>
      </c>
      <c r="E2556" s="128">
        <v>330</v>
      </c>
      <c r="F2556" s="128">
        <v>0.98299999999999998</v>
      </c>
    </row>
    <row r="2557" spans="1:6">
      <c r="A2557" s="128">
        <v>515795</v>
      </c>
      <c r="B2557" s="129" t="s">
        <v>3669</v>
      </c>
      <c r="C2557" s="128">
        <v>609</v>
      </c>
      <c r="D2557" s="128">
        <v>6</v>
      </c>
      <c r="E2557" s="128">
        <v>213</v>
      </c>
      <c r="F2557" s="128">
        <v>0.997</v>
      </c>
    </row>
    <row r="2558" spans="1:6">
      <c r="A2558" s="128">
        <v>527955</v>
      </c>
      <c r="B2558" s="129" t="s">
        <v>3670</v>
      </c>
      <c r="C2558" s="128">
        <v>712</v>
      </c>
      <c r="D2558" s="128">
        <v>7</v>
      </c>
      <c r="E2558" s="128">
        <v>220</v>
      </c>
      <c r="F2558" s="128">
        <v>0.996</v>
      </c>
    </row>
    <row r="2559" spans="1:6">
      <c r="A2559" s="128">
        <v>509094</v>
      </c>
      <c r="B2559" s="129" t="s">
        <v>3671</v>
      </c>
      <c r="C2559" s="128">
        <v>603</v>
      </c>
      <c r="D2559" s="128">
        <v>6</v>
      </c>
      <c r="E2559" s="128">
        <v>721</v>
      </c>
      <c r="F2559" s="128">
        <v>0.93400000000000005</v>
      </c>
    </row>
    <row r="2560" spans="1:6">
      <c r="A2560" s="128">
        <v>518964</v>
      </c>
      <c r="B2560" s="129" t="s">
        <v>3672</v>
      </c>
      <c r="C2560" s="128">
        <v>701</v>
      </c>
      <c r="D2560" s="128">
        <v>7</v>
      </c>
      <c r="E2560" s="128">
        <v>395</v>
      </c>
      <c r="F2560" s="128">
        <v>0.97499999999999998</v>
      </c>
    </row>
    <row r="2561" spans="1:6">
      <c r="A2561" s="128">
        <v>527963</v>
      </c>
      <c r="B2561" s="129" t="s">
        <v>3673</v>
      </c>
      <c r="C2561" s="128">
        <v>712</v>
      </c>
      <c r="D2561" s="128">
        <v>7</v>
      </c>
      <c r="E2561" s="128">
        <v>402</v>
      </c>
      <c r="F2561" s="128">
        <v>0.97399999999999998</v>
      </c>
    </row>
    <row r="2562" spans="1:6">
      <c r="A2562" s="128">
        <v>519901</v>
      </c>
      <c r="B2562" s="129" t="s">
        <v>3674</v>
      </c>
      <c r="C2562" s="128">
        <v>701</v>
      </c>
      <c r="D2562" s="128">
        <v>7</v>
      </c>
      <c r="E2562" s="128">
        <v>396</v>
      </c>
      <c r="F2562" s="128">
        <v>0.97499999999999998</v>
      </c>
    </row>
    <row r="2563" spans="1:6">
      <c r="A2563" s="128">
        <v>527971</v>
      </c>
      <c r="B2563" s="129" t="s">
        <v>3675</v>
      </c>
      <c r="C2563" s="128">
        <v>711</v>
      </c>
      <c r="D2563" s="128">
        <v>7</v>
      </c>
      <c r="E2563" s="128">
        <v>318</v>
      </c>
      <c r="F2563" s="128">
        <v>0.98399999999999999</v>
      </c>
    </row>
    <row r="2564" spans="1:6">
      <c r="A2564" s="128">
        <v>525383</v>
      </c>
      <c r="B2564" s="129" t="s">
        <v>3676</v>
      </c>
      <c r="C2564" s="128">
        <v>707</v>
      </c>
      <c r="D2564" s="128">
        <v>7</v>
      </c>
      <c r="E2564" s="128">
        <v>272</v>
      </c>
      <c r="F2564" s="128">
        <v>0.99</v>
      </c>
    </row>
    <row r="2565" spans="1:6">
      <c r="A2565" s="128">
        <v>518069</v>
      </c>
      <c r="B2565" s="129" t="s">
        <v>3677</v>
      </c>
      <c r="C2565" s="128">
        <v>511</v>
      </c>
      <c r="D2565" s="128">
        <v>5</v>
      </c>
      <c r="E2565" s="128">
        <v>358</v>
      </c>
      <c r="F2565" s="128">
        <v>0.97899999999999998</v>
      </c>
    </row>
    <row r="2566" spans="1:6">
      <c r="A2566" s="128">
        <v>510149</v>
      </c>
      <c r="B2566" s="129" t="s">
        <v>3678</v>
      </c>
      <c r="C2566" s="128">
        <v>507</v>
      </c>
      <c r="D2566" s="128">
        <v>5</v>
      </c>
      <c r="E2566" s="128">
        <v>652</v>
      </c>
      <c r="F2566" s="128">
        <v>0.94299999999999995</v>
      </c>
    </row>
    <row r="2567" spans="1:6">
      <c r="A2567" s="128">
        <v>510157</v>
      </c>
      <c r="B2567" s="129" t="s">
        <v>3679</v>
      </c>
      <c r="C2567" s="128">
        <v>507</v>
      </c>
      <c r="D2567" s="128">
        <v>5</v>
      </c>
      <c r="E2567" s="128">
        <v>656</v>
      </c>
      <c r="F2567" s="128">
        <v>0.94299999999999995</v>
      </c>
    </row>
    <row r="2568" spans="1:6">
      <c r="A2568" s="128">
        <v>529214</v>
      </c>
      <c r="B2568" s="129" t="s">
        <v>3680</v>
      </c>
      <c r="C2568" s="128">
        <v>713</v>
      </c>
      <c r="D2568" s="128">
        <v>7</v>
      </c>
      <c r="E2568" s="128">
        <v>281</v>
      </c>
      <c r="F2568" s="128">
        <v>0.98899999999999999</v>
      </c>
    </row>
    <row r="2569" spans="1:6">
      <c r="A2569" s="128">
        <v>511111</v>
      </c>
      <c r="B2569" s="129" t="s">
        <v>3681</v>
      </c>
      <c r="C2569" s="128">
        <v>505</v>
      </c>
      <c r="D2569" s="128">
        <v>5</v>
      </c>
      <c r="E2569" s="128">
        <v>699</v>
      </c>
      <c r="F2569" s="128">
        <v>0.93700000000000006</v>
      </c>
    </row>
    <row r="2570" spans="1:6">
      <c r="A2570" s="128">
        <v>511129</v>
      </c>
      <c r="B2570" s="129" t="s">
        <v>3682</v>
      </c>
      <c r="C2570" s="128">
        <v>505</v>
      </c>
      <c r="D2570" s="128">
        <v>5</v>
      </c>
      <c r="E2570" s="128">
        <v>788</v>
      </c>
      <c r="F2570" s="128">
        <v>0.92600000000000005</v>
      </c>
    </row>
    <row r="2571" spans="1:6">
      <c r="A2571" s="128">
        <v>515710</v>
      </c>
      <c r="B2571" s="129" t="s">
        <v>3683</v>
      </c>
      <c r="C2571" s="128">
        <v>609</v>
      </c>
      <c r="D2571" s="128">
        <v>6</v>
      </c>
      <c r="E2571" s="128">
        <v>169</v>
      </c>
      <c r="F2571" s="128">
        <v>1.0029999999999999</v>
      </c>
    </row>
    <row r="2572" spans="1:6">
      <c r="A2572" s="128">
        <v>515728</v>
      </c>
      <c r="B2572" s="129" t="s">
        <v>3684</v>
      </c>
      <c r="C2572" s="128">
        <v>609</v>
      </c>
      <c r="D2572" s="128">
        <v>6</v>
      </c>
      <c r="E2572" s="128">
        <v>292</v>
      </c>
      <c r="F2572" s="128">
        <v>0.98699999999999999</v>
      </c>
    </row>
    <row r="2573" spans="1:6">
      <c r="A2573" s="128">
        <v>529222</v>
      </c>
      <c r="B2573" s="129" t="s">
        <v>3685</v>
      </c>
      <c r="C2573" s="128">
        <v>713</v>
      </c>
      <c r="D2573" s="128">
        <v>7</v>
      </c>
      <c r="E2573" s="128">
        <v>181</v>
      </c>
      <c r="F2573" s="128">
        <v>1.0009999999999999</v>
      </c>
    </row>
    <row r="2574" spans="1:6">
      <c r="A2574" s="128">
        <v>543845</v>
      </c>
      <c r="B2574" s="129" t="s">
        <v>3686</v>
      </c>
      <c r="C2574" s="128">
        <v>811</v>
      </c>
      <c r="D2574" s="128">
        <v>8</v>
      </c>
      <c r="E2574" s="128">
        <v>141</v>
      </c>
      <c r="F2574" s="128">
        <v>1.006</v>
      </c>
    </row>
    <row r="2575" spans="1:6">
      <c r="A2575" s="128">
        <v>500836</v>
      </c>
      <c r="B2575" s="129" t="s">
        <v>3687</v>
      </c>
      <c r="C2575" s="128">
        <v>407</v>
      </c>
      <c r="D2575" s="128">
        <v>4</v>
      </c>
      <c r="E2575" s="128">
        <v>223</v>
      </c>
      <c r="F2575" s="128">
        <v>0.996</v>
      </c>
    </row>
    <row r="2576" spans="1:6">
      <c r="A2576" s="128">
        <v>510165</v>
      </c>
      <c r="B2576" s="129" t="s">
        <v>3688</v>
      </c>
      <c r="C2576" s="128">
        <v>503</v>
      </c>
      <c r="D2576" s="128">
        <v>5</v>
      </c>
      <c r="E2576" s="128">
        <v>484</v>
      </c>
      <c r="F2576" s="128">
        <v>0.96399999999999997</v>
      </c>
    </row>
    <row r="2577" spans="1:6">
      <c r="A2577" s="128">
        <v>516465</v>
      </c>
      <c r="B2577" s="129" t="s">
        <v>3689</v>
      </c>
      <c r="C2577" s="128">
        <v>610</v>
      </c>
      <c r="D2577" s="128">
        <v>6</v>
      </c>
      <c r="E2577" s="128">
        <v>140</v>
      </c>
      <c r="F2577" s="128">
        <v>1.006</v>
      </c>
    </row>
    <row r="2578" spans="1:6">
      <c r="A2578" s="128">
        <v>514438</v>
      </c>
      <c r="B2578" s="129" t="s">
        <v>3690</v>
      </c>
      <c r="C2578" s="128">
        <v>307</v>
      </c>
      <c r="D2578" s="128">
        <v>3</v>
      </c>
      <c r="E2578" s="128">
        <v>309</v>
      </c>
      <c r="F2578" s="128">
        <v>0.98499999999999999</v>
      </c>
    </row>
    <row r="2579" spans="1:6">
      <c r="A2579" s="128">
        <v>518077</v>
      </c>
      <c r="B2579" s="129" t="s">
        <v>3691</v>
      </c>
      <c r="C2579" s="128">
        <v>511</v>
      </c>
      <c r="D2579" s="128">
        <v>5</v>
      </c>
      <c r="E2579" s="128">
        <v>495</v>
      </c>
      <c r="F2579" s="128">
        <v>0.96199999999999997</v>
      </c>
    </row>
    <row r="2580" spans="1:6">
      <c r="A2580" s="128">
        <v>500844</v>
      </c>
      <c r="B2580" s="129" t="s">
        <v>3692</v>
      </c>
      <c r="C2580" s="128">
        <v>403</v>
      </c>
      <c r="D2580" s="128">
        <v>4</v>
      </c>
      <c r="E2580" s="128">
        <v>136</v>
      </c>
      <c r="F2580" s="128">
        <v>1.0069999999999999</v>
      </c>
    </row>
    <row r="2581" spans="1:6">
      <c r="A2581" s="128">
        <v>523992</v>
      </c>
      <c r="B2581" s="129" t="s">
        <v>3693</v>
      </c>
      <c r="C2581" s="128">
        <v>703</v>
      </c>
      <c r="D2581" s="128">
        <v>7</v>
      </c>
      <c r="E2581" s="128">
        <v>658</v>
      </c>
      <c r="F2581" s="128">
        <v>0.94199999999999995</v>
      </c>
    </row>
    <row r="2582" spans="1:6">
      <c r="A2582" s="128">
        <v>506648</v>
      </c>
      <c r="B2582" s="129" t="s">
        <v>3694</v>
      </c>
      <c r="C2582" s="128">
        <v>309</v>
      </c>
      <c r="D2582" s="128">
        <v>3</v>
      </c>
      <c r="E2582" s="128">
        <v>270</v>
      </c>
      <c r="F2582" s="128">
        <v>0.99</v>
      </c>
    </row>
    <row r="2583" spans="1:6">
      <c r="A2583" s="128">
        <v>522147</v>
      </c>
      <c r="B2583" s="129" t="s">
        <v>3695</v>
      </c>
      <c r="C2583" s="128">
        <v>806</v>
      </c>
      <c r="D2583" s="128">
        <v>8</v>
      </c>
      <c r="E2583" s="128">
        <v>210</v>
      </c>
      <c r="F2583" s="128">
        <v>0.998</v>
      </c>
    </row>
    <row r="2584" spans="1:6">
      <c r="A2584" s="128">
        <v>517330</v>
      </c>
      <c r="B2584" s="129" t="s">
        <v>3696</v>
      </c>
      <c r="C2584" s="128">
        <v>612</v>
      </c>
      <c r="D2584" s="128">
        <v>6</v>
      </c>
      <c r="E2584" s="128">
        <v>564</v>
      </c>
      <c r="F2584" s="128">
        <v>0.95399999999999996</v>
      </c>
    </row>
    <row r="2585" spans="1:6">
      <c r="A2585" s="128">
        <v>527068</v>
      </c>
      <c r="B2585" s="129" t="s">
        <v>3697</v>
      </c>
      <c r="C2585" s="128">
        <v>710</v>
      </c>
      <c r="D2585" s="128">
        <v>7</v>
      </c>
      <c r="E2585" s="128">
        <v>603</v>
      </c>
      <c r="F2585" s="128">
        <v>0.94899999999999995</v>
      </c>
    </row>
    <row r="2586" spans="1:6">
      <c r="A2586" s="128">
        <v>522155</v>
      </c>
      <c r="B2586" s="129" t="s">
        <v>3698</v>
      </c>
      <c r="C2586" s="128">
        <v>806</v>
      </c>
      <c r="D2586" s="128">
        <v>8</v>
      </c>
      <c r="E2586" s="128">
        <v>255</v>
      </c>
      <c r="F2586" s="128">
        <v>0.99199999999999999</v>
      </c>
    </row>
    <row r="2587" spans="1:6">
      <c r="A2587" s="128">
        <v>524000</v>
      </c>
      <c r="B2587" s="129" t="s">
        <v>3699</v>
      </c>
      <c r="C2587" s="128">
        <v>703</v>
      </c>
      <c r="D2587" s="128">
        <v>7</v>
      </c>
      <c r="E2587" s="128">
        <v>647</v>
      </c>
      <c r="F2587" s="128">
        <v>0.94399999999999995</v>
      </c>
    </row>
    <row r="2588" spans="1:6">
      <c r="A2588" s="128">
        <v>581585</v>
      </c>
      <c r="B2588" s="129" t="s">
        <v>3700</v>
      </c>
      <c r="C2588" s="128">
        <v>611</v>
      </c>
      <c r="D2588" s="128">
        <v>6</v>
      </c>
      <c r="E2588" s="128">
        <v>311</v>
      </c>
      <c r="F2588" s="128">
        <v>0.98499999999999999</v>
      </c>
    </row>
    <row r="2589" spans="1:6">
      <c r="A2589" s="128">
        <v>504122</v>
      </c>
      <c r="B2589" s="129" t="s">
        <v>3701</v>
      </c>
      <c r="C2589" s="128">
        <v>202</v>
      </c>
      <c r="D2589" s="128">
        <v>2</v>
      </c>
      <c r="E2589" s="128">
        <v>123</v>
      </c>
      <c r="F2589" s="128">
        <v>1.008</v>
      </c>
    </row>
    <row r="2590" spans="1:6">
      <c r="A2590" s="128">
        <v>511994</v>
      </c>
      <c r="B2590" s="129" t="s">
        <v>3702</v>
      </c>
      <c r="C2590" s="128">
        <v>606</v>
      </c>
      <c r="D2590" s="128">
        <v>6</v>
      </c>
      <c r="E2590" s="128">
        <v>169</v>
      </c>
      <c r="F2590" s="128">
        <v>1.0029999999999999</v>
      </c>
    </row>
    <row r="2591" spans="1:6">
      <c r="A2591" s="128">
        <v>501972</v>
      </c>
      <c r="B2591" s="129" t="s">
        <v>3703</v>
      </c>
      <c r="C2591" s="128">
        <v>201</v>
      </c>
      <c r="D2591" s="128">
        <v>2</v>
      </c>
      <c r="E2591" s="128">
        <v>123</v>
      </c>
      <c r="F2591" s="128">
        <v>1.008</v>
      </c>
    </row>
    <row r="2592" spans="1:6">
      <c r="A2592" s="128">
        <v>513806</v>
      </c>
      <c r="B2592" s="129" t="s">
        <v>3704</v>
      </c>
      <c r="C2592" s="128">
        <v>811</v>
      </c>
      <c r="D2592" s="128">
        <v>8</v>
      </c>
      <c r="E2592" s="128">
        <v>174</v>
      </c>
      <c r="F2592" s="128">
        <v>1.002</v>
      </c>
    </row>
    <row r="2593" spans="1:6">
      <c r="A2593" s="128">
        <v>512001</v>
      </c>
      <c r="B2593" s="129" t="s">
        <v>3705</v>
      </c>
      <c r="C2593" s="128">
        <v>607</v>
      </c>
      <c r="D2593" s="128">
        <v>6</v>
      </c>
      <c r="E2593" s="128">
        <v>204</v>
      </c>
      <c r="F2593" s="128">
        <v>0.998</v>
      </c>
    </row>
    <row r="2594" spans="1:6">
      <c r="A2594" s="128">
        <v>516473</v>
      </c>
      <c r="B2594" s="129" t="s">
        <v>3706</v>
      </c>
      <c r="C2594" s="128">
        <v>610</v>
      </c>
      <c r="D2594" s="128">
        <v>6</v>
      </c>
      <c r="E2594" s="128">
        <v>134</v>
      </c>
      <c r="F2594" s="128">
        <v>1.0069999999999999</v>
      </c>
    </row>
    <row r="2595" spans="1:6">
      <c r="A2595" s="128">
        <v>506656</v>
      </c>
      <c r="B2595" s="129" t="s">
        <v>3707</v>
      </c>
      <c r="C2595" s="128">
        <v>309</v>
      </c>
      <c r="D2595" s="128">
        <v>3</v>
      </c>
      <c r="E2595" s="128">
        <v>200</v>
      </c>
      <c r="F2595" s="128">
        <v>0.999</v>
      </c>
    </row>
    <row r="2596" spans="1:6">
      <c r="A2596" s="128">
        <v>501981</v>
      </c>
      <c r="B2596" s="129" t="s">
        <v>3708</v>
      </c>
      <c r="C2596" s="128">
        <v>201</v>
      </c>
      <c r="D2596" s="128">
        <v>2</v>
      </c>
      <c r="E2596" s="128">
        <v>116</v>
      </c>
      <c r="F2596" s="128">
        <v>1.0089999999999999</v>
      </c>
    </row>
    <row r="2597" spans="1:6">
      <c r="A2597" s="128">
        <v>511137</v>
      </c>
      <c r="B2597" s="129" t="s">
        <v>3709</v>
      </c>
      <c r="C2597" s="128">
        <v>505</v>
      </c>
      <c r="D2597" s="128">
        <v>5</v>
      </c>
      <c r="E2597" s="128">
        <v>835</v>
      </c>
      <c r="F2597" s="128">
        <v>0.92</v>
      </c>
    </row>
    <row r="2598" spans="1:6">
      <c r="A2598" s="128">
        <v>512010</v>
      </c>
      <c r="B2598" s="129" t="s">
        <v>3710</v>
      </c>
      <c r="C2598" s="128">
        <v>606</v>
      </c>
      <c r="D2598" s="128">
        <v>6</v>
      </c>
      <c r="E2598" s="128">
        <v>193</v>
      </c>
      <c r="F2598" s="128">
        <v>1</v>
      </c>
    </row>
    <row r="2599" spans="1:6">
      <c r="A2599" s="128">
        <v>545651</v>
      </c>
      <c r="B2599" s="129" t="s">
        <v>3711</v>
      </c>
      <c r="C2599" s="128">
        <v>301</v>
      </c>
      <c r="D2599" s="128">
        <v>3</v>
      </c>
      <c r="E2599" s="128">
        <v>239</v>
      </c>
      <c r="F2599" s="128">
        <v>0.99399999999999999</v>
      </c>
    </row>
    <row r="2600" spans="1:6">
      <c r="A2600" s="128">
        <v>505676</v>
      </c>
      <c r="B2600" s="129" t="s">
        <v>3712</v>
      </c>
      <c r="C2600" s="128">
        <v>406</v>
      </c>
      <c r="D2600" s="128">
        <v>4</v>
      </c>
      <c r="E2600" s="128">
        <v>195</v>
      </c>
      <c r="F2600" s="128">
        <v>0.999</v>
      </c>
    </row>
    <row r="2601" spans="1:6">
      <c r="A2601" s="128">
        <v>555673</v>
      </c>
      <c r="B2601" s="129" t="s">
        <v>3713</v>
      </c>
      <c r="C2601" s="128">
        <v>201</v>
      </c>
      <c r="D2601" s="128">
        <v>2</v>
      </c>
      <c r="E2601" s="128">
        <v>114</v>
      </c>
      <c r="F2601" s="128">
        <v>1.0089999999999999</v>
      </c>
    </row>
    <row r="2602" spans="1:6">
      <c r="A2602" s="128">
        <v>505684</v>
      </c>
      <c r="B2602" s="129" t="s">
        <v>3714</v>
      </c>
      <c r="C2602" s="128">
        <v>301</v>
      </c>
      <c r="D2602" s="128">
        <v>3</v>
      </c>
      <c r="E2602" s="128">
        <v>239</v>
      </c>
      <c r="F2602" s="128">
        <v>0.99399999999999999</v>
      </c>
    </row>
    <row r="2603" spans="1:6">
      <c r="A2603" s="128">
        <v>505692</v>
      </c>
      <c r="B2603" s="129" t="s">
        <v>3715</v>
      </c>
      <c r="C2603" s="128">
        <v>301</v>
      </c>
      <c r="D2603" s="128">
        <v>3</v>
      </c>
      <c r="E2603" s="128">
        <v>198</v>
      </c>
      <c r="F2603" s="128">
        <v>0.999</v>
      </c>
    </row>
    <row r="2604" spans="1:6">
      <c r="A2604" s="128">
        <v>500518</v>
      </c>
      <c r="B2604" s="129" t="s">
        <v>3716</v>
      </c>
      <c r="C2604" s="128">
        <v>403</v>
      </c>
      <c r="D2604" s="128">
        <v>4</v>
      </c>
      <c r="E2604" s="128">
        <v>174</v>
      </c>
      <c r="F2604" s="128">
        <v>1.002</v>
      </c>
    </row>
    <row r="2605" spans="1:6">
      <c r="A2605" s="128">
        <v>543853</v>
      </c>
      <c r="B2605" s="129" t="s">
        <v>3717</v>
      </c>
      <c r="C2605" s="128">
        <v>807</v>
      </c>
      <c r="D2605" s="128">
        <v>8</v>
      </c>
      <c r="E2605" s="128">
        <v>109</v>
      </c>
      <c r="F2605" s="128">
        <v>1.01</v>
      </c>
    </row>
    <row r="2606" spans="1:6">
      <c r="A2606" s="128">
        <v>501387</v>
      </c>
      <c r="B2606" s="129" t="s">
        <v>3718</v>
      </c>
      <c r="C2606" s="128">
        <v>401</v>
      </c>
      <c r="D2606" s="128">
        <v>4</v>
      </c>
      <c r="E2606" s="128">
        <v>110</v>
      </c>
      <c r="F2606" s="128">
        <v>1.01</v>
      </c>
    </row>
    <row r="2607" spans="1:6">
      <c r="A2607" s="128">
        <v>507709</v>
      </c>
      <c r="B2607" s="129" t="s">
        <v>3719</v>
      </c>
      <c r="C2607" s="128">
        <v>204</v>
      </c>
      <c r="D2607" s="128">
        <v>2</v>
      </c>
      <c r="E2607" s="128">
        <v>153</v>
      </c>
      <c r="F2607" s="128">
        <v>1.0049999999999999</v>
      </c>
    </row>
    <row r="2608" spans="1:6">
      <c r="A2608" s="128">
        <v>581160</v>
      </c>
      <c r="B2608" s="129" t="s">
        <v>3720</v>
      </c>
      <c r="C2608" s="128">
        <v>402</v>
      </c>
      <c r="D2608" s="128">
        <v>4</v>
      </c>
      <c r="E2608" s="128">
        <v>172</v>
      </c>
      <c r="F2608" s="128">
        <v>1.002</v>
      </c>
    </row>
    <row r="2609" spans="1:6">
      <c r="A2609" s="128">
        <v>505706</v>
      </c>
      <c r="B2609" s="129" t="s">
        <v>3721</v>
      </c>
      <c r="C2609" s="128">
        <v>305</v>
      </c>
      <c r="D2609" s="128">
        <v>3</v>
      </c>
      <c r="E2609" s="128">
        <v>215</v>
      </c>
      <c r="F2609" s="128">
        <v>0.997</v>
      </c>
    </row>
    <row r="2610" spans="1:6">
      <c r="A2610" s="128">
        <v>504947</v>
      </c>
      <c r="B2610" s="129" t="s">
        <v>3722</v>
      </c>
      <c r="C2610" s="128">
        <v>106</v>
      </c>
      <c r="D2610" s="128">
        <v>1</v>
      </c>
      <c r="E2610" s="128">
        <v>170</v>
      </c>
      <c r="F2610" s="128">
        <v>1.002</v>
      </c>
    </row>
    <row r="2611" spans="1:6">
      <c r="A2611" s="128">
        <v>503631</v>
      </c>
      <c r="B2611" s="129" t="s">
        <v>3723</v>
      </c>
      <c r="C2611" s="128">
        <v>404</v>
      </c>
      <c r="D2611" s="128">
        <v>4</v>
      </c>
      <c r="E2611" s="128">
        <v>162</v>
      </c>
      <c r="F2611" s="128">
        <v>1.0029999999999999</v>
      </c>
    </row>
    <row r="2612" spans="1:6">
      <c r="A2612" s="128">
        <v>502910</v>
      </c>
      <c r="B2612" s="129" t="s">
        <v>3724</v>
      </c>
      <c r="C2612" s="128">
        <v>402</v>
      </c>
      <c r="D2612" s="128">
        <v>4</v>
      </c>
      <c r="E2612" s="128">
        <v>173</v>
      </c>
      <c r="F2612" s="128">
        <v>1.002</v>
      </c>
    </row>
    <row r="2613" spans="1:6">
      <c r="A2613" s="128">
        <v>556572</v>
      </c>
      <c r="B2613" s="129" t="s">
        <v>3725</v>
      </c>
      <c r="C2613" s="128">
        <v>204</v>
      </c>
      <c r="D2613" s="128">
        <v>2</v>
      </c>
      <c r="E2613" s="128">
        <v>163</v>
      </c>
      <c r="F2613" s="128">
        <v>1.0029999999999999</v>
      </c>
    </row>
    <row r="2614" spans="1:6">
      <c r="A2614" s="128">
        <v>543861</v>
      </c>
      <c r="B2614" s="129" t="s">
        <v>3726</v>
      </c>
      <c r="C2614" s="128">
        <v>811</v>
      </c>
      <c r="D2614" s="128">
        <v>8</v>
      </c>
      <c r="E2614" s="128">
        <v>173</v>
      </c>
      <c r="F2614" s="128">
        <v>1.002</v>
      </c>
    </row>
    <row r="2615" spans="1:6">
      <c r="A2615" s="128">
        <v>517348</v>
      </c>
      <c r="B2615" s="129" t="s">
        <v>3727</v>
      </c>
      <c r="C2615" s="128">
        <v>612</v>
      </c>
      <c r="D2615" s="128">
        <v>6</v>
      </c>
      <c r="E2615" s="128">
        <v>522</v>
      </c>
      <c r="F2615" s="128">
        <v>0.95899999999999996</v>
      </c>
    </row>
    <row r="2616" spans="1:6">
      <c r="A2616" s="128">
        <v>543870</v>
      </c>
      <c r="B2616" s="129" t="s">
        <v>3728</v>
      </c>
      <c r="C2616" s="128">
        <v>807</v>
      </c>
      <c r="D2616" s="128">
        <v>8</v>
      </c>
      <c r="E2616" s="128">
        <v>100</v>
      </c>
      <c r="F2616" s="128">
        <v>1.0109999999999999</v>
      </c>
    </row>
    <row r="2617" spans="1:6">
      <c r="A2617" s="128">
        <v>523232</v>
      </c>
      <c r="B2617" s="129" t="s">
        <v>3729</v>
      </c>
      <c r="C2617" s="128">
        <v>809</v>
      </c>
      <c r="D2617" s="128">
        <v>8</v>
      </c>
      <c r="E2617" s="128">
        <v>110</v>
      </c>
      <c r="F2617" s="128">
        <v>1.01</v>
      </c>
    </row>
    <row r="2618" spans="1:6">
      <c r="A2618" s="128">
        <v>505714</v>
      </c>
      <c r="B2618" s="129" t="s">
        <v>3730</v>
      </c>
      <c r="C2618" s="128">
        <v>406</v>
      </c>
      <c r="D2618" s="128">
        <v>4</v>
      </c>
      <c r="E2618" s="128">
        <v>166</v>
      </c>
      <c r="F2618" s="128">
        <v>1.0029999999999999</v>
      </c>
    </row>
    <row r="2619" spans="1:6">
      <c r="A2619" s="128">
        <v>518085</v>
      </c>
      <c r="B2619" s="129" t="s">
        <v>3992</v>
      </c>
      <c r="C2619" s="128">
        <v>501</v>
      </c>
      <c r="D2619" s="128">
        <v>5</v>
      </c>
      <c r="E2619" s="128">
        <v>540</v>
      </c>
      <c r="F2619" s="128">
        <v>0.95699999999999996</v>
      </c>
    </row>
    <row r="2620" spans="1:6">
      <c r="A2620" s="128">
        <v>543888</v>
      </c>
      <c r="B2620" s="129" t="s">
        <v>3731</v>
      </c>
      <c r="C2620" s="128">
        <v>807</v>
      </c>
      <c r="D2620" s="128">
        <v>8</v>
      </c>
      <c r="E2620" s="128">
        <v>103</v>
      </c>
      <c r="F2620" s="128">
        <v>1.0109999999999999</v>
      </c>
    </row>
    <row r="2621" spans="1:6">
      <c r="A2621" s="128">
        <v>558214</v>
      </c>
      <c r="B2621" s="129" t="s">
        <v>3732</v>
      </c>
      <c r="C2621" s="128">
        <v>610</v>
      </c>
      <c r="D2621" s="128">
        <v>6</v>
      </c>
      <c r="E2621" s="128">
        <v>210</v>
      </c>
      <c r="F2621" s="128">
        <v>0.998</v>
      </c>
    </row>
    <row r="2622" spans="1:6">
      <c r="A2622" s="128">
        <v>515736</v>
      </c>
      <c r="B2622" s="129" t="s">
        <v>3733</v>
      </c>
      <c r="C2622" s="128">
        <v>609</v>
      </c>
      <c r="D2622" s="128">
        <v>6</v>
      </c>
      <c r="E2622" s="128">
        <v>233</v>
      </c>
      <c r="F2622" s="128">
        <v>0.995</v>
      </c>
    </row>
    <row r="2623" spans="1:6">
      <c r="A2623" s="128">
        <v>543896</v>
      </c>
      <c r="B2623" s="129" t="s">
        <v>3734</v>
      </c>
      <c r="C2623" s="128">
        <v>811</v>
      </c>
      <c r="D2623" s="128">
        <v>8</v>
      </c>
      <c r="E2623" s="128">
        <v>101</v>
      </c>
      <c r="F2623" s="128">
        <v>1.0109999999999999</v>
      </c>
    </row>
    <row r="2624" spans="1:6">
      <c r="A2624" s="128">
        <v>502928</v>
      </c>
      <c r="B2624" s="129" t="s">
        <v>3735</v>
      </c>
      <c r="C2624" s="128">
        <v>402</v>
      </c>
      <c r="D2624" s="128">
        <v>4</v>
      </c>
      <c r="E2624" s="128">
        <v>134</v>
      </c>
      <c r="F2624" s="128">
        <v>1.0069999999999999</v>
      </c>
    </row>
    <row r="2625" spans="1:6">
      <c r="A2625" s="128">
        <v>505722</v>
      </c>
      <c r="B2625" s="129" t="s">
        <v>3736</v>
      </c>
      <c r="C2625" s="128">
        <v>305</v>
      </c>
      <c r="D2625" s="128">
        <v>3</v>
      </c>
      <c r="E2625" s="128">
        <v>219</v>
      </c>
      <c r="F2625" s="128">
        <v>0.996</v>
      </c>
    </row>
    <row r="2626" spans="1:6">
      <c r="A2626" s="128">
        <v>504131</v>
      </c>
      <c r="B2626" s="129" t="s">
        <v>3737</v>
      </c>
      <c r="C2626" s="128">
        <v>202</v>
      </c>
      <c r="D2626" s="128">
        <v>2</v>
      </c>
      <c r="E2626" s="128">
        <v>119</v>
      </c>
      <c r="F2626" s="128">
        <v>1.0089999999999999</v>
      </c>
    </row>
    <row r="2627" spans="1:6">
      <c r="A2627" s="128">
        <v>555932</v>
      </c>
      <c r="B2627" s="129" t="s">
        <v>3738</v>
      </c>
      <c r="C2627" s="128">
        <v>407</v>
      </c>
      <c r="D2627" s="128">
        <v>4</v>
      </c>
      <c r="E2627" s="128">
        <v>181</v>
      </c>
      <c r="F2627" s="128">
        <v>1.0009999999999999</v>
      </c>
    </row>
    <row r="2628" spans="1:6">
      <c r="A2628" s="128">
        <v>500887</v>
      </c>
      <c r="B2628" s="129" t="s">
        <v>3739</v>
      </c>
      <c r="C2628" s="128">
        <v>403</v>
      </c>
      <c r="D2628" s="128">
        <v>4</v>
      </c>
      <c r="E2628" s="128">
        <v>180</v>
      </c>
      <c r="F2628" s="128">
        <v>1.0009999999999999</v>
      </c>
    </row>
    <row r="2629" spans="1:6">
      <c r="A2629" s="128">
        <v>516490</v>
      </c>
      <c r="B2629" s="129" t="s">
        <v>3740</v>
      </c>
      <c r="C2629" s="128">
        <v>610</v>
      </c>
      <c r="D2629" s="128">
        <v>6</v>
      </c>
      <c r="E2629" s="128">
        <v>210</v>
      </c>
      <c r="F2629" s="128">
        <v>0.998</v>
      </c>
    </row>
    <row r="2630" spans="1:6">
      <c r="A2630" s="128">
        <v>527980</v>
      </c>
      <c r="B2630" s="129" t="s">
        <v>3741</v>
      </c>
      <c r="C2630" s="128">
        <v>711</v>
      </c>
      <c r="D2630" s="128">
        <v>7</v>
      </c>
      <c r="E2630" s="128">
        <v>283</v>
      </c>
      <c r="F2630" s="128">
        <v>0.98899999999999999</v>
      </c>
    </row>
    <row r="2631" spans="1:6">
      <c r="A2631" s="128">
        <v>508292</v>
      </c>
      <c r="B2631" s="129" t="s">
        <v>3742</v>
      </c>
      <c r="C2631" s="128">
        <v>108</v>
      </c>
      <c r="D2631" s="128">
        <v>1</v>
      </c>
      <c r="E2631" s="128">
        <v>126</v>
      </c>
      <c r="F2631" s="128">
        <v>1.008</v>
      </c>
    </row>
    <row r="2632" spans="1:6">
      <c r="A2632" s="128">
        <v>515744</v>
      </c>
      <c r="B2632" s="129" t="s">
        <v>3743</v>
      </c>
      <c r="C2632" s="128">
        <v>609</v>
      </c>
      <c r="D2632" s="128">
        <v>6</v>
      </c>
      <c r="E2632" s="128">
        <v>198</v>
      </c>
      <c r="F2632" s="128">
        <v>0.999</v>
      </c>
    </row>
    <row r="2633" spans="1:6">
      <c r="A2633" s="128">
        <v>500895</v>
      </c>
      <c r="B2633" s="129" t="s">
        <v>3744</v>
      </c>
      <c r="C2633" s="128">
        <v>403</v>
      </c>
      <c r="D2633" s="128">
        <v>4</v>
      </c>
      <c r="E2633" s="128">
        <v>132</v>
      </c>
      <c r="F2633" s="128">
        <v>1.0069999999999999</v>
      </c>
    </row>
    <row r="2634" spans="1:6">
      <c r="A2634" s="128">
        <v>512788</v>
      </c>
      <c r="B2634" s="129" t="s">
        <v>3745</v>
      </c>
      <c r="C2634" s="128">
        <v>509</v>
      </c>
      <c r="D2634" s="128">
        <v>5</v>
      </c>
      <c r="E2634" s="128">
        <v>473</v>
      </c>
      <c r="F2634" s="128">
        <v>0.96499999999999997</v>
      </c>
    </row>
    <row r="2635" spans="1:6">
      <c r="A2635" s="128">
        <v>502936</v>
      </c>
      <c r="B2635" s="129" t="s">
        <v>3746</v>
      </c>
      <c r="C2635" s="128">
        <v>402</v>
      </c>
      <c r="D2635" s="128">
        <v>4</v>
      </c>
      <c r="E2635" s="128">
        <v>183</v>
      </c>
      <c r="F2635" s="128">
        <v>1.0009999999999999</v>
      </c>
    </row>
    <row r="2636" spans="1:6">
      <c r="A2636" s="128">
        <v>543705</v>
      </c>
      <c r="B2636" s="129" t="s">
        <v>3747</v>
      </c>
      <c r="C2636" s="128">
        <v>801</v>
      </c>
      <c r="D2636" s="128">
        <v>8</v>
      </c>
      <c r="E2636" s="128">
        <v>379</v>
      </c>
      <c r="F2636" s="128">
        <v>0.97699999999999998</v>
      </c>
    </row>
    <row r="2637" spans="1:6">
      <c r="A2637" s="128">
        <v>504149</v>
      </c>
      <c r="B2637" s="129" t="s">
        <v>3748</v>
      </c>
      <c r="C2637" s="128">
        <v>202</v>
      </c>
      <c r="D2637" s="128">
        <v>2</v>
      </c>
      <c r="E2637" s="128">
        <v>122</v>
      </c>
      <c r="F2637" s="128">
        <v>1.008</v>
      </c>
    </row>
    <row r="2638" spans="1:6">
      <c r="A2638" s="128">
        <v>543900</v>
      </c>
      <c r="B2638" s="129" t="s">
        <v>3749</v>
      </c>
      <c r="C2638" s="128">
        <v>811</v>
      </c>
      <c r="D2638" s="128">
        <v>8</v>
      </c>
      <c r="E2638" s="128">
        <v>99</v>
      </c>
      <c r="F2638" s="128">
        <v>1.0109999999999999</v>
      </c>
    </row>
    <row r="2639" spans="1:6">
      <c r="A2639" s="128">
        <v>543918</v>
      </c>
      <c r="B2639" s="129" t="s">
        <v>3750</v>
      </c>
      <c r="C2639" s="128">
        <v>811</v>
      </c>
      <c r="D2639" s="128">
        <v>8</v>
      </c>
      <c r="E2639" s="128">
        <v>123</v>
      </c>
      <c r="F2639" s="128">
        <v>1.008</v>
      </c>
    </row>
    <row r="2640" spans="1:6">
      <c r="A2640" s="128">
        <v>505731</v>
      </c>
      <c r="B2640" s="129" t="s">
        <v>3751</v>
      </c>
      <c r="C2640" s="128">
        <v>305</v>
      </c>
      <c r="D2640" s="128">
        <v>3</v>
      </c>
      <c r="E2640" s="128">
        <v>244</v>
      </c>
      <c r="F2640" s="128">
        <v>0.99299999999999999</v>
      </c>
    </row>
    <row r="2641" spans="1:6">
      <c r="A2641" s="128">
        <v>515850</v>
      </c>
      <c r="B2641" s="129" t="s">
        <v>1316</v>
      </c>
      <c r="C2641" s="128">
        <v>610</v>
      </c>
      <c r="D2641" s="128">
        <v>6</v>
      </c>
      <c r="E2641" s="128">
        <v>222</v>
      </c>
      <c r="F2641" s="128">
        <v>0.996</v>
      </c>
    </row>
    <row r="2642" spans="1:6">
      <c r="A2642" s="128">
        <v>503380</v>
      </c>
      <c r="B2642" s="129" t="s">
        <v>3752</v>
      </c>
      <c r="C2642" s="128">
        <v>404</v>
      </c>
      <c r="D2642" s="128">
        <v>4</v>
      </c>
      <c r="E2642" s="128">
        <v>127</v>
      </c>
      <c r="F2642" s="128">
        <v>1.008</v>
      </c>
    </row>
    <row r="2643" spans="1:6">
      <c r="A2643" s="128">
        <v>555860</v>
      </c>
      <c r="B2643" s="129" t="s">
        <v>3753</v>
      </c>
      <c r="C2643" s="128">
        <v>403</v>
      </c>
      <c r="D2643" s="128">
        <v>4</v>
      </c>
      <c r="E2643" s="128">
        <v>160</v>
      </c>
      <c r="F2643" s="128">
        <v>1.004</v>
      </c>
    </row>
    <row r="2644" spans="1:6">
      <c r="A2644" s="128">
        <v>527076</v>
      </c>
      <c r="B2644" s="129" t="s">
        <v>3754</v>
      </c>
      <c r="C2644" s="128">
        <v>710</v>
      </c>
      <c r="D2644" s="128">
        <v>7</v>
      </c>
      <c r="E2644" s="128">
        <v>569</v>
      </c>
      <c r="F2644" s="128">
        <v>0.95299999999999996</v>
      </c>
    </row>
    <row r="2645" spans="1:6">
      <c r="A2645" s="128">
        <v>516503</v>
      </c>
      <c r="B2645" s="129" t="s">
        <v>3755</v>
      </c>
      <c r="C2645" s="128">
        <v>610</v>
      </c>
      <c r="D2645" s="128">
        <v>6</v>
      </c>
      <c r="E2645" s="128">
        <v>418</v>
      </c>
      <c r="F2645" s="128">
        <v>0.97199999999999998</v>
      </c>
    </row>
    <row r="2646" spans="1:6">
      <c r="A2646" s="128">
        <v>501522</v>
      </c>
      <c r="B2646" s="129" t="s">
        <v>3756</v>
      </c>
      <c r="C2646" s="128">
        <v>201</v>
      </c>
      <c r="D2646" s="128">
        <v>2</v>
      </c>
      <c r="E2646" s="128">
        <v>112</v>
      </c>
      <c r="F2646" s="128">
        <v>1.01</v>
      </c>
    </row>
    <row r="2647" spans="1:6">
      <c r="A2647" s="128">
        <v>524018</v>
      </c>
      <c r="B2647" s="129" t="s">
        <v>3757</v>
      </c>
      <c r="C2647" s="128">
        <v>706</v>
      </c>
      <c r="D2647" s="128">
        <v>7</v>
      </c>
      <c r="E2647" s="128">
        <v>683</v>
      </c>
      <c r="F2647" s="128">
        <v>0.93899999999999995</v>
      </c>
    </row>
    <row r="2648" spans="1:6">
      <c r="A2648" s="128">
        <v>525391</v>
      </c>
      <c r="B2648" s="129" t="s">
        <v>3758</v>
      </c>
      <c r="C2648" s="128">
        <v>707</v>
      </c>
      <c r="D2648" s="128">
        <v>7</v>
      </c>
      <c r="E2648" s="128">
        <v>391</v>
      </c>
      <c r="F2648" s="128">
        <v>0.97499999999999998</v>
      </c>
    </row>
    <row r="2649" spans="1:6">
      <c r="A2649" s="128">
        <v>525405</v>
      </c>
      <c r="B2649" s="129" t="s">
        <v>3759</v>
      </c>
      <c r="C2649" s="128">
        <v>707</v>
      </c>
      <c r="D2649" s="128">
        <v>7</v>
      </c>
      <c r="E2649" s="128">
        <v>281</v>
      </c>
      <c r="F2649" s="128">
        <v>0.98899999999999999</v>
      </c>
    </row>
    <row r="2650" spans="1:6">
      <c r="A2650" s="128">
        <v>520977</v>
      </c>
      <c r="B2650" s="129" t="s">
        <v>3760</v>
      </c>
      <c r="C2650" s="128">
        <v>702</v>
      </c>
      <c r="D2650" s="128">
        <v>7</v>
      </c>
      <c r="E2650" s="128">
        <v>179</v>
      </c>
      <c r="F2650" s="128">
        <v>1.0009999999999999</v>
      </c>
    </row>
    <row r="2651" spans="1:6">
      <c r="A2651" s="128">
        <v>505749</v>
      </c>
      <c r="B2651" s="129" t="s">
        <v>3761</v>
      </c>
      <c r="C2651" s="128">
        <v>406</v>
      </c>
      <c r="D2651" s="128">
        <v>4</v>
      </c>
      <c r="E2651" s="128">
        <v>224</v>
      </c>
      <c r="F2651" s="128">
        <v>0.996</v>
      </c>
    </row>
    <row r="2652" spans="1:6">
      <c r="A2652" s="128">
        <v>524026</v>
      </c>
      <c r="B2652" s="129" t="s">
        <v>3762</v>
      </c>
      <c r="C2652" s="128">
        <v>706</v>
      </c>
      <c r="D2652" s="128">
        <v>7</v>
      </c>
      <c r="E2652" s="128">
        <v>765</v>
      </c>
      <c r="F2652" s="128">
        <v>0.92900000000000005</v>
      </c>
    </row>
    <row r="2653" spans="1:6">
      <c r="A2653" s="128">
        <v>507725</v>
      </c>
      <c r="B2653" s="129" t="s">
        <v>3763</v>
      </c>
      <c r="C2653" s="128">
        <v>204</v>
      </c>
      <c r="D2653" s="128">
        <v>2</v>
      </c>
      <c r="E2653" s="128">
        <v>157</v>
      </c>
      <c r="F2653" s="128">
        <v>1.004</v>
      </c>
    </row>
    <row r="2654" spans="1:6">
      <c r="A2654" s="128">
        <v>511145</v>
      </c>
      <c r="B2654" s="129" t="s">
        <v>3764</v>
      </c>
      <c r="C2654" s="128">
        <v>505</v>
      </c>
      <c r="D2654" s="128">
        <v>5</v>
      </c>
      <c r="E2654" s="128">
        <v>819</v>
      </c>
      <c r="F2654" s="128">
        <v>0.92200000000000004</v>
      </c>
    </row>
    <row r="2655" spans="1:6">
      <c r="A2655" s="128">
        <v>557307</v>
      </c>
      <c r="B2655" s="129" t="s">
        <v>3765</v>
      </c>
      <c r="C2655" s="128">
        <v>606</v>
      </c>
      <c r="D2655" s="128">
        <v>6</v>
      </c>
      <c r="E2655" s="128">
        <v>198</v>
      </c>
      <c r="F2655" s="128">
        <v>0.999</v>
      </c>
    </row>
    <row r="2656" spans="1:6">
      <c r="A2656" s="128">
        <v>555746</v>
      </c>
      <c r="B2656" s="129" t="s">
        <v>3766</v>
      </c>
      <c r="C2656" s="128">
        <v>201</v>
      </c>
      <c r="D2656" s="128">
        <v>2</v>
      </c>
      <c r="E2656" s="128">
        <v>118</v>
      </c>
      <c r="F2656" s="128">
        <v>1.0089999999999999</v>
      </c>
    </row>
    <row r="2657" spans="1:6">
      <c r="A2657" s="128">
        <v>516511</v>
      </c>
      <c r="B2657" s="129" t="s">
        <v>3766</v>
      </c>
      <c r="C2657" s="128">
        <v>610</v>
      </c>
      <c r="D2657" s="128">
        <v>6</v>
      </c>
      <c r="E2657" s="128">
        <v>188</v>
      </c>
      <c r="F2657" s="128">
        <v>1</v>
      </c>
    </row>
    <row r="2658" spans="1:6">
      <c r="A2658" s="128">
        <v>515752</v>
      </c>
      <c r="B2658" s="129" t="s">
        <v>3767</v>
      </c>
      <c r="C2658" s="128">
        <v>609</v>
      </c>
      <c r="D2658" s="128">
        <v>6</v>
      </c>
      <c r="E2658" s="128">
        <v>173</v>
      </c>
      <c r="F2658" s="128">
        <v>1.002</v>
      </c>
    </row>
    <row r="2659" spans="1:6">
      <c r="A2659" s="128">
        <v>500909</v>
      </c>
      <c r="B2659" s="129" t="s">
        <v>3768</v>
      </c>
      <c r="C2659" s="128">
        <v>407</v>
      </c>
      <c r="D2659" s="128">
        <v>4</v>
      </c>
      <c r="E2659" s="128">
        <v>181</v>
      </c>
      <c r="F2659" s="128">
        <v>1.0009999999999999</v>
      </c>
    </row>
    <row r="2660" spans="1:6">
      <c r="A2660" s="128">
        <v>518921</v>
      </c>
      <c r="B2660" s="129" t="s">
        <v>3769</v>
      </c>
      <c r="C2660" s="128">
        <v>604</v>
      </c>
      <c r="D2660" s="128">
        <v>6</v>
      </c>
      <c r="E2660" s="128">
        <v>352</v>
      </c>
      <c r="F2660" s="128">
        <v>0.98</v>
      </c>
    </row>
    <row r="2661" spans="1:6">
      <c r="A2661" s="128">
        <v>518930</v>
      </c>
      <c r="B2661" s="129" t="s">
        <v>3770</v>
      </c>
      <c r="C2661" s="128">
        <v>604</v>
      </c>
      <c r="D2661" s="128">
        <v>6</v>
      </c>
      <c r="E2661" s="128">
        <v>559</v>
      </c>
      <c r="F2661" s="128">
        <v>0.95399999999999996</v>
      </c>
    </row>
    <row r="2662" spans="1:6">
      <c r="A2662" s="128">
        <v>524034</v>
      </c>
      <c r="B2662" s="129" t="s">
        <v>3771</v>
      </c>
      <c r="C2662" s="128">
        <v>706</v>
      </c>
      <c r="D2662" s="128">
        <v>7</v>
      </c>
      <c r="E2662" s="128">
        <v>751</v>
      </c>
      <c r="F2662" s="128">
        <v>0.93100000000000005</v>
      </c>
    </row>
    <row r="2663" spans="1:6">
      <c r="A2663" s="128">
        <v>516520</v>
      </c>
      <c r="B2663" s="129" t="s">
        <v>3772</v>
      </c>
      <c r="C2663" s="128">
        <v>610</v>
      </c>
      <c r="D2663" s="128">
        <v>6</v>
      </c>
      <c r="E2663" s="128">
        <v>164</v>
      </c>
      <c r="F2663" s="128">
        <v>1.0029999999999999</v>
      </c>
    </row>
    <row r="2664" spans="1:6">
      <c r="A2664" s="128">
        <v>543926</v>
      </c>
      <c r="B2664" s="129" t="s">
        <v>3773</v>
      </c>
      <c r="C2664" s="128">
        <v>811</v>
      </c>
      <c r="D2664" s="128">
        <v>8</v>
      </c>
      <c r="E2664" s="128">
        <v>99</v>
      </c>
      <c r="F2664" s="128">
        <v>1.0109999999999999</v>
      </c>
    </row>
    <row r="2665" spans="1:6">
      <c r="A2665" s="128">
        <v>508306</v>
      </c>
      <c r="B2665" s="129" t="s">
        <v>3774</v>
      </c>
      <c r="C2665" s="128">
        <v>107</v>
      </c>
      <c r="D2665" s="128">
        <v>1</v>
      </c>
      <c r="E2665" s="128">
        <v>156</v>
      </c>
      <c r="F2665" s="128">
        <v>1.004</v>
      </c>
    </row>
    <row r="2666" spans="1:6">
      <c r="A2666" s="128">
        <v>523259</v>
      </c>
      <c r="B2666" s="129" t="s">
        <v>3775</v>
      </c>
      <c r="C2666" s="128">
        <v>807</v>
      </c>
      <c r="D2666" s="128">
        <v>8</v>
      </c>
      <c r="E2666" s="128">
        <v>144</v>
      </c>
      <c r="F2666" s="128">
        <v>1.006</v>
      </c>
    </row>
    <row r="2667" spans="1:6">
      <c r="A2667" s="128">
        <v>500917</v>
      </c>
      <c r="B2667" s="129" t="s">
        <v>3776</v>
      </c>
      <c r="C2667" s="128">
        <v>403</v>
      </c>
      <c r="D2667" s="128">
        <v>4</v>
      </c>
      <c r="E2667" s="128">
        <v>130</v>
      </c>
      <c r="F2667" s="128">
        <v>1.0069999999999999</v>
      </c>
    </row>
    <row r="2668" spans="1:6">
      <c r="A2668" s="128">
        <v>504157</v>
      </c>
      <c r="B2668" s="129" t="s">
        <v>3777</v>
      </c>
      <c r="C2668" s="128">
        <v>202</v>
      </c>
      <c r="D2668" s="128">
        <v>2</v>
      </c>
      <c r="E2668" s="128">
        <v>166</v>
      </c>
      <c r="F2668" s="128">
        <v>1.0029999999999999</v>
      </c>
    </row>
    <row r="2669" spans="1:6">
      <c r="A2669" s="128">
        <v>508314</v>
      </c>
      <c r="B2669" s="129" t="s">
        <v>3778</v>
      </c>
      <c r="C2669" s="128">
        <v>107</v>
      </c>
      <c r="D2669" s="128">
        <v>1</v>
      </c>
      <c r="E2669" s="128">
        <v>155</v>
      </c>
      <c r="F2669" s="128">
        <v>1.004</v>
      </c>
    </row>
    <row r="2670" spans="1:6">
      <c r="A2670" s="128">
        <v>555827</v>
      </c>
      <c r="B2670" s="129" t="s">
        <v>3779</v>
      </c>
      <c r="C2670" s="128">
        <v>401</v>
      </c>
      <c r="D2670" s="128">
        <v>4</v>
      </c>
      <c r="E2670" s="128">
        <v>114</v>
      </c>
      <c r="F2670" s="128">
        <v>1.0089999999999999</v>
      </c>
    </row>
    <row r="2671" spans="1:6">
      <c r="A2671" s="128">
        <v>527084</v>
      </c>
      <c r="B2671" s="129" t="s">
        <v>3780</v>
      </c>
      <c r="C2671" s="128">
        <v>710</v>
      </c>
      <c r="D2671" s="128">
        <v>7</v>
      </c>
      <c r="E2671" s="128">
        <v>542</v>
      </c>
      <c r="F2671" s="128">
        <v>0.95699999999999996</v>
      </c>
    </row>
    <row r="2672" spans="1:6">
      <c r="A2672" s="128">
        <v>527998</v>
      </c>
      <c r="B2672" s="129" t="s">
        <v>3781</v>
      </c>
      <c r="C2672" s="128">
        <v>711</v>
      </c>
      <c r="D2672" s="128">
        <v>7</v>
      </c>
      <c r="E2672" s="128">
        <v>260</v>
      </c>
      <c r="F2672" s="128">
        <v>0.99099999999999999</v>
      </c>
    </row>
    <row r="2673" spans="1:6">
      <c r="A2673" s="128">
        <v>513776</v>
      </c>
      <c r="B2673" s="129" t="s">
        <v>3782</v>
      </c>
      <c r="C2673" s="128">
        <v>308</v>
      </c>
      <c r="D2673" s="128">
        <v>3</v>
      </c>
      <c r="E2673" s="128">
        <v>267</v>
      </c>
      <c r="F2673" s="128">
        <v>0.99099999999999999</v>
      </c>
    </row>
    <row r="2674" spans="1:6">
      <c r="A2674" s="128">
        <v>543934</v>
      </c>
      <c r="B2674" s="129" t="s">
        <v>3783</v>
      </c>
      <c r="C2674" s="128">
        <v>811</v>
      </c>
      <c r="D2674" s="128">
        <v>8</v>
      </c>
      <c r="E2674" s="128">
        <v>131</v>
      </c>
      <c r="F2674" s="128">
        <v>1.0069999999999999</v>
      </c>
    </row>
    <row r="2675" spans="1:6">
      <c r="A2675" s="128">
        <v>506672</v>
      </c>
      <c r="B2675" s="129" t="s">
        <v>3784</v>
      </c>
      <c r="C2675" s="128">
        <v>304</v>
      </c>
      <c r="D2675" s="128">
        <v>3</v>
      </c>
      <c r="E2675" s="128">
        <v>208</v>
      </c>
      <c r="F2675" s="128">
        <v>0.998</v>
      </c>
    </row>
    <row r="2676" spans="1:6">
      <c r="A2676" s="128">
        <v>518093</v>
      </c>
      <c r="B2676" s="129" t="s">
        <v>3784</v>
      </c>
      <c r="C2676" s="128">
        <v>511</v>
      </c>
      <c r="D2676" s="128">
        <v>5</v>
      </c>
      <c r="E2676" s="128">
        <v>448</v>
      </c>
      <c r="F2676" s="128">
        <v>0.96799999999999997</v>
      </c>
    </row>
    <row r="2677" spans="1:6">
      <c r="A2677" s="128">
        <v>515761</v>
      </c>
      <c r="B2677" s="129" t="s">
        <v>3784</v>
      </c>
      <c r="C2677" s="128">
        <v>608</v>
      </c>
      <c r="D2677" s="128">
        <v>6</v>
      </c>
      <c r="E2677" s="128">
        <v>252</v>
      </c>
      <c r="F2677" s="128">
        <v>0.99199999999999999</v>
      </c>
    </row>
    <row r="2678" spans="1:6">
      <c r="A2678" s="128">
        <v>508322</v>
      </c>
      <c r="B2678" s="129" t="s">
        <v>3785</v>
      </c>
      <c r="C2678" s="128">
        <v>107</v>
      </c>
      <c r="D2678" s="128">
        <v>1</v>
      </c>
      <c r="E2678" s="128">
        <v>172</v>
      </c>
      <c r="F2678" s="128">
        <v>1.002</v>
      </c>
    </row>
    <row r="2679" spans="1:6">
      <c r="A2679" s="128">
        <v>510173</v>
      </c>
      <c r="B2679" s="129" t="s">
        <v>3786</v>
      </c>
      <c r="C2679" s="128">
        <v>510</v>
      </c>
      <c r="D2679" s="128">
        <v>5</v>
      </c>
      <c r="E2679" s="128">
        <v>699</v>
      </c>
      <c r="F2679" s="128">
        <v>0.93700000000000006</v>
      </c>
    </row>
    <row r="2680" spans="1:6">
      <c r="A2680" s="128">
        <v>525413</v>
      </c>
      <c r="B2680" s="129" t="s">
        <v>3787</v>
      </c>
      <c r="C2680" s="128">
        <v>707</v>
      </c>
      <c r="D2680" s="128">
        <v>7</v>
      </c>
      <c r="E2680" s="128">
        <v>474</v>
      </c>
      <c r="F2680" s="128">
        <v>0.96499999999999997</v>
      </c>
    </row>
    <row r="2681" spans="1:6">
      <c r="A2681" s="128">
        <v>520985</v>
      </c>
      <c r="B2681" s="129" t="s">
        <v>3788</v>
      </c>
      <c r="C2681" s="128">
        <v>702</v>
      </c>
      <c r="D2681" s="128">
        <v>7</v>
      </c>
      <c r="E2681" s="128">
        <v>168</v>
      </c>
      <c r="F2681" s="128">
        <v>1.0029999999999999</v>
      </c>
    </row>
    <row r="2682" spans="1:6">
      <c r="A2682" s="128">
        <v>543713</v>
      </c>
      <c r="B2682" s="129" t="s">
        <v>3789</v>
      </c>
      <c r="C2682" s="128">
        <v>810</v>
      </c>
      <c r="D2682" s="128">
        <v>8</v>
      </c>
      <c r="E2682" s="128">
        <v>406</v>
      </c>
      <c r="F2682" s="128">
        <v>0.97299999999999998</v>
      </c>
    </row>
    <row r="2683" spans="1:6">
      <c r="A2683" s="128">
        <v>529231</v>
      </c>
      <c r="B2683" s="129" t="s">
        <v>3790</v>
      </c>
      <c r="C2683" s="128">
        <v>713</v>
      </c>
      <c r="D2683" s="128">
        <v>7</v>
      </c>
      <c r="E2683" s="128">
        <v>182</v>
      </c>
      <c r="F2683" s="128">
        <v>1.0009999999999999</v>
      </c>
    </row>
    <row r="2684" spans="1:6">
      <c r="A2684" s="128">
        <v>528005</v>
      </c>
      <c r="B2684" s="129" t="s">
        <v>3791</v>
      </c>
      <c r="C2684" s="128">
        <v>711</v>
      </c>
      <c r="D2684" s="128">
        <v>7</v>
      </c>
      <c r="E2684" s="128">
        <v>349</v>
      </c>
      <c r="F2684" s="128">
        <v>0.98</v>
      </c>
    </row>
    <row r="2685" spans="1:6">
      <c r="A2685" s="128">
        <v>526339</v>
      </c>
      <c r="B2685" s="129" t="s">
        <v>3792</v>
      </c>
      <c r="C2685" s="128">
        <v>808</v>
      </c>
      <c r="D2685" s="128">
        <v>8</v>
      </c>
      <c r="E2685" s="128">
        <v>403</v>
      </c>
      <c r="F2685" s="128">
        <v>0.97399999999999998</v>
      </c>
    </row>
    <row r="2686" spans="1:6">
      <c r="A2686" s="128">
        <v>511153</v>
      </c>
      <c r="B2686" s="129" t="s">
        <v>3793</v>
      </c>
      <c r="C2686" s="128">
        <v>505</v>
      </c>
      <c r="D2686" s="128">
        <v>5</v>
      </c>
      <c r="E2686" s="128">
        <v>532</v>
      </c>
      <c r="F2686" s="128">
        <v>0.95799999999999996</v>
      </c>
    </row>
    <row r="2687" spans="1:6">
      <c r="A2687" s="128">
        <v>504165</v>
      </c>
      <c r="B2687" s="129" t="s">
        <v>3794</v>
      </c>
      <c r="C2687" s="128">
        <v>405</v>
      </c>
      <c r="D2687" s="128">
        <v>4</v>
      </c>
      <c r="E2687" s="128">
        <v>111</v>
      </c>
      <c r="F2687" s="128">
        <v>1.01</v>
      </c>
    </row>
    <row r="2688" spans="1:6">
      <c r="A2688" s="128">
        <v>556513</v>
      </c>
      <c r="B2688" s="129" t="s">
        <v>3795</v>
      </c>
      <c r="C2688" s="128">
        <v>207</v>
      </c>
      <c r="D2688" s="128">
        <v>2</v>
      </c>
      <c r="E2688" s="128">
        <v>132</v>
      </c>
      <c r="F2688" s="128">
        <v>1.0069999999999999</v>
      </c>
    </row>
    <row r="2689" spans="1:6">
      <c r="A2689" s="128">
        <v>557293</v>
      </c>
      <c r="B2689" s="129" t="s">
        <v>3796</v>
      </c>
      <c r="C2689" s="128">
        <v>601</v>
      </c>
      <c r="D2689" s="128">
        <v>6</v>
      </c>
      <c r="E2689" s="128">
        <v>317</v>
      </c>
      <c r="F2689" s="128">
        <v>0.98399999999999999</v>
      </c>
    </row>
    <row r="2690" spans="1:6">
      <c r="A2690" s="128">
        <v>556025</v>
      </c>
      <c r="B2690" s="129" t="s">
        <v>3797</v>
      </c>
      <c r="C2690" s="128">
        <v>404</v>
      </c>
      <c r="D2690" s="128">
        <v>4</v>
      </c>
      <c r="E2690" s="128">
        <v>133</v>
      </c>
      <c r="F2690" s="128">
        <v>1.0069999999999999</v>
      </c>
    </row>
    <row r="2691" spans="1:6">
      <c r="A2691" s="128">
        <v>524042</v>
      </c>
      <c r="B2691" s="129" t="s">
        <v>3798</v>
      </c>
      <c r="C2691" s="128">
        <v>703</v>
      </c>
      <c r="D2691" s="128">
        <v>7</v>
      </c>
      <c r="E2691" s="128">
        <v>670</v>
      </c>
      <c r="F2691" s="128">
        <v>0.94099999999999995</v>
      </c>
    </row>
    <row r="2692" spans="1:6">
      <c r="A2692" s="128">
        <v>524051</v>
      </c>
      <c r="B2692" s="129" t="s">
        <v>3799</v>
      </c>
      <c r="C2692" s="128">
        <v>703</v>
      </c>
      <c r="D2692" s="128">
        <v>7</v>
      </c>
      <c r="E2692" s="128">
        <v>829</v>
      </c>
      <c r="F2692" s="128">
        <v>0.92100000000000004</v>
      </c>
    </row>
    <row r="2693" spans="1:6">
      <c r="A2693" s="128">
        <v>508331</v>
      </c>
      <c r="B2693" s="129" t="s">
        <v>3800</v>
      </c>
      <c r="C2693" s="128">
        <v>108</v>
      </c>
      <c r="D2693" s="128">
        <v>1</v>
      </c>
      <c r="E2693" s="128">
        <v>126</v>
      </c>
      <c r="F2693" s="128">
        <v>1.008</v>
      </c>
    </row>
    <row r="2694" spans="1:6">
      <c r="A2694" s="128">
        <v>515779</v>
      </c>
      <c r="B2694" s="129" t="s">
        <v>3801</v>
      </c>
      <c r="C2694" s="128">
        <v>609</v>
      </c>
      <c r="D2694" s="128">
        <v>6</v>
      </c>
      <c r="E2694" s="128">
        <v>162</v>
      </c>
      <c r="F2694" s="128">
        <v>1.0029999999999999</v>
      </c>
    </row>
    <row r="2695" spans="1:6">
      <c r="A2695" s="128">
        <v>507741</v>
      </c>
      <c r="B2695" s="129" t="s">
        <v>3802</v>
      </c>
      <c r="C2695" s="128">
        <v>207</v>
      </c>
      <c r="D2695" s="128">
        <v>2</v>
      </c>
      <c r="E2695" s="128">
        <v>132</v>
      </c>
      <c r="F2695" s="128">
        <v>1.0069999999999999</v>
      </c>
    </row>
    <row r="2696" spans="1:6">
      <c r="A2696" s="128">
        <v>543942</v>
      </c>
      <c r="B2696" s="129" t="s">
        <v>3803</v>
      </c>
      <c r="C2696" s="128">
        <v>807</v>
      </c>
      <c r="D2696" s="128">
        <v>8</v>
      </c>
      <c r="E2696" s="128">
        <v>101</v>
      </c>
      <c r="F2696" s="128">
        <v>1.0109999999999999</v>
      </c>
    </row>
    <row r="2697" spans="1:6">
      <c r="A2697" s="128">
        <v>543951</v>
      </c>
      <c r="B2697" s="129" t="s">
        <v>3804</v>
      </c>
      <c r="C2697" s="128">
        <v>811</v>
      </c>
      <c r="D2697" s="128">
        <v>8</v>
      </c>
      <c r="E2697" s="128">
        <v>108</v>
      </c>
      <c r="F2697" s="128">
        <v>1.01</v>
      </c>
    </row>
    <row r="2698" spans="1:6">
      <c r="A2698" s="128">
        <v>543969</v>
      </c>
      <c r="B2698" s="129" t="s">
        <v>3805</v>
      </c>
      <c r="C2698" s="128">
        <v>811</v>
      </c>
      <c r="D2698" s="128">
        <v>8</v>
      </c>
      <c r="E2698" s="128">
        <v>105</v>
      </c>
      <c r="F2698" s="128">
        <v>1.01</v>
      </c>
    </row>
    <row r="2699" spans="1:6">
      <c r="A2699" s="128">
        <v>501999</v>
      </c>
      <c r="B2699" s="129" t="s">
        <v>3806</v>
      </c>
      <c r="C2699" s="128">
        <v>201</v>
      </c>
      <c r="D2699" s="128">
        <v>2</v>
      </c>
      <c r="E2699" s="128">
        <v>122</v>
      </c>
      <c r="F2699" s="128">
        <v>1.008</v>
      </c>
    </row>
    <row r="2700" spans="1:6">
      <c r="A2700" s="128">
        <v>543721</v>
      </c>
      <c r="B2700" s="129" t="s">
        <v>3807</v>
      </c>
      <c r="C2700" s="128">
        <v>810</v>
      </c>
      <c r="D2700" s="128">
        <v>8</v>
      </c>
      <c r="E2700" s="128">
        <v>518</v>
      </c>
      <c r="F2700" s="128">
        <v>0.96</v>
      </c>
    </row>
    <row r="2701" spans="1:6">
      <c r="A2701" s="128">
        <v>524069</v>
      </c>
      <c r="B2701" s="129" t="s">
        <v>3808</v>
      </c>
      <c r="C2701" s="128">
        <v>703</v>
      </c>
      <c r="D2701" s="128">
        <v>7</v>
      </c>
      <c r="E2701" s="128">
        <v>666</v>
      </c>
      <c r="F2701" s="128">
        <v>0.94099999999999995</v>
      </c>
    </row>
    <row r="2702" spans="1:6">
      <c r="A2702" s="128">
        <v>523267</v>
      </c>
      <c r="B2702" s="129" t="s">
        <v>3809</v>
      </c>
      <c r="C2702" s="128">
        <v>809</v>
      </c>
      <c r="D2702" s="128">
        <v>8</v>
      </c>
      <c r="E2702" s="128">
        <v>128</v>
      </c>
      <c r="F2702" s="128">
        <v>1.008</v>
      </c>
    </row>
    <row r="2703" spans="1:6">
      <c r="A2703" s="128">
        <v>528013</v>
      </c>
      <c r="B2703" s="129" t="s">
        <v>3810</v>
      </c>
      <c r="C2703" s="128">
        <v>711</v>
      </c>
      <c r="D2703" s="128">
        <v>7</v>
      </c>
      <c r="E2703" s="128">
        <v>211</v>
      </c>
      <c r="F2703" s="128">
        <v>0.997</v>
      </c>
    </row>
    <row r="2704" spans="1:6">
      <c r="A2704" s="128">
        <v>523275</v>
      </c>
      <c r="B2704" s="129" t="s">
        <v>3811</v>
      </c>
      <c r="C2704" s="128">
        <v>807</v>
      </c>
      <c r="D2704" s="128">
        <v>8</v>
      </c>
      <c r="E2704" s="128">
        <v>126</v>
      </c>
      <c r="F2704" s="128">
        <v>1.008</v>
      </c>
    </row>
    <row r="2705" spans="1:6">
      <c r="A2705" s="128">
        <v>520993</v>
      </c>
      <c r="B2705" s="129" t="s">
        <v>3812</v>
      </c>
      <c r="C2705" s="128">
        <v>705</v>
      </c>
      <c r="D2705" s="128">
        <v>7</v>
      </c>
      <c r="E2705" s="128">
        <v>247</v>
      </c>
      <c r="F2705" s="128">
        <v>0.99299999999999999</v>
      </c>
    </row>
    <row r="2706" spans="1:6">
      <c r="A2706" s="128">
        <v>500925</v>
      </c>
      <c r="B2706" s="129" t="s">
        <v>3813</v>
      </c>
      <c r="C2706" s="128">
        <v>407</v>
      </c>
      <c r="D2706" s="128">
        <v>4</v>
      </c>
      <c r="E2706" s="128">
        <v>205</v>
      </c>
      <c r="F2706" s="128">
        <v>0.998</v>
      </c>
    </row>
    <row r="2707" spans="1:6">
      <c r="A2707" s="128">
        <v>517356</v>
      </c>
      <c r="B2707" s="129" t="s">
        <v>3814</v>
      </c>
      <c r="C2707" s="128">
        <v>612</v>
      </c>
      <c r="D2707" s="128">
        <v>6</v>
      </c>
      <c r="E2707" s="128">
        <v>213</v>
      </c>
      <c r="F2707" s="128">
        <v>0.997</v>
      </c>
    </row>
    <row r="2708" spans="1:6">
      <c r="A2708" s="128">
        <v>504173</v>
      </c>
      <c r="B2708" s="129" t="s">
        <v>3815</v>
      </c>
      <c r="C2708" s="128">
        <v>202</v>
      </c>
      <c r="D2708" s="128">
        <v>2</v>
      </c>
      <c r="E2708" s="128">
        <v>115</v>
      </c>
      <c r="F2708" s="128">
        <v>1.0089999999999999</v>
      </c>
    </row>
    <row r="2709" spans="1:6">
      <c r="A2709" s="128">
        <v>505757</v>
      </c>
      <c r="B2709" s="129" t="s">
        <v>3815</v>
      </c>
      <c r="C2709" s="128">
        <v>406</v>
      </c>
      <c r="D2709" s="128">
        <v>4</v>
      </c>
      <c r="E2709" s="128">
        <v>239</v>
      </c>
      <c r="F2709" s="128">
        <v>0.99399999999999999</v>
      </c>
    </row>
    <row r="2710" spans="1:6">
      <c r="A2710" s="128">
        <v>500933</v>
      </c>
      <c r="B2710" s="129" t="s">
        <v>3816</v>
      </c>
      <c r="C2710" s="128">
        <v>403</v>
      </c>
      <c r="D2710" s="128">
        <v>4</v>
      </c>
      <c r="E2710" s="128">
        <v>144</v>
      </c>
      <c r="F2710" s="128">
        <v>1.006</v>
      </c>
    </row>
    <row r="2711" spans="1:6">
      <c r="A2711" s="128">
        <v>504963</v>
      </c>
      <c r="B2711" s="129" t="s">
        <v>3817</v>
      </c>
      <c r="C2711" s="128">
        <v>206</v>
      </c>
      <c r="D2711" s="128">
        <v>2</v>
      </c>
      <c r="E2711" s="128">
        <v>170</v>
      </c>
      <c r="F2711" s="128">
        <v>1.002</v>
      </c>
    </row>
    <row r="2712" spans="1:6">
      <c r="A2712" s="128">
        <v>502006</v>
      </c>
      <c r="B2712" s="129" t="s">
        <v>3818</v>
      </c>
      <c r="C2712" s="128">
        <v>201</v>
      </c>
      <c r="D2712" s="128">
        <v>2</v>
      </c>
      <c r="E2712" s="128">
        <v>114</v>
      </c>
      <c r="F2712" s="128">
        <v>1.0089999999999999</v>
      </c>
    </row>
    <row r="2713" spans="1:6">
      <c r="A2713" s="128">
        <v>544051</v>
      </c>
      <c r="B2713" s="129" t="s">
        <v>1277</v>
      </c>
      <c r="C2713" s="128">
        <v>713</v>
      </c>
      <c r="D2713" s="128">
        <v>7</v>
      </c>
      <c r="E2713" s="128">
        <v>134</v>
      </c>
      <c r="F2713" s="128">
        <v>1.0069999999999999</v>
      </c>
    </row>
    <row r="2714" spans="1:6">
      <c r="A2714" s="128">
        <v>523283</v>
      </c>
      <c r="B2714" s="129" t="s">
        <v>3819</v>
      </c>
      <c r="C2714" s="128">
        <v>807</v>
      </c>
      <c r="D2714" s="128">
        <v>8</v>
      </c>
      <c r="E2714" s="128">
        <v>105</v>
      </c>
      <c r="F2714" s="128">
        <v>1.01</v>
      </c>
    </row>
    <row r="2715" spans="1:6">
      <c r="A2715" s="128">
        <v>524077</v>
      </c>
      <c r="B2715" s="129" t="s">
        <v>3820</v>
      </c>
      <c r="C2715" s="128">
        <v>703</v>
      </c>
      <c r="D2715" s="128">
        <v>7</v>
      </c>
      <c r="E2715" s="128">
        <v>654</v>
      </c>
      <c r="F2715" s="128">
        <v>0.94299999999999995</v>
      </c>
    </row>
    <row r="2716" spans="1:6">
      <c r="A2716" s="128">
        <v>501409</v>
      </c>
      <c r="B2716" s="129" t="s">
        <v>3821</v>
      </c>
      <c r="C2716" s="128">
        <v>401</v>
      </c>
      <c r="D2716" s="128">
        <v>4</v>
      </c>
      <c r="E2716" s="128">
        <v>109</v>
      </c>
      <c r="F2716" s="128">
        <v>1.01</v>
      </c>
    </row>
    <row r="2717" spans="1:6">
      <c r="A2717" s="128">
        <v>504971</v>
      </c>
      <c r="B2717" s="129" t="s">
        <v>3822</v>
      </c>
      <c r="C2717" s="128">
        <v>303</v>
      </c>
      <c r="D2717" s="128">
        <v>3</v>
      </c>
      <c r="E2717" s="128">
        <v>341</v>
      </c>
      <c r="F2717" s="128">
        <v>0.98099999999999998</v>
      </c>
    </row>
    <row r="2718" spans="1:6">
      <c r="A2718" s="128">
        <v>507750</v>
      </c>
      <c r="B2718" s="129" t="s">
        <v>3823</v>
      </c>
      <c r="C2718" s="128">
        <v>204</v>
      </c>
      <c r="D2718" s="128">
        <v>2</v>
      </c>
      <c r="E2718" s="128">
        <v>182</v>
      </c>
      <c r="F2718" s="128">
        <v>1.0009999999999999</v>
      </c>
    </row>
    <row r="2719" spans="1:6">
      <c r="A2719" s="128">
        <v>516538</v>
      </c>
      <c r="B2719" s="129" t="s">
        <v>3824</v>
      </c>
      <c r="C2719" s="128">
        <v>610</v>
      </c>
      <c r="D2719" s="128">
        <v>6</v>
      </c>
      <c r="E2719" s="128">
        <v>151</v>
      </c>
      <c r="F2719" s="128">
        <v>1.0049999999999999</v>
      </c>
    </row>
    <row r="2720" spans="1:6">
      <c r="A2720" s="128">
        <v>513784</v>
      </c>
      <c r="B2720" s="129" t="s">
        <v>3825</v>
      </c>
      <c r="C2720" s="128">
        <v>306</v>
      </c>
      <c r="D2720" s="128">
        <v>3</v>
      </c>
      <c r="E2720" s="128">
        <v>522</v>
      </c>
      <c r="F2720" s="128">
        <v>0.95899999999999996</v>
      </c>
    </row>
    <row r="2721" spans="1:6">
      <c r="A2721" s="128">
        <v>512796</v>
      </c>
      <c r="B2721" s="129" t="s">
        <v>3826</v>
      </c>
      <c r="C2721" s="128">
        <v>506</v>
      </c>
      <c r="D2721" s="128">
        <v>5</v>
      </c>
      <c r="E2721" s="128">
        <v>588</v>
      </c>
      <c r="F2721" s="128">
        <v>0.95099999999999996</v>
      </c>
    </row>
    <row r="2722" spans="1:6">
      <c r="A2722" s="128">
        <v>557625</v>
      </c>
      <c r="B2722" s="129" t="s">
        <v>3827</v>
      </c>
      <c r="C2722" s="128">
        <v>302</v>
      </c>
      <c r="D2722" s="128">
        <v>3</v>
      </c>
      <c r="E2722" s="128">
        <v>659</v>
      </c>
      <c r="F2722" s="128">
        <v>0.94199999999999995</v>
      </c>
    </row>
    <row r="2723" spans="1:6">
      <c r="A2723" s="128">
        <v>557358</v>
      </c>
      <c r="B2723" s="129" t="s">
        <v>3828</v>
      </c>
      <c r="C2723" s="128">
        <v>506</v>
      </c>
      <c r="D2723" s="128">
        <v>5</v>
      </c>
      <c r="E2723" s="128">
        <v>381</v>
      </c>
      <c r="F2723" s="128">
        <v>0.97599999999999998</v>
      </c>
    </row>
    <row r="2724" spans="1:6">
      <c r="A2724" s="128">
        <v>522163</v>
      </c>
      <c r="B2724" s="129" t="s">
        <v>3829</v>
      </c>
      <c r="C2724" s="128">
        <v>806</v>
      </c>
      <c r="D2724" s="128">
        <v>8</v>
      </c>
      <c r="E2724" s="128">
        <v>395</v>
      </c>
      <c r="F2724" s="128">
        <v>0.97499999999999998</v>
      </c>
    </row>
    <row r="2725" spans="1:6">
      <c r="A2725" s="128">
        <v>524085</v>
      </c>
      <c r="B2725" s="129" t="s">
        <v>3830</v>
      </c>
      <c r="C2725" s="128">
        <v>703</v>
      </c>
      <c r="D2725" s="128">
        <v>7</v>
      </c>
      <c r="E2725" s="128">
        <v>701</v>
      </c>
      <c r="F2725" s="128">
        <v>0.93700000000000006</v>
      </c>
    </row>
    <row r="2726" spans="1:6">
      <c r="A2726" s="128">
        <v>500941</v>
      </c>
      <c r="B2726" s="129" t="s">
        <v>3831</v>
      </c>
      <c r="C2726" s="128">
        <v>403</v>
      </c>
      <c r="D2726" s="128">
        <v>4</v>
      </c>
      <c r="E2726" s="128">
        <v>152</v>
      </c>
      <c r="F2726" s="128">
        <v>1.0049999999999999</v>
      </c>
    </row>
    <row r="2727" spans="1:6">
      <c r="A2727" s="128">
        <v>502014</v>
      </c>
      <c r="B2727" s="129" t="s">
        <v>3832</v>
      </c>
      <c r="C2727" s="128">
        <v>201</v>
      </c>
      <c r="D2727" s="128">
        <v>2</v>
      </c>
      <c r="E2727" s="128">
        <v>116</v>
      </c>
      <c r="F2727" s="128">
        <v>1.0089999999999999</v>
      </c>
    </row>
    <row r="2728" spans="1:6">
      <c r="A2728" s="128">
        <v>557498</v>
      </c>
      <c r="B2728" s="129" t="s">
        <v>3833</v>
      </c>
      <c r="C2728" s="128">
        <v>308</v>
      </c>
      <c r="D2728" s="128">
        <v>3</v>
      </c>
      <c r="E2728" s="128">
        <v>409</v>
      </c>
      <c r="F2728" s="128">
        <v>0.97299999999999998</v>
      </c>
    </row>
    <row r="2729" spans="1:6">
      <c r="A2729" s="128">
        <v>524093</v>
      </c>
      <c r="B2729" s="129" t="s">
        <v>3834</v>
      </c>
      <c r="C2729" s="128">
        <v>706</v>
      </c>
      <c r="D2729" s="128">
        <v>7</v>
      </c>
      <c r="E2729" s="128">
        <v>601</v>
      </c>
      <c r="F2729" s="128">
        <v>0.94899999999999995</v>
      </c>
    </row>
    <row r="2730" spans="1:6">
      <c r="A2730" s="128">
        <v>517364</v>
      </c>
      <c r="B2730" s="129" t="s">
        <v>3835</v>
      </c>
      <c r="C2730" s="128">
        <v>613</v>
      </c>
      <c r="D2730" s="128">
        <v>6</v>
      </c>
      <c r="E2730" s="128">
        <v>344</v>
      </c>
      <c r="F2730" s="128">
        <v>0.98099999999999998</v>
      </c>
    </row>
    <row r="2731" spans="1:6">
      <c r="A2731" s="128">
        <v>511170</v>
      </c>
      <c r="B2731" s="129" t="s">
        <v>3836</v>
      </c>
      <c r="C2731" s="128">
        <v>505</v>
      </c>
      <c r="D2731" s="128">
        <v>5</v>
      </c>
      <c r="E2731" s="128">
        <v>760</v>
      </c>
      <c r="F2731" s="128">
        <v>0.93</v>
      </c>
    </row>
    <row r="2732" spans="1:6">
      <c r="A2732" s="128">
        <v>521001</v>
      </c>
      <c r="B2732" s="129" t="s">
        <v>3837</v>
      </c>
      <c r="C2732" s="128">
        <v>705</v>
      </c>
      <c r="D2732" s="128">
        <v>7</v>
      </c>
      <c r="E2732" s="128">
        <v>357</v>
      </c>
      <c r="F2732" s="128">
        <v>0.97899999999999998</v>
      </c>
    </row>
    <row r="2733" spans="1:6">
      <c r="A2733" s="128">
        <v>505765</v>
      </c>
      <c r="B2733" s="129" t="s">
        <v>3838</v>
      </c>
      <c r="C2733" s="128">
        <v>301</v>
      </c>
      <c r="D2733" s="128">
        <v>3</v>
      </c>
      <c r="E2733" s="128">
        <v>258</v>
      </c>
      <c r="F2733" s="128">
        <v>0.99199999999999999</v>
      </c>
    </row>
    <row r="2734" spans="1:6">
      <c r="A2734" s="128">
        <v>517372</v>
      </c>
      <c r="B2734" s="129" t="s">
        <v>3839</v>
      </c>
      <c r="C2734" s="128">
        <v>602</v>
      </c>
      <c r="D2734" s="128">
        <v>6</v>
      </c>
      <c r="E2734" s="128">
        <v>669</v>
      </c>
      <c r="F2734" s="128">
        <v>0.94099999999999995</v>
      </c>
    </row>
    <row r="2735" spans="1:6">
      <c r="A2735" s="128">
        <v>525421</v>
      </c>
      <c r="B2735" s="129" t="s">
        <v>3839</v>
      </c>
      <c r="C2735" s="128">
        <v>708</v>
      </c>
      <c r="D2735" s="128">
        <v>7</v>
      </c>
      <c r="E2735" s="128">
        <v>549</v>
      </c>
      <c r="F2735" s="128">
        <v>0.95599999999999996</v>
      </c>
    </row>
    <row r="2736" spans="1:6">
      <c r="A2736" s="128">
        <v>509515</v>
      </c>
      <c r="B2736" s="129" t="s">
        <v>4011</v>
      </c>
      <c r="C2736" s="128">
        <v>502</v>
      </c>
      <c r="D2736" s="128">
        <v>5</v>
      </c>
      <c r="E2736" s="128">
        <v>688</v>
      </c>
      <c r="F2736" s="128">
        <v>0.93899999999999995</v>
      </c>
    </row>
    <row r="2737" spans="1:6">
      <c r="A2737" s="128">
        <v>523291</v>
      </c>
      <c r="B2737" s="129" t="s">
        <v>3840</v>
      </c>
      <c r="C2737" s="128">
        <v>807</v>
      </c>
      <c r="D2737" s="128">
        <v>8</v>
      </c>
      <c r="E2737" s="128">
        <v>106</v>
      </c>
      <c r="F2737" s="128">
        <v>1.01</v>
      </c>
    </row>
    <row r="2738" spans="1:6">
      <c r="A2738" s="128">
        <v>508349</v>
      </c>
      <c r="B2738" s="129" t="s">
        <v>3841</v>
      </c>
      <c r="C2738" s="128">
        <v>106</v>
      </c>
      <c r="D2738" s="128">
        <v>1</v>
      </c>
      <c r="E2738" s="128">
        <v>144</v>
      </c>
      <c r="F2738" s="128">
        <v>1.006</v>
      </c>
    </row>
    <row r="2739" spans="1:6">
      <c r="A2739" s="128">
        <v>560103</v>
      </c>
      <c r="B2739" s="129" t="s">
        <v>3842</v>
      </c>
      <c r="C2739" s="128">
        <v>706</v>
      </c>
      <c r="D2739" s="128">
        <v>7</v>
      </c>
      <c r="E2739" s="128">
        <v>967</v>
      </c>
      <c r="F2739" s="128">
        <v>0.90400000000000003</v>
      </c>
    </row>
    <row r="2740" spans="1:6">
      <c r="A2740" s="128">
        <v>528021</v>
      </c>
      <c r="B2740" s="129" t="s">
        <v>3843</v>
      </c>
      <c r="C2740" s="128">
        <v>711</v>
      </c>
      <c r="D2740" s="128">
        <v>7</v>
      </c>
      <c r="E2740" s="128">
        <v>217</v>
      </c>
      <c r="F2740" s="128">
        <v>0.997</v>
      </c>
    </row>
    <row r="2741" spans="1:6">
      <c r="A2741" s="128">
        <v>502944</v>
      </c>
      <c r="B2741" s="129" t="s">
        <v>3844</v>
      </c>
      <c r="C2741" s="128">
        <v>402</v>
      </c>
      <c r="D2741" s="128">
        <v>4</v>
      </c>
      <c r="E2741" s="128">
        <v>140</v>
      </c>
      <c r="F2741" s="128">
        <v>1.006</v>
      </c>
    </row>
    <row r="2742" spans="1:6">
      <c r="A2742" s="128">
        <v>511188</v>
      </c>
      <c r="B2742" s="129" t="s">
        <v>3845</v>
      </c>
      <c r="C2742" s="128">
        <v>505</v>
      </c>
      <c r="D2742" s="128">
        <v>5</v>
      </c>
      <c r="E2742" s="128">
        <v>953</v>
      </c>
      <c r="F2742" s="128">
        <v>0.90600000000000003</v>
      </c>
    </row>
    <row r="2743" spans="1:6">
      <c r="A2743" s="128">
        <v>522171</v>
      </c>
      <c r="B2743" s="129" t="s">
        <v>3846</v>
      </c>
      <c r="C2743" s="128">
        <v>806</v>
      </c>
      <c r="D2743" s="128">
        <v>8</v>
      </c>
      <c r="E2743" s="128">
        <v>197</v>
      </c>
      <c r="F2743" s="128">
        <v>0.999</v>
      </c>
    </row>
    <row r="2744" spans="1:6">
      <c r="A2744" s="128">
        <v>521019</v>
      </c>
      <c r="B2744" s="129" t="s">
        <v>3847</v>
      </c>
      <c r="C2744" s="128">
        <v>702</v>
      </c>
      <c r="D2744" s="128">
        <v>7</v>
      </c>
      <c r="E2744" s="128">
        <v>361</v>
      </c>
      <c r="F2744" s="128">
        <v>0.97899999999999998</v>
      </c>
    </row>
    <row r="2745" spans="1:6">
      <c r="A2745" s="128">
        <v>528030</v>
      </c>
      <c r="B2745" s="129" t="s">
        <v>3848</v>
      </c>
      <c r="C2745" s="128">
        <v>712</v>
      </c>
      <c r="D2745" s="128">
        <v>7</v>
      </c>
      <c r="E2745" s="128">
        <v>312</v>
      </c>
      <c r="F2745" s="128">
        <v>0.98499999999999999</v>
      </c>
    </row>
    <row r="2746" spans="1:6">
      <c r="A2746" s="128">
        <v>522180</v>
      </c>
      <c r="B2746" s="129" t="s">
        <v>3849</v>
      </c>
      <c r="C2746" s="128">
        <v>806</v>
      </c>
      <c r="D2746" s="128">
        <v>8</v>
      </c>
      <c r="E2746" s="128">
        <v>354</v>
      </c>
      <c r="F2746" s="128">
        <v>0.98</v>
      </c>
    </row>
    <row r="2747" spans="1:6">
      <c r="A2747" s="128">
        <v>522198</v>
      </c>
      <c r="B2747" s="129" t="s">
        <v>3850</v>
      </c>
      <c r="C2747" s="128">
        <v>806</v>
      </c>
      <c r="D2747" s="128">
        <v>8</v>
      </c>
      <c r="E2747" s="128">
        <v>233</v>
      </c>
      <c r="F2747" s="128">
        <v>0.995</v>
      </c>
    </row>
    <row r="2748" spans="1:6">
      <c r="A2748" s="128">
        <v>528048</v>
      </c>
      <c r="B2748" s="129" t="s">
        <v>3851</v>
      </c>
      <c r="C2748" s="128">
        <v>711</v>
      </c>
      <c r="D2748" s="128">
        <v>7</v>
      </c>
      <c r="E2748" s="128">
        <v>204</v>
      </c>
      <c r="F2748" s="128">
        <v>0.998</v>
      </c>
    </row>
    <row r="2749" spans="1:6">
      <c r="A2749" s="128">
        <v>528056</v>
      </c>
      <c r="B2749" s="129" t="s">
        <v>3852</v>
      </c>
      <c r="C2749" s="128">
        <v>712</v>
      </c>
      <c r="D2749" s="128">
        <v>7</v>
      </c>
      <c r="E2749" s="128">
        <v>364</v>
      </c>
      <c r="F2749" s="128">
        <v>0.97899999999999998</v>
      </c>
    </row>
    <row r="2750" spans="1:6">
      <c r="A2750" s="128">
        <v>519910</v>
      </c>
      <c r="B2750" s="129" t="s">
        <v>3853</v>
      </c>
      <c r="C2750" s="128">
        <v>701</v>
      </c>
      <c r="D2750" s="128">
        <v>7</v>
      </c>
      <c r="E2750" s="128">
        <v>452</v>
      </c>
      <c r="F2750" s="128">
        <v>0.96799999999999997</v>
      </c>
    </row>
    <row r="2751" spans="1:6">
      <c r="A2751" s="128">
        <v>523305</v>
      </c>
      <c r="B2751" s="129" t="s">
        <v>3854</v>
      </c>
      <c r="C2751" s="128">
        <v>809</v>
      </c>
      <c r="D2751" s="128">
        <v>8</v>
      </c>
      <c r="E2751" s="128">
        <v>219</v>
      </c>
      <c r="F2751" s="128">
        <v>0.996</v>
      </c>
    </row>
    <row r="2752" spans="1:6">
      <c r="A2752" s="128">
        <v>529249</v>
      </c>
      <c r="B2752" s="129" t="s">
        <v>3855</v>
      </c>
      <c r="C2752" s="128">
        <v>702</v>
      </c>
      <c r="D2752" s="128">
        <v>7</v>
      </c>
      <c r="E2752" s="128">
        <v>193</v>
      </c>
      <c r="F2752" s="128">
        <v>1</v>
      </c>
    </row>
    <row r="2753" spans="1:6">
      <c r="A2753" s="128">
        <v>526347</v>
      </c>
      <c r="B2753" s="129" t="s">
        <v>3856</v>
      </c>
      <c r="C2753" s="128">
        <v>808</v>
      </c>
      <c r="D2753" s="128">
        <v>8</v>
      </c>
      <c r="E2753" s="128">
        <v>482</v>
      </c>
      <c r="F2753" s="128">
        <v>0.96399999999999997</v>
      </c>
    </row>
    <row r="2754" spans="1:6">
      <c r="A2754" s="128">
        <v>525430</v>
      </c>
      <c r="B2754" s="129" t="s">
        <v>3857</v>
      </c>
      <c r="C2754" s="128">
        <v>707</v>
      </c>
      <c r="D2754" s="128">
        <v>7</v>
      </c>
      <c r="E2754" s="128">
        <v>372</v>
      </c>
      <c r="F2754" s="128">
        <v>0.97799999999999998</v>
      </c>
    </row>
    <row r="2755" spans="1:6">
      <c r="A2755" s="128">
        <v>519928</v>
      </c>
      <c r="B2755" s="129" t="s">
        <v>3858</v>
      </c>
      <c r="C2755" s="128">
        <v>701</v>
      </c>
      <c r="D2755" s="128">
        <v>7</v>
      </c>
      <c r="E2755" s="128">
        <v>325</v>
      </c>
      <c r="F2755" s="128">
        <v>0.98299999999999998</v>
      </c>
    </row>
    <row r="2756" spans="1:6">
      <c r="A2756" s="128">
        <v>521027</v>
      </c>
      <c r="B2756" s="129" t="s">
        <v>3859</v>
      </c>
      <c r="C2756" s="128">
        <v>702</v>
      </c>
      <c r="D2756" s="128">
        <v>7</v>
      </c>
      <c r="E2756" s="128">
        <v>232</v>
      </c>
      <c r="F2756" s="128">
        <v>0.995</v>
      </c>
    </row>
    <row r="2757" spans="1:6">
      <c r="A2757" s="128">
        <v>502952</v>
      </c>
      <c r="B2757" s="129" t="s">
        <v>3860</v>
      </c>
      <c r="C2757" s="128">
        <v>402</v>
      </c>
      <c r="D2757" s="128">
        <v>4</v>
      </c>
      <c r="E2757" s="128">
        <v>153</v>
      </c>
      <c r="F2757" s="128">
        <v>1.0049999999999999</v>
      </c>
    </row>
    <row r="2758" spans="1:6">
      <c r="A2758" s="128">
        <v>523313</v>
      </c>
      <c r="B2758" s="129" t="s">
        <v>3861</v>
      </c>
      <c r="C2758" s="128">
        <v>809</v>
      </c>
      <c r="D2758" s="128">
        <v>8</v>
      </c>
      <c r="E2758" s="128">
        <v>132</v>
      </c>
      <c r="F2758" s="128">
        <v>1.0069999999999999</v>
      </c>
    </row>
    <row r="2759" spans="1:6">
      <c r="A2759" s="128">
        <v>523321</v>
      </c>
      <c r="B2759" s="129" t="s">
        <v>3862</v>
      </c>
      <c r="C2759" s="128">
        <v>809</v>
      </c>
      <c r="D2759" s="128">
        <v>8</v>
      </c>
      <c r="E2759" s="128">
        <v>208</v>
      </c>
      <c r="F2759" s="128">
        <v>0.998</v>
      </c>
    </row>
    <row r="2760" spans="1:6">
      <c r="A2760" s="128">
        <v>526606</v>
      </c>
      <c r="B2760" s="129" t="s">
        <v>3863</v>
      </c>
      <c r="C2760" s="128">
        <v>704</v>
      </c>
      <c r="D2760" s="128">
        <v>7</v>
      </c>
      <c r="E2760" s="128">
        <v>805</v>
      </c>
      <c r="F2760" s="128">
        <v>0.92400000000000004</v>
      </c>
    </row>
    <row r="2761" spans="1:6">
      <c r="A2761" s="128">
        <v>527092</v>
      </c>
      <c r="B2761" s="129" t="s">
        <v>3864</v>
      </c>
      <c r="C2761" s="128">
        <v>710</v>
      </c>
      <c r="D2761" s="128">
        <v>7</v>
      </c>
      <c r="E2761" s="128">
        <v>625</v>
      </c>
      <c r="F2761" s="128">
        <v>0.94599999999999995</v>
      </c>
    </row>
    <row r="2762" spans="1:6">
      <c r="A2762" s="128">
        <v>557901</v>
      </c>
      <c r="B2762" s="129" t="s">
        <v>3865</v>
      </c>
      <c r="C2762" s="128">
        <v>609</v>
      </c>
      <c r="D2762" s="128">
        <v>6</v>
      </c>
      <c r="E2762" s="128">
        <v>230</v>
      </c>
      <c r="F2762" s="128">
        <v>0.995</v>
      </c>
    </row>
    <row r="2763" spans="1:6">
      <c r="A2763" s="128">
        <v>522201</v>
      </c>
      <c r="B2763" s="129" t="s">
        <v>3866</v>
      </c>
      <c r="C2763" s="128">
        <v>806</v>
      </c>
      <c r="D2763" s="128">
        <v>8</v>
      </c>
      <c r="E2763" s="128">
        <v>230</v>
      </c>
      <c r="F2763" s="128">
        <v>0.995</v>
      </c>
    </row>
    <row r="2764" spans="1:6">
      <c r="A2764" s="128">
        <v>560073</v>
      </c>
      <c r="B2764" s="129" t="s">
        <v>3867</v>
      </c>
      <c r="C2764" s="128">
        <v>711</v>
      </c>
      <c r="D2764" s="128">
        <v>7</v>
      </c>
      <c r="E2764" s="128">
        <v>176</v>
      </c>
      <c r="F2764" s="128">
        <v>1.002</v>
      </c>
    </row>
    <row r="2765" spans="1:6">
      <c r="A2765" s="128">
        <v>521035</v>
      </c>
      <c r="B2765" s="129" t="s">
        <v>3868</v>
      </c>
      <c r="C2765" s="128">
        <v>702</v>
      </c>
      <c r="D2765" s="128">
        <v>7</v>
      </c>
      <c r="E2765" s="128">
        <v>185</v>
      </c>
      <c r="F2765" s="128">
        <v>1.0009999999999999</v>
      </c>
    </row>
    <row r="2766" spans="1:6">
      <c r="A2766" s="128">
        <v>529117</v>
      </c>
      <c r="B2766" s="129" t="s">
        <v>3869</v>
      </c>
      <c r="C2766" s="128">
        <v>713</v>
      </c>
      <c r="D2766" s="128">
        <v>7</v>
      </c>
      <c r="E2766" s="128">
        <v>201</v>
      </c>
      <c r="F2766" s="128">
        <v>0.999</v>
      </c>
    </row>
    <row r="2767" spans="1:6">
      <c r="A2767" s="128">
        <v>522210</v>
      </c>
      <c r="B2767" s="129" t="s">
        <v>3870</v>
      </c>
      <c r="C2767" s="128">
        <v>806</v>
      </c>
      <c r="D2767" s="128">
        <v>8</v>
      </c>
      <c r="E2767" s="128">
        <v>486</v>
      </c>
      <c r="F2767" s="128">
        <v>0.96299999999999997</v>
      </c>
    </row>
    <row r="2768" spans="1:6">
      <c r="A2768" s="128">
        <v>528064</v>
      </c>
      <c r="B2768" s="129" t="s">
        <v>3871</v>
      </c>
      <c r="C2768" s="128">
        <v>712</v>
      </c>
      <c r="D2768" s="128">
        <v>7</v>
      </c>
      <c r="E2768" s="128">
        <v>434</v>
      </c>
      <c r="F2768" s="128">
        <v>0.97</v>
      </c>
    </row>
    <row r="2769" spans="1:6">
      <c r="A2769" s="128">
        <v>519944</v>
      </c>
      <c r="B2769" s="129" t="s">
        <v>3872</v>
      </c>
      <c r="C2769" s="128">
        <v>701</v>
      </c>
      <c r="D2769" s="128">
        <v>7</v>
      </c>
      <c r="E2769" s="128">
        <v>196</v>
      </c>
      <c r="F2769" s="128">
        <v>0.999</v>
      </c>
    </row>
    <row r="2770" spans="1:6">
      <c r="A2770" s="128">
        <v>510181</v>
      </c>
      <c r="B2770" s="129" t="s">
        <v>3873</v>
      </c>
      <c r="C2770" s="128">
        <v>503</v>
      </c>
      <c r="D2770" s="128">
        <v>5</v>
      </c>
      <c r="E2770" s="128">
        <v>522</v>
      </c>
      <c r="F2770" s="128">
        <v>0.95899999999999996</v>
      </c>
    </row>
    <row r="2771" spans="1:6">
      <c r="A2771" s="128">
        <v>582093</v>
      </c>
      <c r="B2771" s="129" t="s">
        <v>3874</v>
      </c>
      <c r="C2771" s="128">
        <v>806</v>
      </c>
      <c r="D2771" s="128">
        <v>8</v>
      </c>
      <c r="E2771" s="128">
        <v>387</v>
      </c>
      <c r="F2771" s="128">
        <v>0.97599999999999998</v>
      </c>
    </row>
    <row r="2772" spans="1:6">
      <c r="A2772" s="128">
        <v>528072</v>
      </c>
      <c r="B2772" s="129" t="s">
        <v>3875</v>
      </c>
      <c r="C2772" s="128">
        <v>712</v>
      </c>
      <c r="D2772" s="128">
        <v>7</v>
      </c>
      <c r="E2772" s="128">
        <v>345</v>
      </c>
      <c r="F2772" s="128">
        <v>0.98099999999999998</v>
      </c>
    </row>
    <row r="2773" spans="1:6">
      <c r="A2773" s="128">
        <v>528081</v>
      </c>
      <c r="B2773" s="129" t="s">
        <v>3876</v>
      </c>
      <c r="C2773" s="128">
        <v>712</v>
      </c>
      <c r="D2773" s="128">
        <v>7</v>
      </c>
      <c r="E2773" s="128">
        <v>264</v>
      </c>
      <c r="F2773" s="128">
        <v>0.99099999999999999</v>
      </c>
    </row>
    <row r="2774" spans="1:6">
      <c r="A2774" s="128">
        <v>515809</v>
      </c>
      <c r="B2774" s="129" t="s">
        <v>3877</v>
      </c>
      <c r="C2774" s="128">
        <v>609</v>
      </c>
      <c r="D2774" s="128">
        <v>6</v>
      </c>
      <c r="E2774" s="128">
        <v>236</v>
      </c>
      <c r="F2774" s="128">
        <v>0.99399999999999999</v>
      </c>
    </row>
    <row r="2775" spans="1:6">
      <c r="A2775" s="128">
        <v>526614</v>
      </c>
      <c r="B2775" s="129" t="s">
        <v>3878</v>
      </c>
      <c r="C2775" s="128">
        <v>704</v>
      </c>
      <c r="D2775" s="128">
        <v>7</v>
      </c>
      <c r="E2775" s="128">
        <v>561</v>
      </c>
      <c r="F2775" s="128">
        <v>0.95399999999999996</v>
      </c>
    </row>
    <row r="2776" spans="1:6">
      <c r="A2776" s="128">
        <v>519952</v>
      </c>
      <c r="B2776" s="129" t="s">
        <v>3879</v>
      </c>
      <c r="C2776" s="128">
        <v>701</v>
      </c>
      <c r="D2776" s="128">
        <v>7</v>
      </c>
      <c r="E2776" s="128">
        <v>495</v>
      </c>
      <c r="F2776" s="128">
        <v>0.96199999999999997</v>
      </c>
    </row>
    <row r="2777" spans="1:6">
      <c r="A2777" s="128">
        <v>529257</v>
      </c>
      <c r="B2777" s="129" t="s">
        <v>3880</v>
      </c>
      <c r="C2777" s="128">
        <v>713</v>
      </c>
      <c r="D2777" s="128">
        <v>7</v>
      </c>
      <c r="E2777" s="128">
        <v>152</v>
      </c>
      <c r="F2777" s="128">
        <v>1.0049999999999999</v>
      </c>
    </row>
    <row r="2778" spans="1:6">
      <c r="A2778" s="128">
        <v>510190</v>
      </c>
      <c r="B2778" s="129" t="s">
        <v>3881</v>
      </c>
      <c r="C2778" s="128">
        <v>510</v>
      </c>
      <c r="D2778" s="128">
        <v>5</v>
      </c>
      <c r="E2778" s="128">
        <v>668</v>
      </c>
      <c r="F2778" s="128">
        <v>0.94099999999999995</v>
      </c>
    </row>
    <row r="2779" spans="1:6">
      <c r="A2779" s="128">
        <v>512818</v>
      </c>
      <c r="B2779" s="129" t="s">
        <v>3882</v>
      </c>
      <c r="C2779" s="128">
        <v>506</v>
      </c>
      <c r="D2779" s="128">
        <v>5</v>
      </c>
      <c r="E2779" s="128">
        <v>501</v>
      </c>
      <c r="F2779" s="128">
        <v>0.96199999999999997</v>
      </c>
    </row>
    <row r="2780" spans="1:6">
      <c r="A2780" s="128">
        <v>525448</v>
      </c>
      <c r="B2780" s="129" t="s">
        <v>3883</v>
      </c>
      <c r="C2780" s="128">
        <v>707</v>
      </c>
      <c r="D2780" s="128">
        <v>7</v>
      </c>
      <c r="E2780" s="128">
        <v>327</v>
      </c>
      <c r="F2780" s="128">
        <v>0.98299999999999998</v>
      </c>
    </row>
    <row r="2781" spans="1:6">
      <c r="A2781" s="128">
        <v>559881</v>
      </c>
      <c r="B2781" s="129" t="s">
        <v>3884</v>
      </c>
      <c r="C2781" s="128">
        <v>806</v>
      </c>
      <c r="D2781" s="128">
        <v>8</v>
      </c>
      <c r="E2781" s="128">
        <v>246</v>
      </c>
      <c r="F2781" s="128">
        <v>0.99299999999999999</v>
      </c>
    </row>
    <row r="2782" spans="1:6">
      <c r="A2782" s="128">
        <v>515817</v>
      </c>
      <c r="B2782" s="129" t="s">
        <v>3885</v>
      </c>
      <c r="C2782" s="128">
        <v>609</v>
      </c>
      <c r="D2782" s="128">
        <v>6</v>
      </c>
      <c r="E2782" s="128">
        <v>164</v>
      </c>
      <c r="F2782" s="128">
        <v>1.0029999999999999</v>
      </c>
    </row>
    <row r="2783" spans="1:6">
      <c r="A2783" s="128">
        <v>523330</v>
      </c>
      <c r="B2783" s="129" t="s">
        <v>3886</v>
      </c>
      <c r="C2783" s="128">
        <v>809</v>
      </c>
      <c r="D2783" s="128">
        <v>8</v>
      </c>
      <c r="E2783" s="128">
        <v>109</v>
      </c>
      <c r="F2783" s="128">
        <v>1.01</v>
      </c>
    </row>
    <row r="2784" spans="1:6">
      <c r="A2784" s="128">
        <v>516546</v>
      </c>
      <c r="B2784" s="129" t="s">
        <v>3887</v>
      </c>
      <c r="C2784" s="128">
        <v>610</v>
      </c>
      <c r="D2784" s="128">
        <v>6</v>
      </c>
      <c r="E2784" s="128">
        <v>154</v>
      </c>
      <c r="F2784" s="128">
        <v>1.004</v>
      </c>
    </row>
    <row r="2785" spans="1:6">
      <c r="A2785" s="128">
        <v>500267</v>
      </c>
      <c r="B2785" s="129" t="s">
        <v>3888</v>
      </c>
      <c r="C2785" s="128">
        <v>106</v>
      </c>
      <c r="D2785" s="128">
        <v>1</v>
      </c>
      <c r="E2785" s="128">
        <v>326</v>
      </c>
      <c r="F2785" s="128">
        <v>0.98299999999999998</v>
      </c>
    </row>
    <row r="2786" spans="1:6">
      <c r="A2786" s="128">
        <v>508365</v>
      </c>
      <c r="B2786" s="129" t="s">
        <v>3889</v>
      </c>
      <c r="C2786" s="128">
        <v>106</v>
      </c>
      <c r="D2786" s="128">
        <v>1</v>
      </c>
      <c r="E2786" s="128">
        <v>145</v>
      </c>
      <c r="F2786" s="128">
        <v>1.006</v>
      </c>
    </row>
    <row r="2787" spans="1:6">
      <c r="A2787" s="128">
        <v>525456</v>
      </c>
      <c r="B2787" s="129" t="s">
        <v>3890</v>
      </c>
      <c r="C2787" s="128">
        <v>707</v>
      </c>
      <c r="D2787" s="128">
        <v>7</v>
      </c>
      <c r="E2787" s="128">
        <v>313</v>
      </c>
      <c r="F2787" s="128">
        <v>0.98499999999999999</v>
      </c>
    </row>
    <row r="2788" spans="1:6">
      <c r="A2788" s="128">
        <v>557927</v>
      </c>
      <c r="B2788" s="129" t="s">
        <v>3891</v>
      </c>
      <c r="C2788" s="128">
        <v>609</v>
      </c>
      <c r="D2788" s="128">
        <v>6</v>
      </c>
      <c r="E2788" s="128">
        <v>294</v>
      </c>
      <c r="F2788" s="128">
        <v>0.98699999999999999</v>
      </c>
    </row>
    <row r="2789" spans="1:6">
      <c r="A2789" s="128">
        <v>510203</v>
      </c>
      <c r="B2789" s="129" t="s">
        <v>3892</v>
      </c>
      <c r="C2789" s="128">
        <v>507</v>
      </c>
      <c r="D2789" s="128">
        <v>5</v>
      </c>
      <c r="E2789" s="128">
        <v>703</v>
      </c>
      <c r="F2789" s="128">
        <v>0.93700000000000006</v>
      </c>
    </row>
    <row r="2790" spans="1:6">
      <c r="A2790" s="128">
        <v>509523</v>
      </c>
      <c r="B2790" s="129" t="s">
        <v>4012</v>
      </c>
      <c r="C2790" s="128">
        <v>502</v>
      </c>
      <c r="D2790" s="128">
        <v>5</v>
      </c>
      <c r="E2790" s="128">
        <v>572</v>
      </c>
      <c r="F2790" s="128">
        <v>0.95299999999999996</v>
      </c>
    </row>
    <row r="2791" spans="1:6">
      <c r="A2791" s="128">
        <v>502961</v>
      </c>
      <c r="B2791" s="129" t="s">
        <v>3893</v>
      </c>
      <c r="C2791" s="128">
        <v>402</v>
      </c>
      <c r="D2791" s="128">
        <v>4</v>
      </c>
      <c r="E2791" s="128">
        <v>125</v>
      </c>
      <c r="F2791" s="128">
        <v>1.008</v>
      </c>
    </row>
    <row r="2792" spans="1:6">
      <c r="A2792" s="128">
        <v>555509</v>
      </c>
      <c r="B2792" s="129" t="s">
        <v>3894</v>
      </c>
      <c r="C2792" s="128">
        <v>108</v>
      </c>
      <c r="D2792" s="128">
        <v>1</v>
      </c>
      <c r="E2792" s="128">
        <v>130</v>
      </c>
      <c r="F2792" s="128">
        <v>1.0069999999999999</v>
      </c>
    </row>
    <row r="2793" spans="1:6">
      <c r="A2793" s="128">
        <v>524115</v>
      </c>
      <c r="B2793" s="129" t="s">
        <v>3894</v>
      </c>
      <c r="C2793" s="128">
        <v>703</v>
      </c>
      <c r="D2793" s="128">
        <v>7</v>
      </c>
      <c r="E2793" s="128">
        <v>677</v>
      </c>
      <c r="F2793" s="128">
        <v>0.94</v>
      </c>
    </row>
    <row r="2794" spans="1:6">
      <c r="A2794" s="128">
        <v>523241</v>
      </c>
      <c r="B2794" s="129" t="s">
        <v>3895</v>
      </c>
      <c r="C2794" s="128">
        <v>807</v>
      </c>
      <c r="D2794" s="128">
        <v>8</v>
      </c>
      <c r="E2794" s="128">
        <v>124</v>
      </c>
      <c r="F2794" s="128">
        <v>1.008</v>
      </c>
    </row>
    <row r="2795" spans="1:6">
      <c r="A2795" s="128">
        <v>556475</v>
      </c>
      <c r="B2795" s="129" t="s">
        <v>3896</v>
      </c>
      <c r="C2795" s="128">
        <v>309</v>
      </c>
      <c r="D2795" s="128">
        <v>3</v>
      </c>
      <c r="E2795" s="128">
        <v>216</v>
      </c>
      <c r="F2795" s="128">
        <v>0.997</v>
      </c>
    </row>
    <row r="2796" spans="1:6">
      <c r="A2796" s="128">
        <v>529265</v>
      </c>
      <c r="B2796" s="129" t="s">
        <v>3897</v>
      </c>
      <c r="C2796" s="128">
        <v>713</v>
      </c>
      <c r="D2796" s="128">
        <v>7</v>
      </c>
      <c r="E2796" s="128">
        <v>272</v>
      </c>
      <c r="F2796" s="128">
        <v>0.99</v>
      </c>
    </row>
    <row r="2797" spans="1:6">
      <c r="A2797" s="128">
        <v>513814</v>
      </c>
      <c r="B2797" s="129" t="s">
        <v>3898</v>
      </c>
      <c r="C2797" s="128">
        <v>308</v>
      </c>
      <c r="D2797" s="128">
        <v>3</v>
      </c>
      <c r="E2797" s="128">
        <v>333</v>
      </c>
      <c r="F2797" s="128">
        <v>0.98199999999999998</v>
      </c>
    </row>
    <row r="2798" spans="1:6">
      <c r="A2798" s="128">
        <v>513822</v>
      </c>
      <c r="B2798" s="129" t="s">
        <v>3899</v>
      </c>
      <c r="C2798" s="128">
        <v>306</v>
      </c>
      <c r="D2798" s="128">
        <v>3</v>
      </c>
      <c r="E2798" s="128">
        <v>397</v>
      </c>
      <c r="F2798" s="128">
        <v>0.97399999999999998</v>
      </c>
    </row>
    <row r="2799" spans="1:6">
      <c r="A2799" s="128">
        <v>543977</v>
      </c>
      <c r="B2799" s="129" t="s">
        <v>3900</v>
      </c>
      <c r="C2799" s="128">
        <v>811</v>
      </c>
      <c r="D2799" s="128">
        <v>8</v>
      </c>
      <c r="E2799" s="128">
        <v>100</v>
      </c>
      <c r="F2799" s="128">
        <v>1.0109999999999999</v>
      </c>
    </row>
    <row r="2800" spans="1:6">
      <c r="A2800" s="128">
        <v>505773</v>
      </c>
      <c r="B2800" s="129" t="s">
        <v>3901</v>
      </c>
      <c r="C2800" s="128">
        <v>406</v>
      </c>
      <c r="D2800" s="128">
        <v>4</v>
      </c>
      <c r="E2800" s="128">
        <v>247</v>
      </c>
      <c r="F2800" s="128">
        <v>0.99299999999999999</v>
      </c>
    </row>
    <row r="2801" spans="1:6">
      <c r="A2801" s="128">
        <v>516554</v>
      </c>
      <c r="B2801" s="129" t="s">
        <v>3901</v>
      </c>
      <c r="C2801" s="128">
        <v>610</v>
      </c>
      <c r="D2801" s="128">
        <v>6</v>
      </c>
      <c r="E2801" s="128">
        <v>218</v>
      </c>
      <c r="F2801" s="128">
        <v>0.997</v>
      </c>
    </row>
    <row r="2802" spans="1:6">
      <c r="A2802" s="128">
        <v>529273</v>
      </c>
      <c r="B2802" s="129" t="s">
        <v>3901</v>
      </c>
      <c r="C2802" s="128">
        <v>702</v>
      </c>
      <c r="D2802" s="128">
        <v>7</v>
      </c>
      <c r="E2802" s="128">
        <v>300</v>
      </c>
      <c r="F2802" s="128">
        <v>0.98599999999999999</v>
      </c>
    </row>
    <row r="2803" spans="1:6">
      <c r="A2803" s="128">
        <v>521043</v>
      </c>
      <c r="B2803" s="129" t="s">
        <v>3902</v>
      </c>
      <c r="C2803" s="128">
        <v>702</v>
      </c>
      <c r="D2803" s="128">
        <v>7</v>
      </c>
      <c r="E2803" s="128">
        <v>152</v>
      </c>
      <c r="F2803" s="128">
        <v>1.0049999999999999</v>
      </c>
    </row>
    <row r="2804" spans="1:6">
      <c r="A2804" s="128">
        <v>526631</v>
      </c>
      <c r="B2804" s="129" t="s">
        <v>3902</v>
      </c>
      <c r="C2804" s="128">
        <v>801</v>
      </c>
      <c r="D2804" s="128">
        <v>8</v>
      </c>
      <c r="E2804" s="128">
        <v>819</v>
      </c>
      <c r="F2804" s="128">
        <v>0.92200000000000004</v>
      </c>
    </row>
    <row r="2805" spans="1:6">
      <c r="A2805" s="128">
        <v>523348</v>
      </c>
      <c r="B2805" s="129" t="s">
        <v>3902</v>
      </c>
      <c r="C2805" s="128">
        <v>807</v>
      </c>
      <c r="D2805" s="128">
        <v>8</v>
      </c>
      <c r="E2805" s="128">
        <v>108</v>
      </c>
      <c r="F2805" s="128">
        <v>1.01</v>
      </c>
    </row>
    <row r="2806" spans="1:6">
      <c r="A2806" s="128">
        <v>509124</v>
      </c>
      <c r="B2806" s="129" t="s">
        <v>3903</v>
      </c>
      <c r="C2806" s="128">
        <v>603</v>
      </c>
      <c r="D2806" s="128">
        <v>6</v>
      </c>
      <c r="E2806" s="128">
        <v>618</v>
      </c>
      <c r="F2806" s="128">
        <v>0.94699999999999995</v>
      </c>
    </row>
    <row r="2807" spans="1:6">
      <c r="A2807" s="128">
        <v>507768</v>
      </c>
      <c r="B2807" s="129" t="s">
        <v>3904</v>
      </c>
      <c r="C2807" s="128">
        <v>207</v>
      </c>
      <c r="D2807" s="128">
        <v>2</v>
      </c>
      <c r="E2807" s="128">
        <v>137</v>
      </c>
      <c r="F2807" s="128">
        <v>1.0069999999999999</v>
      </c>
    </row>
    <row r="2808" spans="1:6">
      <c r="A2808" s="128">
        <v>511196</v>
      </c>
      <c r="B2808" s="129" t="s">
        <v>3905</v>
      </c>
      <c r="C2808" s="128">
        <v>505</v>
      </c>
      <c r="D2808" s="128">
        <v>5</v>
      </c>
      <c r="E2808" s="128">
        <v>616</v>
      </c>
      <c r="F2808" s="128">
        <v>0.94699999999999995</v>
      </c>
    </row>
    <row r="2809" spans="1:6">
      <c r="A2809" s="128">
        <v>504980</v>
      </c>
      <c r="B2809" s="129" t="s">
        <v>3906</v>
      </c>
      <c r="C2809" s="128">
        <v>106</v>
      </c>
      <c r="D2809" s="128">
        <v>1</v>
      </c>
      <c r="E2809" s="128">
        <v>161</v>
      </c>
      <c r="F2809" s="128">
        <v>1.004</v>
      </c>
    </row>
    <row r="2810" spans="1:6">
      <c r="A2810" s="128">
        <v>510211</v>
      </c>
      <c r="B2810" s="129" t="s">
        <v>3907</v>
      </c>
      <c r="C2810" s="128">
        <v>503</v>
      </c>
      <c r="D2810" s="128">
        <v>5</v>
      </c>
      <c r="E2810" s="128">
        <v>669</v>
      </c>
      <c r="F2810" s="128">
        <v>0.94099999999999995</v>
      </c>
    </row>
    <row r="2811" spans="1:6">
      <c r="A2811" s="128">
        <v>543985</v>
      </c>
      <c r="B2811" s="129" t="s">
        <v>3908</v>
      </c>
      <c r="C2811" s="128">
        <v>811</v>
      </c>
      <c r="D2811" s="128">
        <v>8</v>
      </c>
      <c r="E2811" s="128">
        <v>170</v>
      </c>
      <c r="F2811" s="128">
        <v>1.002</v>
      </c>
    </row>
    <row r="2812" spans="1:6">
      <c r="A2812" s="128">
        <v>500950</v>
      </c>
      <c r="B2812" s="129" t="s">
        <v>3909</v>
      </c>
      <c r="C2812" s="128">
        <v>403</v>
      </c>
      <c r="D2812" s="128">
        <v>4</v>
      </c>
      <c r="E2812" s="128">
        <v>154</v>
      </c>
      <c r="F2812" s="128">
        <v>1.004</v>
      </c>
    </row>
    <row r="2813" spans="1:6">
      <c r="A2813" s="128">
        <v>521051</v>
      </c>
      <c r="B2813" s="129" t="s">
        <v>3910</v>
      </c>
      <c r="C2813" s="128">
        <v>709</v>
      </c>
      <c r="D2813" s="128">
        <v>7</v>
      </c>
      <c r="E2813" s="128">
        <v>345</v>
      </c>
      <c r="F2813" s="128">
        <v>0.98099999999999998</v>
      </c>
    </row>
    <row r="2814" spans="1:6">
      <c r="A2814" s="128">
        <v>521060</v>
      </c>
      <c r="B2814" s="129" t="s">
        <v>3911</v>
      </c>
      <c r="C2814" s="128">
        <v>705</v>
      </c>
      <c r="D2814" s="128">
        <v>7</v>
      </c>
      <c r="E2814" s="128">
        <v>262</v>
      </c>
      <c r="F2814" s="128">
        <v>0.99099999999999999</v>
      </c>
    </row>
    <row r="2815" spans="1:6">
      <c r="A2815" s="128">
        <v>519961</v>
      </c>
      <c r="B2815" s="129" t="s">
        <v>3912</v>
      </c>
      <c r="C2815" s="128">
        <v>701</v>
      </c>
      <c r="D2815" s="128">
        <v>7</v>
      </c>
      <c r="E2815" s="128">
        <v>323</v>
      </c>
      <c r="F2815" s="128">
        <v>0.98399999999999999</v>
      </c>
    </row>
    <row r="2816" spans="1:6">
      <c r="A2816" s="128">
        <v>509531</v>
      </c>
      <c r="B2816" s="129" t="s">
        <v>4013</v>
      </c>
      <c r="C2816" s="128">
        <v>502</v>
      </c>
      <c r="D2816" s="128">
        <v>5</v>
      </c>
      <c r="E2816" s="128">
        <v>419</v>
      </c>
      <c r="F2816" s="128">
        <v>0.97199999999999998</v>
      </c>
    </row>
    <row r="2817" spans="1:6">
      <c r="A2817" s="128">
        <v>502979</v>
      </c>
      <c r="B2817" s="129" t="s">
        <v>3913</v>
      </c>
      <c r="C2817" s="128">
        <v>402</v>
      </c>
      <c r="D2817" s="128">
        <v>4</v>
      </c>
      <c r="E2817" s="128">
        <v>177</v>
      </c>
      <c r="F2817" s="128">
        <v>1.002</v>
      </c>
    </row>
    <row r="2818" spans="1:6">
      <c r="A2818" s="128">
        <v>521078</v>
      </c>
      <c r="B2818" s="129" t="s">
        <v>3914</v>
      </c>
      <c r="C2818" s="128">
        <v>705</v>
      </c>
      <c r="D2818" s="128">
        <v>7</v>
      </c>
      <c r="E2818" s="128">
        <v>263</v>
      </c>
      <c r="F2818" s="128">
        <v>0.99099999999999999</v>
      </c>
    </row>
    <row r="2819" spans="1:6">
      <c r="A2819" s="128">
        <v>521086</v>
      </c>
      <c r="B2819" s="129" t="s">
        <v>3915</v>
      </c>
      <c r="C2819" s="128">
        <v>702</v>
      </c>
      <c r="D2819" s="128">
        <v>7</v>
      </c>
      <c r="E2819" s="128">
        <v>199</v>
      </c>
      <c r="F2819" s="128">
        <v>0.999</v>
      </c>
    </row>
    <row r="2820" spans="1:6">
      <c r="A2820" s="128">
        <v>523356</v>
      </c>
      <c r="B2820" s="129" t="s">
        <v>3916</v>
      </c>
      <c r="C2820" s="128">
        <v>807</v>
      </c>
      <c r="D2820" s="128">
        <v>8</v>
      </c>
      <c r="E2820" s="128">
        <v>127</v>
      </c>
      <c r="F2820" s="128">
        <v>1.008</v>
      </c>
    </row>
    <row r="2821" spans="1:6">
      <c r="A2821" s="128">
        <v>518131</v>
      </c>
      <c r="B2821" s="129" t="s">
        <v>3917</v>
      </c>
      <c r="C2821" s="128">
        <v>511</v>
      </c>
      <c r="D2821" s="128">
        <v>5</v>
      </c>
      <c r="E2821" s="128">
        <v>427</v>
      </c>
      <c r="F2821" s="128">
        <v>0.97099999999999997</v>
      </c>
    </row>
    <row r="2822" spans="1:6">
      <c r="A2822" s="128">
        <v>507776</v>
      </c>
      <c r="B2822" s="129" t="s">
        <v>3918</v>
      </c>
      <c r="C2822" s="128">
        <v>207</v>
      </c>
      <c r="D2822" s="128">
        <v>2</v>
      </c>
      <c r="E2822" s="128">
        <v>145</v>
      </c>
      <c r="F2822" s="128">
        <v>1.006</v>
      </c>
    </row>
    <row r="2823" spans="1:6">
      <c r="A2823" s="128">
        <v>501417</v>
      </c>
      <c r="B2823" s="129" t="s">
        <v>3919</v>
      </c>
      <c r="C2823" s="128">
        <v>401</v>
      </c>
      <c r="D2823" s="128">
        <v>4</v>
      </c>
      <c r="E2823" s="128">
        <v>111</v>
      </c>
      <c r="F2823" s="128">
        <v>1.01</v>
      </c>
    </row>
    <row r="2824" spans="1:6">
      <c r="A2824" s="128">
        <v>514454</v>
      </c>
      <c r="B2824" s="129" t="s">
        <v>3920</v>
      </c>
      <c r="C2824" s="128">
        <v>307</v>
      </c>
      <c r="D2824" s="128">
        <v>3</v>
      </c>
      <c r="E2824" s="128">
        <v>232</v>
      </c>
      <c r="F2824" s="128">
        <v>0.995</v>
      </c>
    </row>
    <row r="2825" spans="1:6">
      <c r="A2825" s="128">
        <v>556441</v>
      </c>
      <c r="B2825" s="129" t="s">
        <v>3921</v>
      </c>
      <c r="C2825" s="128">
        <v>304</v>
      </c>
      <c r="D2825" s="128">
        <v>3</v>
      </c>
      <c r="E2825" s="128">
        <v>244</v>
      </c>
      <c r="F2825" s="128">
        <v>0.99299999999999999</v>
      </c>
    </row>
    <row r="2826" spans="1:6">
      <c r="A2826" s="128">
        <v>504181</v>
      </c>
      <c r="B2826" s="129" t="s">
        <v>3922</v>
      </c>
      <c r="C2826" s="128">
        <v>202</v>
      </c>
      <c r="D2826" s="128">
        <v>2</v>
      </c>
      <c r="E2826" s="128">
        <v>153</v>
      </c>
      <c r="F2826" s="128">
        <v>1.0049999999999999</v>
      </c>
    </row>
    <row r="2827" spans="1:6">
      <c r="A2827" s="128">
        <v>518956</v>
      </c>
      <c r="B2827" s="129" t="s">
        <v>3923</v>
      </c>
      <c r="C2827" s="128">
        <v>605</v>
      </c>
      <c r="D2827" s="128">
        <v>6</v>
      </c>
      <c r="E2827" s="128">
        <v>414</v>
      </c>
      <c r="F2827" s="128">
        <v>0.97199999999999998</v>
      </c>
    </row>
    <row r="2828" spans="1:6">
      <c r="A2828" s="128">
        <v>503649</v>
      </c>
      <c r="B2828" s="129" t="s">
        <v>3924</v>
      </c>
      <c r="C2828" s="128">
        <v>404</v>
      </c>
      <c r="D2828" s="128">
        <v>4</v>
      </c>
      <c r="E2828" s="128">
        <v>112</v>
      </c>
      <c r="F2828" s="128">
        <v>1.01</v>
      </c>
    </row>
    <row r="2829" spans="1:6">
      <c r="A2829" s="128">
        <v>543993</v>
      </c>
      <c r="B2829" s="129" t="s">
        <v>3925</v>
      </c>
      <c r="C2829" s="128">
        <v>811</v>
      </c>
      <c r="D2829" s="128">
        <v>8</v>
      </c>
      <c r="E2829" s="128">
        <v>110</v>
      </c>
      <c r="F2829" s="128">
        <v>1.01</v>
      </c>
    </row>
    <row r="2830" spans="1:6">
      <c r="A2830" s="128">
        <v>544001</v>
      </c>
      <c r="B2830" s="129" t="s">
        <v>3926</v>
      </c>
      <c r="C2830" s="128">
        <v>811</v>
      </c>
      <c r="D2830" s="128">
        <v>8</v>
      </c>
      <c r="E2830" s="128">
        <v>122</v>
      </c>
      <c r="F2830" s="128">
        <v>1.008</v>
      </c>
    </row>
    <row r="2831" spans="1:6">
      <c r="A2831" s="128">
        <v>523364</v>
      </c>
      <c r="B2831" s="129" t="s">
        <v>3927</v>
      </c>
      <c r="C2831" s="128">
        <v>807</v>
      </c>
      <c r="D2831" s="128">
        <v>8</v>
      </c>
      <c r="E2831" s="128">
        <v>103</v>
      </c>
      <c r="F2831" s="128">
        <v>1.0109999999999999</v>
      </c>
    </row>
    <row r="2832" spans="1:6">
      <c r="A2832" s="128">
        <v>544019</v>
      </c>
      <c r="B2832" s="129" t="s">
        <v>3928</v>
      </c>
      <c r="C2832" s="128">
        <v>811</v>
      </c>
      <c r="D2832" s="128">
        <v>8</v>
      </c>
      <c r="E2832" s="128">
        <v>204</v>
      </c>
      <c r="F2832" s="128">
        <v>0.998</v>
      </c>
    </row>
    <row r="2833" spans="1:6">
      <c r="A2833" s="128">
        <v>521108</v>
      </c>
      <c r="B2833" s="129" t="s">
        <v>3929</v>
      </c>
      <c r="C2833" s="128">
        <v>709</v>
      </c>
      <c r="D2833" s="128">
        <v>7</v>
      </c>
      <c r="E2833" s="128">
        <v>347</v>
      </c>
      <c r="F2833" s="128">
        <v>0.98099999999999998</v>
      </c>
    </row>
    <row r="2834" spans="1:6">
      <c r="A2834" s="128">
        <v>544027</v>
      </c>
      <c r="B2834" s="129" t="s">
        <v>3930</v>
      </c>
      <c r="C2834" s="128">
        <v>811</v>
      </c>
      <c r="D2834" s="128">
        <v>8</v>
      </c>
      <c r="E2834" s="128">
        <v>103</v>
      </c>
      <c r="F2834" s="128">
        <v>1.0109999999999999</v>
      </c>
    </row>
    <row r="2835" spans="1:6">
      <c r="A2835" s="128">
        <v>544035</v>
      </c>
      <c r="B2835" s="129" t="s">
        <v>3931</v>
      </c>
      <c r="C2835" s="128">
        <v>811</v>
      </c>
      <c r="D2835" s="128">
        <v>8</v>
      </c>
      <c r="E2835" s="128">
        <v>115</v>
      </c>
      <c r="F2835" s="128">
        <v>1.0089999999999999</v>
      </c>
    </row>
    <row r="2836" spans="1:6">
      <c r="A2836" s="128">
        <v>522635</v>
      </c>
      <c r="B2836" s="129" t="s">
        <v>3932</v>
      </c>
      <c r="C2836" s="128">
        <v>807</v>
      </c>
      <c r="D2836" s="128">
        <v>8</v>
      </c>
      <c r="E2836" s="128">
        <v>104</v>
      </c>
      <c r="F2836" s="128">
        <v>1.0109999999999999</v>
      </c>
    </row>
    <row r="2837" spans="1:6">
      <c r="A2837" s="128">
        <v>544043</v>
      </c>
      <c r="B2837" s="129" t="s">
        <v>3933</v>
      </c>
      <c r="C2837" s="128">
        <v>811</v>
      </c>
      <c r="D2837" s="128">
        <v>8</v>
      </c>
      <c r="E2837" s="128">
        <v>108</v>
      </c>
      <c r="F2837" s="128">
        <v>1.01</v>
      </c>
    </row>
    <row r="2838" spans="1:6">
      <c r="A2838" s="128">
        <v>525472</v>
      </c>
      <c r="B2838" s="129" t="s">
        <v>3934</v>
      </c>
      <c r="C2838" s="128">
        <v>707</v>
      </c>
      <c r="D2838" s="128">
        <v>7</v>
      </c>
      <c r="E2838" s="128">
        <v>544</v>
      </c>
      <c r="F2838" s="128">
        <v>0.95599999999999996</v>
      </c>
    </row>
    <row r="2839" spans="1:6">
      <c r="A2839" s="128">
        <v>522244</v>
      </c>
      <c r="B2839" s="129" t="s">
        <v>3935</v>
      </c>
      <c r="C2839" s="128">
        <v>806</v>
      </c>
      <c r="D2839" s="128">
        <v>8</v>
      </c>
      <c r="E2839" s="128">
        <v>662</v>
      </c>
      <c r="F2839" s="128">
        <v>0.94199999999999995</v>
      </c>
    </row>
    <row r="2840" spans="1:6">
      <c r="A2840" s="128">
        <v>519979</v>
      </c>
      <c r="B2840" s="129" t="s">
        <v>3936</v>
      </c>
      <c r="C2840" s="128">
        <v>701</v>
      </c>
      <c r="D2840" s="128">
        <v>7</v>
      </c>
      <c r="E2840" s="128">
        <v>389</v>
      </c>
      <c r="F2840" s="128">
        <v>0.97499999999999998</v>
      </c>
    </row>
    <row r="2841" spans="1:6">
      <c r="A2841" s="128">
        <v>502022</v>
      </c>
      <c r="B2841" s="129" t="s">
        <v>3937</v>
      </c>
      <c r="C2841" s="128">
        <v>201</v>
      </c>
      <c r="D2841" s="128">
        <v>2</v>
      </c>
      <c r="E2841" s="128">
        <v>122</v>
      </c>
      <c r="F2841" s="128">
        <v>1.008</v>
      </c>
    </row>
    <row r="2842" spans="1:6">
      <c r="A2842" s="128">
        <v>500968</v>
      </c>
      <c r="B2842" s="129" t="s">
        <v>1355</v>
      </c>
      <c r="C2842" s="128">
        <v>407</v>
      </c>
      <c r="D2842" s="128">
        <v>4</v>
      </c>
      <c r="E2842" s="128">
        <v>192</v>
      </c>
      <c r="F2842" s="128">
        <v>1</v>
      </c>
    </row>
    <row r="2843" spans="1:6">
      <c r="A2843" s="128">
        <v>501425</v>
      </c>
      <c r="B2843" s="129" t="s">
        <v>3938</v>
      </c>
      <c r="C2843" s="128">
        <v>401</v>
      </c>
      <c r="D2843" s="128">
        <v>4</v>
      </c>
      <c r="E2843" s="128">
        <v>110</v>
      </c>
      <c r="F2843" s="128">
        <v>1.01</v>
      </c>
    </row>
    <row r="2844" spans="1:6">
      <c r="A2844" s="128">
        <v>529281</v>
      </c>
      <c r="B2844" s="129" t="s">
        <v>3939</v>
      </c>
      <c r="C2844" s="128">
        <v>713</v>
      </c>
      <c r="D2844" s="128">
        <v>7</v>
      </c>
      <c r="E2844" s="128">
        <v>245</v>
      </c>
      <c r="F2844" s="128">
        <v>0.99299999999999999</v>
      </c>
    </row>
    <row r="2845" spans="1:6">
      <c r="A2845" s="128">
        <v>505790</v>
      </c>
      <c r="B2845" s="129" t="s">
        <v>3940</v>
      </c>
      <c r="C2845" s="128">
        <v>301</v>
      </c>
      <c r="D2845" s="128">
        <v>3</v>
      </c>
      <c r="E2845" s="128">
        <v>265</v>
      </c>
      <c r="F2845" s="128">
        <v>0.99099999999999999</v>
      </c>
    </row>
    <row r="2846" spans="1:6">
      <c r="A2846" s="128">
        <v>500976</v>
      </c>
      <c r="B2846" s="129" t="s">
        <v>3941</v>
      </c>
      <c r="C2846" s="128">
        <v>407</v>
      </c>
      <c r="D2846" s="128">
        <v>4</v>
      </c>
      <c r="E2846" s="128">
        <v>327</v>
      </c>
      <c r="F2846" s="128">
        <v>0.98299999999999998</v>
      </c>
    </row>
    <row r="2847" spans="1:6">
      <c r="A2847" s="128">
        <v>582051</v>
      </c>
      <c r="B2847" s="129" t="s">
        <v>3941</v>
      </c>
      <c r="C2847" s="128">
        <v>607</v>
      </c>
      <c r="D2847" s="128">
        <v>6</v>
      </c>
      <c r="E2847" s="128">
        <v>389</v>
      </c>
      <c r="F2847" s="128">
        <v>0.97499999999999998</v>
      </c>
    </row>
    <row r="2848" spans="1:6">
      <c r="A2848" s="128">
        <v>513865</v>
      </c>
      <c r="B2848" s="129" t="s">
        <v>3942</v>
      </c>
      <c r="C2848" s="128">
        <v>302</v>
      </c>
      <c r="D2848" s="128">
        <v>3</v>
      </c>
      <c r="E2848" s="128">
        <v>562</v>
      </c>
      <c r="F2848" s="128">
        <v>0.95399999999999996</v>
      </c>
    </row>
    <row r="2849" spans="1:6">
      <c r="A2849" s="128">
        <v>508381</v>
      </c>
      <c r="B2849" s="129" t="s">
        <v>3943</v>
      </c>
      <c r="C2849" s="128">
        <v>106</v>
      </c>
      <c r="D2849" s="128">
        <v>1</v>
      </c>
      <c r="E2849" s="128">
        <v>146</v>
      </c>
      <c r="F2849" s="128">
        <v>1.0049999999999999</v>
      </c>
    </row>
    <row r="2850" spans="1:6">
      <c r="A2850" s="128">
        <v>516562</v>
      </c>
      <c r="B2850" s="129" t="s">
        <v>3944</v>
      </c>
      <c r="C2850" s="128">
        <v>610</v>
      </c>
      <c r="D2850" s="128">
        <v>6</v>
      </c>
      <c r="E2850" s="128">
        <v>181</v>
      </c>
      <c r="F2850" s="128">
        <v>1.0009999999999999</v>
      </c>
    </row>
    <row r="2851" spans="1:6">
      <c r="A2851" s="128">
        <v>500348</v>
      </c>
      <c r="B2851" s="129" t="s">
        <v>3945</v>
      </c>
      <c r="C2851" s="128">
        <v>308</v>
      </c>
      <c r="D2851" s="128">
        <v>3</v>
      </c>
      <c r="E2851" s="128">
        <v>418</v>
      </c>
      <c r="F2851" s="128">
        <v>0.97199999999999998</v>
      </c>
    </row>
    <row r="2852" spans="1:6">
      <c r="A2852" s="128">
        <v>510238</v>
      </c>
      <c r="B2852" s="129" t="s">
        <v>3946</v>
      </c>
      <c r="C2852" s="128">
        <v>510</v>
      </c>
      <c r="D2852" s="128">
        <v>5</v>
      </c>
      <c r="E2852" s="128">
        <v>762</v>
      </c>
      <c r="F2852" s="128">
        <v>0.92900000000000005</v>
      </c>
    </row>
    <row r="2853" spans="1:6">
      <c r="A2853" s="128">
        <v>521116</v>
      </c>
      <c r="B2853" s="129" t="s">
        <v>3947</v>
      </c>
      <c r="C2853" s="128">
        <v>702</v>
      </c>
      <c r="D2853" s="128">
        <v>7</v>
      </c>
      <c r="E2853" s="128">
        <v>233</v>
      </c>
      <c r="F2853" s="128">
        <v>0.995</v>
      </c>
    </row>
    <row r="2854" spans="1:6">
      <c r="A2854" s="128">
        <v>510246</v>
      </c>
      <c r="B2854" s="129" t="s">
        <v>3948</v>
      </c>
      <c r="C2854" s="128">
        <v>507</v>
      </c>
      <c r="D2854" s="128">
        <v>5</v>
      </c>
      <c r="E2854" s="128">
        <v>630</v>
      </c>
      <c r="F2854" s="128">
        <v>0.94599999999999995</v>
      </c>
    </row>
    <row r="2855" spans="1:6">
      <c r="A2855" s="128">
        <v>518158</v>
      </c>
      <c r="B2855" s="129" t="s">
        <v>1281</v>
      </c>
      <c r="C2855" s="128">
        <v>611</v>
      </c>
      <c r="D2855" s="128">
        <v>6</v>
      </c>
      <c r="E2855" s="128">
        <v>374</v>
      </c>
      <c r="F2855" s="128">
        <v>0.97699999999999998</v>
      </c>
    </row>
    <row r="2856" spans="1:6">
      <c r="A2856" s="128">
        <v>518972</v>
      </c>
      <c r="B2856" s="129" t="s">
        <v>3949</v>
      </c>
      <c r="C2856" s="128">
        <v>611</v>
      </c>
      <c r="D2856" s="128">
        <v>6</v>
      </c>
      <c r="E2856" s="128">
        <v>328</v>
      </c>
      <c r="F2856" s="128">
        <v>0.98299999999999998</v>
      </c>
    </row>
    <row r="2857" spans="1:6">
      <c r="A2857" s="128">
        <v>581488</v>
      </c>
      <c r="B2857" s="129" t="s">
        <v>3950</v>
      </c>
      <c r="C2857" s="128">
        <v>207</v>
      </c>
      <c r="D2857" s="128">
        <v>2</v>
      </c>
      <c r="E2857" s="128">
        <v>156</v>
      </c>
      <c r="F2857" s="128">
        <v>1.004</v>
      </c>
    </row>
    <row r="2858" spans="1:6">
      <c r="A2858" s="128">
        <v>512834</v>
      </c>
      <c r="B2858" s="129" t="s">
        <v>3951</v>
      </c>
      <c r="C2858" s="128">
        <v>506</v>
      </c>
      <c r="D2858" s="128">
        <v>5</v>
      </c>
      <c r="E2858" s="128">
        <v>428</v>
      </c>
      <c r="F2858" s="128">
        <v>0.97099999999999997</v>
      </c>
    </row>
    <row r="2859" spans="1:6">
      <c r="A2859" s="128">
        <v>505803</v>
      </c>
      <c r="B2859" s="129" t="s">
        <v>3952</v>
      </c>
      <c r="C2859" s="128">
        <v>305</v>
      </c>
      <c r="D2859" s="128">
        <v>3</v>
      </c>
      <c r="E2859" s="128">
        <v>192</v>
      </c>
      <c r="F2859" s="128">
        <v>1</v>
      </c>
    </row>
    <row r="2860" spans="1:6">
      <c r="A2860" s="128">
        <v>526649</v>
      </c>
      <c r="B2860" s="129" t="s">
        <v>3953</v>
      </c>
      <c r="C2860" s="128">
        <v>801</v>
      </c>
      <c r="D2860" s="128">
        <v>8</v>
      </c>
      <c r="E2860" s="128">
        <v>533</v>
      </c>
      <c r="F2860" s="128">
        <v>0.95799999999999996</v>
      </c>
    </row>
    <row r="2861" spans="1:6">
      <c r="A2861" s="128">
        <v>524123</v>
      </c>
      <c r="B2861" s="129" t="s">
        <v>3954</v>
      </c>
      <c r="C2861" s="128">
        <v>703</v>
      </c>
      <c r="D2861" s="128">
        <v>7</v>
      </c>
      <c r="E2861" s="128">
        <v>665</v>
      </c>
      <c r="F2861" s="128">
        <v>0.94099999999999995</v>
      </c>
    </row>
    <row r="2862" spans="1:6">
      <c r="A2862" s="128">
        <v>529290</v>
      </c>
      <c r="B2862" s="129" t="s">
        <v>3955</v>
      </c>
      <c r="C2862" s="128">
        <v>713</v>
      </c>
      <c r="D2862" s="128">
        <v>7</v>
      </c>
      <c r="E2862" s="128">
        <v>143</v>
      </c>
      <c r="F2862" s="128">
        <v>1.006</v>
      </c>
    </row>
    <row r="2863" spans="1:6">
      <c r="A2863" s="128">
        <v>522252</v>
      </c>
      <c r="B2863" s="129" t="s">
        <v>3956</v>
      </c>
      <c r="C2863" s="128">
        <v>806</v>
      </c>
      <c r="D2863" s="128">
        <v>8</v>
      </c>
      <c r="E2863" s="128">
        <v>197</v>
      </c>
      <c r="F2863" s="128">
        <v>0.999</v>
      </c>
    </row>
    <row r="2864" spans="1:6">
      <c r="A2864" s="128">
        <v>517381</v>
      </c>
      <c r="B2864" s="129" t="s">
        <v>1468</v>
      </c>
      <c r="C2864" s="128">
        <v>612</v>
      </c>
      <c r="D2864" s="128">
        <v>6</v>
      </c>
      <c r="E2864" s="128">
        <v>252</v>
      </c>
      <c r="F2864" s="128">
        <v>0.99199999999999999</v>
      </c>
    </row>
    <row r="2865" spans="1:6">
      <c r="A2865" s="128">
        <v>510254</v>
      </c>
      <c r="B2865" s="129" t="s">
        <v>3957</v>
      </c>
      <c r="C2865" s="128">
        <v>503</v>
      </c>
      <c r="D2865" s="128">
        <v>5</v>
      </c>
      <c r="E2865" s="128">
        <v>479</v>
      </c>
      <c r="F2865" s="128">
        <v>0.96399999999999997</v>
      </c>
    </row>
    <row r="2866" spans="1:6">
      <c r="A2866" s="128">
        <v>523372</v>
      </c>
      <c r="B2866" s="129" t="s">
        <v>3958</v>
      </c>
      <c r="C2866" s="128">
        <v>807</v>
      </c>
      <c r="D2866" s="128">
        <v>8</v>
      </c>
      <c r="E2866" s="128">
        <v>104</v>
      </c>
      <c r="F2866" s="128">
        <v>1.0109999999999999</v>
      </c>
    </row>
    <row r="2867" spans="1:6">
      <c r="A2867" s="128">
        <v>522261</v>
      </c>
      <c r="B2867" s="129" t="s">
        <v>3959</v>
      </c>
      <c r="C2867" s="128">
        <v>806</v>
      </c>
      <c r="D2867" s="128">
        <v>8</v>
      </c>
      <c r="E2867" s="128">
        <v>178</v>
      </c>
      <c r="F2867" s="128">
        <v>1.0009999999999999</v>
      </c>
    </row>
    <row r="2868" spans="1:6">
      <c r="A2868" s="128">
        <v>524131</v>
      </c>
      <c r="B2868" s="129" t="s">
        <v>3960</v>
      </c>
      <c r="C2868" s="128">
        <v>706</v>
      </c>
      <c r="D2868" s="128">
        <v>7</v>
      </c>
      <c r="E2868" s="128">
        <v>895</v>
      </c>
      <c r="F2868" s="128">
        <v>0.91300000000000003</v>
      </c>
    </row>
    <row r="2869" spans="1:6">
      <c r="A2869" s="128">
        <v>525499</v>
      </c>
      <c r="B2869" s="129" t="s">
        <v>3961</v>
      </c>
      <c r="C2869" s="128">
        <v>707</v>
      </c>
      <c r="D2869" s="128">
        <v>7</v>
      </c>
      <c r="E2869" s="128">
        <v>394</v>
      </c>
      <c r="F2869" s="128">
        <v>0.97499999999999998</v>
      </c>
    </row>
    <row r="2870" spans="1:6">
      <c r="A2870" s="128">
        <v>526657</v>
      </c>
      <c r="B2870" s="129" t="s">
        <v>3962</v>
      </c>
      <c r="C2870" s="128">
        <v>810</v>
      </c>
      <c r="D2870" s="128">
        <v>8</v>
      </c>
      <c r="E2870" s="128">
        <v>450</v>
      </c>
      <c r="F2870" s="128">
        <v>0.96799999999999997</v>
      </c>
    </row>
    <row r="2871" spans="1:6">
      <c r="A2871" s="128">
        <v>518981</v>
      </c>
      <c r="B2871" s="129" t="s">
        <v>3963</v>
      </c>
      <c r="C2871" s="128">
        <v>611</v>
      </c>
      <c r="D2871" s="128">
        <v>6</v>
      </c>
      <c r="E2871" s="128">
        <v>449</v>
      </c>
      <c r="F2871" s="128">
        <v>0.96799999999999997</v>
      </c>
    </row>
    <row r="2872" spans="1:6">
      <c r="A2872" s="128">
        <v>519987</v>
      </c>
      <c r="B2872" s="129" t="s">
        <v>3964</v>
      </c>
      <c r="C2872" s="128">
        <v>712</v>
      </c>
      <c r="D2872" s="128">
        <v>7</v>
      </c>
      <c r="E2872" s="128">
        <v>176</v>
      </c>
      <c r="F2872" s="128">
        <v>1.002</v>
      </c>
    </row>
    <row r="2873" spans="1:6">
      <c r="A2873" s="128">
        <v>502987</v>
      </c>
      <c r="B2873" s="129" t="s">
        <v>3965</v>
      </c>
      <c r="C2873" s="128">
        <v>402</v>
      </c>
      <c r="D2873" s="128">
        <v>4</v>
      </c>
      <c r="E2873" s="128">
        <v>139</v>
      </c>
      <c r="F2873" s="128">
        <v>1.006</v>
      </c>
    </row>
    <row r="2874" spans="1:6">
      <c r="A2874" s="128">
        <v>519995</v>
      </c>
      <c r="B2874" s="129" t="s">
        <v>3966</v>
      </c>
      <c r="C2874" s="128">
        <v>712</v>
      </c>
      <c r="D2874" s="128">
        <v>7</v>
      </c>
      <c r="E2874" s="128">
        <v>238</v>
      </c>
      <c r="F2874" s="128">
        <v>0.99399999999999999</v>
      </c>
    </row>
    <row r="2875" spans="1:6">
      <c r="A2875" s="128">
        <v>516571</v>
      </c>
      <c r="B2875" s="129" t="s">
        <v>3967</v>
      </c>
      <c r="C2875" s="128">
        <v>610</v>
      </c>
      <c r="D2875" s="128">
        <v>6</v>
      </c>
      <c r="E2875" s="128">
        <v>156</v>
      </c>
      <c r="F2875" s="128">
        <v>1.004</v>
      </c>
    </row>
    <row r="2876" spans="1:6">
      <c r="A2876" s="128">
        <v>502995</v>
      </c>
      <c r="B2876" s="129" t="s">
        <v>3968</v>
      </c>
      <c r="C2876" s="128">
        <v>402</v>
      </c>
      <c r="D2876" s="128">
        <v>4</v>
      </c>
      <c r="E2876" s="128">
        <v>221</v>
      </c>
      <c r="F2876" s="128">
        <v>0.996</v>
      </c>
    </row>
    <row r="2877" spans="1:6">
      <c r="A2877" s="128">
        <v>503002</v>
      </c>
      <c r="B2877" s="129" t="s">
        <v>3969</v>
      </c>
      <c r="C2877" s="128">
        <v>402</v>
      </c>
      <c r="D2877" s="128">
        <v>4</v>
      </c>
      <c r="E2877" s="128">
        <v>150</v>
      </c>
      <c r="F2877" s="128">
        <v>1.0049999999999999</v>
      </c>
    </row>
    <row r="2878" spans="1:6">
      <c r="A2878" s="128">
        <v>511200</v>
      </c>
      <c r="B2878" s="129" t="s">
        <v>3970</v>
      </c>
      <c r="C2878" s="128">
        <v>505</v>
      </c>
      <c r="D2878" s="128">
        <v>5</v>
      </c>
      <c r="E2878" s="128">
        <v>759</v>
      </c>
      <c r="F2878" s="128">
        <v>0.93</v>
      </c>
    </row>
    <row r="2879" spans="1:6">
      <c r="A2879" s="128">
        <v>515833</v>
      </c>
      <c r="B2879" s="129" t="s">
        <v>3970</v>
      </c>
      <c r="C2879" s="128">
        <v>608</v>
      </c>
      <c r="D2879" s="128">
        <v>6</v>
      </c>
      <c r="E2879" s="128">
        <v>180</v>
      </c>
      <c r="F2879" s="128">
        <v>1.0009999999999999</v>
      </c>
    </row>
    <row r="2880" spans="1:6">
      <c r="A2880" s="128">
        <v>516589</v>
      </c>
      <c r="B2880" s="129" t="s">
        <v>212</v>
      </c>
      <c r="C2880" s="128">
        <v>613</v>
      </c>
      <c r="D2880" s="128">
        <v>6</v>
      </c>
      <c r="E2880" s="128">
        <v>272</v>
      </c>
      <c r="F2880" s="128">
        <v>0.99</v>
      </c>
    </row>
    <row r="2881" spans="1:6">
      <c r="A2881" s="128">
        <v>518999</v>
      </c>
      <c r="B2881" s="129" t="s">
        <v>3971</v>
      </c>
      <c r="C2881" s="128">
        <v>605</v>
      </c>
      <c r="D2881" s="128">
        <v>6</v>
      </c>
      <c r="E2881" s="128">
        <v>487</v>
      </c>
      <c r="F2881" s="128">
        <v>0.96299999999999997</v>
      </c>
    </row>
    <row r="2882" spans="1:6">
      <c r="A2882" s="128">
        <v>504190</v>
      </c>
      <c r="B2882" s="129" t="s">
        <v>3972</v>
      </c>
      <c r="C2882" s="128">
        <v>405</v>
      </c>
      <c r="D2882" s="128">
        <v>4</v>
      </c>
      <c r="E2882" s="128">
        <v>111</v>
      </c>
      <c r="F2882" s="128">
        <v>1.01</v>
      </c>
    </row>
    <row r="2883" spans="1:6">
      <c r="A2883" s="128">
        <v>500984</v>
      </c>
      <c r="B2883" s="129" t="s">
        <v>3973</v>
      </c>
      <c r="C2883" s="128">
        <v>407</v>
      </c>
      <c r="D2883" s="128">
        <v>4</v>
      </c>
      <c r="E2883" s="128">
        <v>274</v>
      </c>
      <c r="F2883" s="128">
        <v>0.99</v>
      </c>
    </row>
    <row r="2884" spans="1:6">
      <c r="A2884" s="128">
        <v>517402</v>
      </c>
      <c r="B2884" s="129" t="s">
        <v>648</v>
      </c>
      <c r="C2884" s="128">
        <v>511</v>
      </c>
      <c r="D2884" s="128">
        <v>5</v>
      </c>
      <c r="E2884" s="128">
        <v>378</v>
      </c>
      <c r="F2884" s="128">
        <v>0.97699999999999998</v>
      </c>
    </row>
    <row r="2885" spans="1:6">
      <c r="A2885" s="128">
        <v>515841</v>
      </c>
      <c r="B2885" s="129" t="s">
        <v>3974</v>
      </c>
      <c r="C2885" s="128">
        <v>609</v>
      </c>
      <c r="D2885" s="128">
        <v>6</v>
      </c>
      <c r="E2885" s="128">
        <v>174</v>
      </c>
      <c r="F2885" s="128">
        <v>1.002</v>
      </c>
    </row>
    <row r="2886" spans="1:6">
      <c r="A2886" s="128">
        <v>525502</v>
      </c>
      <c r="B2886" s="129" t="s">
        <v>3975</v>
      </c>
      <c r="C2886" s="128">
        <v>707</v>
      </c>
      <c r="D2886" s="128">
        <v>7</v>
      </c>
      <c r="E2886" s="128">
        <v>391</v>
      </c>
      <c r="F2886" s="128">
        <v>0.97499999999999998</v>
      </c>
    </row>
    <row r="2887" spans="1:6">
      <c r="A2887" s="128">
        <v>500992</v>
      </c>
      <c r="B2887" s="129" t="s">
        <v>3976</v>
      </c>
      <c r="C2887" s="128">
        <v>403</v>
      </c>
      <c r="D2887" s="128">
        <v>4</v>
      </c>
      <c r="E2887" s="128">
        <v>251</v>
      </c>
      <c r="F2887" s="128">
        <v>0.99199999999999999</v>
      </c>
    </row>
    <row r="2888" spans="1:6">
      <c r="A2888" s="128">
        <v>582816</v>
      </c>
      <c r="B2888" s="129" t="s">
        <v>3977</v>
      </c>
      <c r="C2888" s="128">
        <v>407</v>
      </c>
      <c r="D2888" s="128">
        <v>4</v>
      </c>
      <c r="E2888" s="128">
        <v>204</v>
      </c>
      <c r="F2888" s="128">
        <v>0.998</v>
      </c>
    </row>
    <row r="2889" spans="1:6">
      <c r="A2889" s="128">
        <v>501018</v>
      </c>
      <c r="B2889" s="129" t="s">
        <v>3978</v>
      </c>
      <c r="C2889" s="128">
        <v>403</v>
      </c>
      <c r="D2889" s="128">
        <v>4</v>
      </c>
      <c r="E2889" s="128">
        <v>141</v>
      </c>
      <c r="F2889" s="128">
        <v>1.006</v>
      </c>
    </row>
    <row r="2890" spans="1:6">
      <c r="A2890" s="128">
        <v>505811</v>
      </c>
      <c r="B2890" s="129" t="s">
        <v>3979</v>
      </c>
      <c r="C2890" s="128">
        <v>301</v>
      </c>
      <c r="D2890" s="128">
        <v>3</v>
      </c>
      <c r="E2890" s="128">
        <v>271</v>
      </c>
      <c r="F2890" s="128">
        <v>0.99</v>
      </c>
    </row>
    <row r="2891" spans="1:6">
      <c r="A2891" s="128">
        <v>507792</v>
      </c>
      <c r="B2891" s="129" t="s">
        <v>3980</v>
      </c>
      <c r="C2891" s="128">
        <v>203</v>
      </c>
      <c r="D2891" s="128">
        <v>2</v>
      </c>
      <c r="E2891" s="128">
        <v>144</v>
      </c>
      <c r="F2891" s="128">
        <v>1.006</v>
      </c>
    </row>
    <row r="2892" spans="1:6">
      <c r="A2892" s="128">
        <v>525511</v>
      </c>
      <c r="B2892" s="129" t="s">
        <v>3981</v>
      </c>
      <c r="C2892" s="128">
        <v>707</v>
      </c>
      <c r="D2892" s="128">
        <v>7</v>
      </c>
      <c r="E2892" s="128">
        <v>315</v>
      </c>
      <c r="F2892" s="128">
        <v>0.98499999999999999</v>
      </c>
    </row>
    <row r="2893" spans="1:6">
      <c r="A2893" s="128">
        <v>517399</v>
      </c>
      <c r="B2893" s="129" t="s">
        <v>3982</v>
      </c>
      <c r="C2893" s="128">
        <v>612</v>
      </c>
      <c r="D2893" s="128">
        <v>6</v>
      </c>
      <c r="E2893" s="128">
        <v>315</v>
      </c>
      <c r="F2893" s="128">
        <v>0.98499999999999999</v>
      </c>
    </row>
  </sheetData>
  <hyperlinks>
    <hyperlink ref="A1" location="HLAVNY!A1" display="&lt;-------------- späť na HLAVNY" xr:uid="{00000000-0004-0000-2A00-000000000000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tabColor rgb="FFFFD966"/>
    <outlinePr summaryBelow="0" summaryRight="0"/>
  </sheetPr>
  <dimension ref="A1:F32"/>
  <sheetViews>
    <sheetView workbookViewId="0"/>
  </sheetViews>
  <sheetFormatPr defaultColWidth="12.6640625" defaultRowHeight="15.75" customHeight="1"/>
  <cols>
    <col min="1" max="1" width="6.44140625" customWidth="1"/>
    <col min="2" max="2" width="22.6640625" customWidth="1"/>
    <col min="3" max="3" width="7.21875" customWidth="1"/>
    <col min="4" max="4" width="7" customWidth="1"/>
    <col min="5" max="5" width="15.6640625" customWidth="1"/>
  </cols>
  <sheetData>
    <row r="1" spans="1:6">
      <c r="A1" s="82" t="s">
        <v>111</v>
      </c>
      <c r="B1" s="65"/>
      <c r="C1" s="65"/>
      <c r="D1" s="65"/>
      <c r="E1" s="65"/>
      <c r="F1" s="12"/>
    </row>
    <row r="2" spans="1:6">
      <c r="A2" s="65" t="s">
        <v>772</v>
      </c>
      <c r="B2" s="65" t="s">
        <v>4858</v>
      </c>
      <c r="C2" s="65" t="s">
        <v>4859</v>
      </c>
      <c r="D2" s="65">
        <f>AVERAGE(B3:B32)</f>
        <v>10.934200000000001</v>
      </c>
      <c r="E2" s="65" t="s">
        <v>4860</v>
      </c>
      <c r="F2" s="47" t="s">
        <v>4861</v>
      </c>
    </row>
    <row r="3" spans="1:6">
      <c r="A3" s="232">
        <v>45170</v>
      </c>
      <c r="B3" s="12">
        <v>10.903</v>
      </c>
    </row>
    <row r="4" spans="1:6">
      <c r="A4" s="232">
        <v>45171</v>
      </c>
      <c r="B4" s="12">
        <v>10.907</v>
      </c>
    </row>
    <row r="5" spans="1:6">
      <c r="A5" s="232">
        <v>45172</v>
      </c>
      <c r="B5" s="12">
        <v>10.906000000000001</v>
      </c>
    </row>
    <row r="6" spans="1:6">
      <c r="A6" s="232">
        <v>45173</v>
      </c>
      <c r="B6" s="12">
        <v>10.907</v>
      </c>
    </row>
    <row r="7" spans="1:6">
      <c r="A7" s="232">
        <v>45174</v>
      </c>
      <c r="B7" s="12">
        <v>10.914</v>
      </c>
    </row>
    <row r="8" spans="1:6">
      <c r="A8" s="232">
        <v>45175</v>
      </c>
      <c r="B8" s="12">
        <v>10.91</v>
      </c>
    </row>
    <row r="9" spans="1:6">
      <c r="A9" s="232">
        <v>45176</v>
      </c>
      <c r="B9" s="12">
        <v>10.909000000000001</v>
      </c>
    </row>
    <row r="10" spans="1:6">
      <c r="A10" s="232">
        <v>45177</v>
      </c>
      <c r="B10" s="12">
        <v>10.907</v>
      </c>
    </row>
    <row r="11" spans="1:6">
      <c r="A11" s="232">
        <v>45178</v>
      </c>
      <c r="B11" s="12">
        <v>10.913</v>
      </c>
    </row>
    <row r="12" spans="1:6">
      <c r="A12" s="232">
        <v>45179</v>
      </c>
      <c r="B12" s="12">
        <v>10.92</v>
      </c>
    </row>
    <row r="13" spans="1:6">
      <c r="A13" s="232">
        <v>45180</v>
      </c>
      <c r="B13" s="12">
        <v>10.925000000000001</v>
      </c>
    </row>
    <row r="14" spans="1:6">
      <c r="A14" s="232">
        <v>45181</v>
      </c>
      <c r="B14" s="12">
        <v>10.932</v>
      </c>
    </row>
    <row r="15" spans="1:6">
      <c r="A15" s="232">
        <v>45182</v>
      </c>
      <c r="B15" s="12">
        <v>10.936999999999999</v>
      </c>
    </row>
    <row r="16" spans="1:6">
      <c r="A16" s="232">
        <v>45183</v>
      </c>
      <c r="B16" s="12">
        <v>10.944000000000001</v>
      </c>
    </row>
    <row r="17" spans="1:2">
      <c r="A17" s="232">
        <v>45184</v>
      </c>
      <c r="B17" s="12">
        <v>10.945</v>
      </c>
    </row>
    <row r="18" spans="1:2">
      <c r="A18" s="232">
        <v>45185</v>
      </c>
      <c r="B18" s="12">
        <v>10.941000000000001</v>
      </c>
    </row>
    <row r="19" spans="1:2">
      <c r="A19" s="232">
        <v>45186</v>
      </c>
      <c r="B19" s="12">
        <v>10.942</v>
      </c>
    </row>
    <row r="20" spans="1:2">
      <c r="A20" s="232">
        <v>45187</v>
      </c>
      <c r="B20" s="12">
        <v>10.942</v>
      </c>
    </row>
    <row r="21" spans="1:2">
      <c r="A21" s="232">
        <v>45188</v>
      </c>
      <c r="B21" s="12">
        <v>10.933</v>
      </c>
    </row>
    <row r="22" spans="1:2">
      <c r="A22" s="232">
        <v>45189</v>
      </c>
      <c r="B22" s="12">
        <v>10.936999999999999</v>
      </c>
    </row>
    <row r="23" spans="1:2">
      <c r="A23" s="232">
        <v>45190</v>
      </c>
      <c r="B23" s="12">
        <v>10.935</v>
      </c>
    </row>
    <row r="24" spans="1:2">
      <c r="A24" s="232">
        <v>45191</v>
      </c>
      <c r="B24" s="12">
        <v>10.942</v>
      </c>
    </row>
    <row r="25" spans="1:2">
      <c r="A25" s="232">
        <v>45192</v>
      </c>
      <c r="B25" s="12">
        <v>10.94</v>
      </c>
    </row>
    <row r="26" spans="1:2">
      <c r="A26" s="232">
        <v>45193</v>
      </c>
      <c r="B26" s="12">
        <v>10.95</v>
      </c>
    </row>
    <row r="27" spans="1:2">
      <c r="A27" s="232">
        <v>45194</v>
      </c>
      <c r="B27" s="12">
        <v>10.95</v>
      </c>
    </row>
    <row r="28" spans="1:2">
      <c r="A28" s="232">
        <v>45195</v>
      </c>
      <c r="B28" s="12">
        <v>10.955</v>
      </c>
    </row>
    <row r="29" spans="1:2">
      <c r="A29" s="232">
        <v>45196</v>
      </c>
      <c r="B29" s="12">
        <v>10.96</v>
      </c>
    </row>
    <row r="30" spans="1:2">
      <c r="A30" s="232">
        <v>45197</v>
      </c>
      <c r="B30" s="12">
        <v>10.968</v>
      </c>
    </row>
    <row r="31" spans="1:2">
      <c r="A31" s="232">
        <v>45198</v>
      </c>
      <c r="B31" s="12">
        <v>10.974</v>
      </c>
    </row>
    <row r="32" spans="1:2">
      <c r="A32" s="232">
        <v>45199</v>
      </c>
      <c r="B32" s="12">
        <v>10.978</v>
      </c>
    </row>
  </sheetData>
  <hyperlinks>
    <hyperlink ref="A1" location="HLAVNY!A1" display="&lt;-------------- späť na HLAVNY" xr:uid="{00000000-0004-0000-2B00-000000000000}"/>
    <hyperlink ref="F2" r:id="rId1" xr:uid="{00000000-0004-0000-2B00-000001000000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9CB9C"/>
    <outlinePr summaryBelow="0" summaryRight="0"/>
  </sheetPr>
  <dimension ref="A1:N25"/>
  <sheetViews>
    <sheetView workbookViewId="0"/>
  </sheetViews>
  <sheetFormatPr defaultColWidth="12.6640625" defaultRowHeight="15.75" customHeight="1"/>
  <cols>
    <col min="1" max="1" width="14.6640625" customWidth="1"/>
    <col min="2" max="2" width="14.77734375" customWidth="1"/>
    <col min="6" max="6" width="13.109375" customWidth="1"/>
    <col min="7" max="7" width="15.109375" customWidth="1"/>
  </cols>
  <sheetData>
    <row r="1" spans="1:14" ht="13.2">
      <c r="A1" s="82" t="s">
        <v>111</v>
      </c>
      <c r="B1" s="233"/>
      <c r="C1" s="233"/>
      <c r="D1" s="233"/>
      <c r="E1" s="233"/>
      <c r="F1" s="233"/>
      <c r="G1" s="233"/>
    </row>
    <row r="2" spans="1:14" ht="13.2">
      <c r="A2" s="12" t="s">
        <v>4862</v>
      </c>
      <c r="B2" s="12" t="s">
        <v>4863</v>
      </c>
      <c r="C2" s="12" t="s">
        <v>4864</v>
      </c>
      <c r="D2" s="12" t="s">
        <v>4865</v>
      </c>
      <c r="E2" s="12" t="s">
        <v>4866</v>
      </c>
      <c r="F2" s="12" t="s">
        <v>500</v>
      </c>
      <c r="G2" s="12" t="s">
        <v>4867</v>
      </c>
      <c r="H2" s="12" t="s">
        <v>4868</v>
      </c>
      <c r="I2" s="12" t="str">
        <f>"Vlastný "&amp;A21</f>
        <v>Vlastný S9</v>
      </c>
      <c r="J2" s="12" t="str">
        <f>"Vlastný "&amp;A22</f>
        <v>Vlastný S10</v>
      </c>
      <c r="K2" s="12" t="str">
        <f>"Vlastný "&amp;A23</f>
        <v>Vlastný V11</v>
      </c>
      <c r="L2" s="12" t="str">
        <f>"Vlastný "&amp;A24</f>
        <v>Vlastný V12</v>
      </c>
      <c r="M2" s="12" t="str">
        <f>"Vlastný "&amp;A25</f>
        <v>Vlastný V13</v>
      </c>
    </row>
    <row r="3" spans="1:14" ht="13.2">
      <c r="A3" s="12" t="s">
        <v>4863</v>
      </c>
    </row>
    <row r="4" spans="1:14" ht="13.2">
      <c r="A4" s="12" t="s">
        <v>4864</v>
      </c>
    </row>
    <row r="5" spans="1:14" ht="13.2">
      <c r="A5" s="12" t="s">
        <v>4865</v>
      </c>
    </row>
    <row r="6" spans="1:14" ht="13.2">
      <c r="A6" s="12" t="s">
        <v>4866</v>
      </c>
    </row>
    <row r="7" spans="1:14" ht="13.2">
      <c r="A7" s="12" t="s">
        <v>500</v>
      </c>
    </row>
    <row r="8" spans="1:14" ht="13.2">
      <c r="A8" s="12" t="s">
        <v>4867</v>
      </c>
    </row>
    <row r="9" spans="1:14" ht="13.2">
      <c r="A9" s="12" t="s">
        <v>4868</v>
      </c>
    </row>
    <row r="10" spans="1:14" ht="13.2">
      <c r="A10" s="12" t="s">
        <v>4869</v>
      </c>
    </row>
    <row r="12" spans="1:14" ht="108" customHeight="1">
      <c r="A12" s="234" t="s">
        <v>4870</v>
      </c>
      <c r="B12" s="234" t="s">
        <v>4871</v>
      </c>
      <c r="C12" s="234" t="s">
        <v>4872</v>
      </c>
      <c r="D12" s="234" t="s">
        <v>4873</v>
      </c>
      <c r="E12" s="234" t="s">
        <v>4874</v>
      </c>
      <c r="F12" s="234" t="s">
        <v>4875</v>
      </c>
      <c r="G12" s="234" t="s">
        <v>4876</v>
      </c>
      <c r="H12" s="234" t="s">
        <v>4877</v>
      </c>
      <c r="I12" s="234" t="s">
        <v>4878</v>
      </c>
      <c r="J12" s="234" t="s">
        <v>4879</v>
      </c>
      <c r="K12" s="234" t="s">
        <v>4880</v>
      </c>
      <c r="L12" s="234" t="s">
        <v>4881</v>
      </c>
      <c r="M12" s="234" t="s">
        <v>4882</v>
      </c>
      <c r="N12" s="234" t="s">
        <v>4883</v>
      </c>
    </row>
    <row r="13" spans="1:14" ht="14.4">
      <c r="A13" s="235" t="s">
        <v>4884</v>
      </c>
      <c r="B13" s="236">
        <v>0</v>
      </c>
      <c r="C13" s="236">
        <v>200</v>
      </c>
      <c r="D13" s="236">
        <v>0</v>
      </c>
      <c r="E13" s="236" t="s">
        <v>4885</v>
      </c>
      <c r="F13" s="235">
        <v>2.8999999999999998E-3</v>
      </c>
      <c r="G13" s="235">
        <v>1.5</v>
      </c>
      <c r="H13" s="235">
        <v>2.0499999999999998</v>
      </c>
      <c r="I13" s="235">
        <v>2.81E-2</v>
      </c>
      <c r="J13" s="235">
        <v>4.4799999999999996E-3</v>
      </c>
      <c r="K13" s="237" t="s">
        <v>389</v>
      </c>
      <c r="L13" s="237" t="s">
        <v>389</v>
      </c>
      <c r="M13" s="235">
        <v>2.23E-2</v>
      </c>
      <c r="N13" s="235">
        <v>4.0000000000000001E-3</v>
      </c>
    </row>
    <row r="14" spans="1:14" ht="14.4">
      <c r="A14" s="238" t="s">
        <v>4886</v>
      </c>
      <c r="B14" s="239">
        <v>200.1</v>
      </c>
      <c r="C14" s="239" t="s">
        <v>4887</v>
      </c>
      <c r="D14" s="239" t="s">
        <v>4888</v>
      </c>
      <c r="E14" s="239" t="s">
        <v>4889</v>
      </c>
      <c r="F14" s="238">
        <v>2.8999999999999998E-3</v>
      </c>
      <c r="G14" s="238">
        <v>1.5</v>
      </c>
      <c r="H14" s="238">
        <v>5.47</v>
      </c>
      <c r="I14" s="238">
        <v>1.1900000000000001E-2</v>
      </c>
      <c r="J14" s="238">
        <v>4.4799999999999996E-3</v>
      </c>
      <c r="K14" s="240" t="s">
        <v>389</v>
      </c>
      <c r="L14" s="240" t="s">
        <v>389</v>
      </c>
      <c r="M14" s="238">
        <v>6.1000000000000004E-3</v>
      </c>
      <c r="N14" s="238">
        <v>4.0000000000000001E-3</v>
      </c>
    </row>
    <row r="15" spans="1:14" ht="14.4">
      <c r="A15" s="235" t="s">
        <v>4890</v>
      </c>
      <c r="B15" s="236" t="s">
        <v>4891</v>
      </c>
      <c r="C15" s="236" t="s">
        <v>4892</v>
      </c>
      <c r="D15" s="236" t="s">
        <v>4893</v>
      </c>
      <c r="E15" s="236" t="s">
        <v>4894</v>
      </c>
      <c r="F15" s="235">
        <v>2.8999999999999998E-3</v>
      </c>
      <c r="G15" s="235">
        <v>1.58</v>
      </c>
      <c r="H15" s="235">
        <v>8.7899999999999991</v>
      </c>
      <c r="I15" s="235">
        <v>1.15E-2</v>
      </c>
      <c r="J15" s="235">
        <v>4.4799999999999996E-3</v>
      </c>
      <c r="K15" s="237" t="s">
        <v>389</v>
      </c>
      <c r="L15" s="237" t="s">
        <v>389</v>
      </c>
      <c r="M15" s="235">
        <v>5.7000000000000002E-3</v>
      </c>
      <c r="N15" s="235">
        <v>4.0000000000000001E-3</v>
      </c>
    </row>
    <row r="16" spans="1:14" ht="14.4">
      <c r="A16" s="238" t="s">
        <v>4895</v>
      </c>
      <c r="B16" s="239" t="s">
        <v>4896</v>
      </c>
      <c r="C16" s="239" t="s">
        <v>4897</v>
      </c>
      <c r="D16" s="239" t="s">
        <v>4898</v>
      </c>
      <c r="E16" s="239" t="s">
        <v>4899</v>
      </c>
      <c r="F16" s="238">
        <v>2.8999999999999998E-3</v>
      </c>
      <c r="G16" s="238">
        <v>1.58</v>
      </c>
      <c r="H16" s="238">
        <v>14.21</v>
      </c>
      <c r="I16" s="238">
        <v>9.7999999999999997E-3</v>
      </c>
      <c r="J16" s="238">
        <v>4.4799999999999996E-3</v>
      </c>
      <c r="K16" s="240" t="s">
        <v>389</v>
      </c>
      <c r="L16" s="240" t="s">
        <v>389</v>
      </c>
      <c r="M16" s="238">
        <v>4.0000000000000001E-3</v>
      </c>
      <c r="N16" s="238">
        <v>4.0000000000000001E-3</v>
      </c>
    </row>
    <row r="17" spans="1:14" ht="14.4">
      <c r="A17" s="235" t="s">
        <v>4900</v>
      </c>
      <c r="B17" s="236" t="s">
        <v>4901</v>
      </c>
      <c r="C17" s="236" t="s">
        <v>4902</v>
      </c>
      <c r="D17" s="236" t="s">
        <v>4903</v>
      </c>
      <c r="E17" s="236" t="s">
        <v>4904</v>
      </c>
      <c r="F17" s="235">
        <v>2.8999999999999998E-3</v>
      </c>
      <c r="G17" s="235">
        <v>2.06</v>
      </c>
      <c r="H17" s="235">
        <v>47.67</v>
      </c>
      <c r="I17" s="235">
        <v>6.1000000000000004E-3</v>
      </c>
      <c r="J17" s="235">
        <v>4.4799999999999996E-3</v>
      </c>
      <c r="K17" s="237" t="s">
        <v>389</v>
      </c>
      <c r="L17" s="237" t="s">
        <v>389</v>
      </c>
      <c r="M17" s="235">
        <v>3.3E-3</v>
      </c>
      <c r="N17" s="235">
        <v>4.0000000000000001E-3</v>
      </c>
    </row>
    <row r="18" spans="1:14" ht="14.4">
      <c r="A18" s="238" t="s">
        <v>499</v>
      </c>
      <c r="B18" s="239" t="s">
        <v>4905</v>
      </c>
      <c r="C18" s="239" t="s">
        <v>4906</v>
      </c>
      <c r="D18" s="239" t="s">
        <v>4907</v>
      </c>
      <c r="E18" s="239" t="s">
        <v>4908</v>
      </c>
      <c r="F18" s="238">
        <v>2.8999999999999998E-3</v>
      </c>
      <c r="G18" s="238">
        <v>2.06</v>
      </c>
      <c r="H18" s="238">
        <v>58.4</v>
      </c>
      <c r="I18" s="238">
        <v>8.9999999999999993E-3</v>
      </c>
      <c r="J18" s="238">
        <v>4.4799999999999996E-3</v>
      </c>
      <c r="K18" s="240" t="s">
        <v>389</v>
      </c>
      <c r="L18" s="240" t="s">
        <v>389</v>
      </c>
      <c r="M18" s="238">
        <v>3.2000000000000002E-3</v>
      </c>
      <c r="N18" s="238">
        <v>4.0000000000000001E-3</v>
      </c>
    </row>
    <row r="19" spans="1:14" ht="14.4">
      <c r="A19" s="235" t="s">
        <v>4909</v>
      </c>
      <c r="B19" s="236" t="s">
        <v>4910</v>
      </c>
      <c r="C19" s="236" t="s">
        <v>4911</v>
      </c>
      <c r="D19" s="236" t="s">
        <v>4912</v>
      </c>
      <c r="E19" s="236" t="s">
        <v>4913</v>
      </c>
      <c r="F19" s="235">
        <v>2.8999999999999998E-3</v>
      </c>
      <c r="G19" s="235">
        <v>2.06</v>
      </c>
      <c r="H19" s="235">
        <v>145.66999999999999</v>
      </c>
      <c r="I19" s="235">
        <v>4.5999999999999999E-3</v>
      </c>
      <c r="J19" s="235">
        <v>4.4799999999999996E-3</v>
      </c>
      <c r="K19" s="237" t="s">
        <v>389</v>
      </c>
      <c r="L19" s="237" t="s">
        <v>389</v>
      </c>
      <c r="M19" s="235">
        <v>1.1999999999999999E-3</v>
      </c>
      <c r="N19" s="235">
        <v>1.6000000000000001E-3</v>
      </c>
    </row>
    <row r="20" spans="1:14" ht="14.4">
      <c r="A20" s="238" t="s">
        <v>4914</v>
      </c>
      <c r="B20" s="239" t="s">
        <v>4915</v>
      </c>
      <c r="C20" s="239" t="s">
        <v>4916</v>
      </c>
      <c r="D20" s="239" t="s">
        <v>4917</v>
      </c>
      <c r="E20" s="239" t="s">
        <v>4918</v>
      </c>
      <c r="F20" s="238">
        <v>2.8999999999999998E-3</v>
      </c>
      <c r="G20" s="238">
        <v>2.06</v>
      </c>
      <c r="H20" s="238">
        <v>325.83</v>
      </c>
      <c r="I20" s="238">
        <v>4.1000000000000003E-3</v>
      </c>
      <c r="J20" s="238">
        <v>4.4799999999999996E-3</v>
      </c>
      <c r="K20" s="240" t="s">
        <v>389</v>
      </c>
      <c r="L20" s="240" t="s">
        <v>389</v>
      </c>
      <c r="M20" s="238">
        <v>6.9999999999999999E-4</v>
      </c>
      <c r="N20" s="238">
        <v>1.6000000000000001E-3</v>
      </c>
    </row>
    <row r="21" spans="1:14" ht="14.4">
      <c r="A21" s="235" t="s">
        <v>4919</v>
      </c>
      <c r="B21" s="236" t="s">
        <v>4920</v>
      </c>
      <c r="C21" s="236" t="s">
        <v>4921</v>
      </c>
      <c r="D21" s="236" t="s">
        <v>4922</v>
      </c>
      <c r="E21" s="236" t="s">
        <v>4923</v>
      </c>
      <c r="F21" s="235">
        <v>2.8999999999999998E-3</v>
      </c>
      <c r="G21" s="237">
        <v>2.06</v>
      </c>
      <c r="H21" s="235">
        <v>85.46</v>
      </c>
      <c r="I21" s="237">
        <v>4.1000000000000003E-3</v>
      </c>
      <c r="J21" s="237">
        <v>4.4799999999999996E-3</v>
      </c>
      <c r="K21" s="235">
        <v>7.39</v>
      </c>
      <c r="L21" s="235">
        <v>0.12</v>
      </c>
      <c r="M21" s="235">
        <v>1.5E-3</v>
      </c>
      <c r="N21" s="235">
        <v>1.6000000000000001E-3</v>
      </c>
    </row>
    <row r="22" spans="1:14" ht="14.4">
      <c r="A22" s="238" t="s">
        <v>4924</v>
      </c>
      <c r="B22" s="239" t="s">
        <v>4925</v>
      </c>
      <c r="C22" s="239" t="s">
        <v>4926</v>
      </c>
      <c r="D22" s="239" t="s">
        <v>4927</v>
      </c>
      <c r="E22" s="239" t="s">
        <v>4928</v>
      </c>
      <c r="F22" s="238">
        <v>2.8999999999999998E-3</v>
      </c>
      <c r="G22" s="240">
        <v>2.06</v>
      </c>
      <c r="H22" s="238">
        <v>107.18</v>
      </c>
      <c r="I22" s="240">
        <v>4.1000000000000003E-3</v>
      </c>
      <c r="J22" s="240">
        <v>4.4799999999999996E-3</v>
      </c>
      <c r="K22" s="238">
        <v>7.37</v>
      </c>
      <c r="L22" s="238">
        <v>0.12</v>
      </c>
      <c r="M22" s="238">
        <v>1.5E-3</v>
      </c>
      <c r="N22" s="238">
        <v>1.6000000000000001E-3</v>
      </c>
    </row>
    <row r="23" spans="1:14" ht="14.4">
      <c r="A23" s="235" t="s">
        <v>4929</v>
      </c>
      <c r="B23" s="236" t="s">
        <v>4930</v>
      </c>
      <c r="C23" s="236" t="s">
        <v>4931</v>
      </c>
      <c r="D23" s="236" t="s">
        <v>4932</v>
      </c>
      <c r="E23" s="236" t="s">
        <v>4933</v>
      </c>
      <c r="F23" s="235">
        <v>2.8999999999999998E-3</v>
      </c>
      <c r="G23" s="237">
        <v>2.06</v>
      </c>
      <c r="H23" s="235">
        <v>390.63</v>
      </c>
      <c r="I23" s="237">
        <v>4.1000000000000003E-3</v>
      </c>
      <c r="J23" s="237">
        <v>4.4799999999999996E-3</v>
      </c>
      <c r="K23" s="235">
        <v>6.16</v>
      </c>
      <c r="L23" s="235">
        <v>0.12</v>
      </c>
      <c r="M23" s="235">
        <v>1.5E-3</v>
      </c>
      <c r="N23" s="235">
        <v>1.6000000000000001E-3</v>
      </c>
    </row>
    <row r="24" spans="1:14" ht="14.4">
      <c r="A24" s="238" t="s">
        <v>4934</v>
      </c>
      <c r="B24" s="239" t="s">
        <v>4935</v>
      </c>
      <c r="C24" s="239" t="s">
        <v>4936</v>
      </c>
      <c r="D24" s="239" t="s">
        <v>4937</v>
      </c>
      <c r="E24" s="239" t="s">
        <v>4938</v>
      </c>
      <c r="F24" s="238">
        <v>2.8999999999999998E-3</v>
      </c>
      <c r="G24" s="240">
        <v>2.06</v>
      </c>
      <c r="H24" s="238">
        <v>463.46</v>
      </c>
      <c r="I24" s="240">
        <v>4.1000000000000003E-3</v>
      </c>
      <c r="J24" s="240">
        <v>4.4799999999999996E-3</v>
      </c>
      <c r="K24" s="238">
        <v>6.16</v>
      </c>
      <c r="L24" s="238">
        <v>0.12</v>
      </c>
      <c r="M24" s="238">
        <v>1.5E-3</v>
      </c>
      <c r="N24" s="238">
        <v>1.6000000000000001E-3</v>
      </c>
    </row>
    <row r="25" spans="1:14" ht="14.4">
      <c r="A25" s="235" t="s">
        <v>4939</v>
      </c>
      <c r="B25" s="236" t="s">
        <v>4940</v>
      </c>
      <c r="C25" s="236" t="s">
        <v>4941</v>
      </c>
      <c r="D25" s="236" t="s">
        <v>4942</v>
      </c>
      <c r="E25" s="236" t="s">
        <v>4943</v>
      </c>
      <c r="F25" s="235">
        <v>2.8999999999999998E-3</v>
      </c>
      <c r="G25" s="237">
        <v>2.06</v>
      </c>
      <c r="H25" s="235">
        <v>472.56</v>
      </c>
      <c r="I25" s="237">
        <v>4.1000000000000003E-3</v>
      </c>
      <c r="J25" s="237">
        <v>4.4799999999999996E-3</v>
      </c>
      <c r="K25" s="235">
        <v>6.15</v>
      </c>
      <c r="L25" s="235">
        <v>0.12</v>
      </c>
      <c r="M25" s="235">
        <v>1.2999999999999999E-3</v>
      </c>
      <c r="N25" s="235">
        <v>1.6000000000000001E-3</v>
      </c>
    </row>
  </sheetData>
  <hyperlinks>
    <hyperlink ref="A1" location="HLAVNY!A1" display="&lt;-------------- späť na HLAVNY" xr:uid="{00000000-0004-0000-2C00-000000000000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E16826-5FAF-49C3-9182-90BF88DCFAD1}">
  <sheetPr>
    <outlinePr summaryBelow="0" summaryRight="0"/>
  </sheetPr>
  <dimension ref="A1:F160"/>
  <sheetViews>
    <sheetView topLeftCell="A3" zoomScaleNormal="100" workbookViewId="0">
      <selection activeCell="F6" sqref="F6"/>
    </sheetView>
  </sheetViews>
  <sheetFormatPr defaultColWidth="12.6640625" defaultRowHeight="15.75" customHeight="1"/>
  <cols>
    <col min="1" max="1" width="7.21875" customWidth="1"/>
    <col min="2" max="2" width="24.6640625" customWidth="1"/>
    <col min="3" max="3" width="14.44140625" customWidth="1"/>
    <col min="4" max="4" width="18" hidden="1" customWidth="1"/>
    <col min="5" max="6" width="42.6640625" customWidth="1"/>
  </cols>
  <sheetData>
    <row r="1" spans="1:6" ht="13.2" hidden="1">
      <c r="B1" s="13" t="s">
        <v>111</v>
      </c>
      <c r="C1" s="74" t="s">
        <v>705</v>
      </c>
      <c r="D1" s="12" t="s">
        <v>4944</v>
      </c>
    </row>
    <row r="2" spans="1:6" ht="13.2" hidden="1">
      <c r="B2" s="12"/>
      <c r="C2" s="74" t="s">
        <v>707</v>
      </c>
      <c r="D2" s="12" t="s">
        <v>4945</v>
      </c>
    </row>
    <row r="3" spans="1:6" ht="27.6">
      <c r="A3" s="389" t="s">
        <v>1</v>
      </c>
      <c r="B3" s="297" t="s">
        <v>708</v>
      </c>
      <c r="C3" s="297" t="s">
        <v>709</v>
      </c>
      <c r="D3" s="297" t="s">
        <v>710</v>
      </c>
      <c r="E3" s="297" t="s">
        <v>711</v>
      </c>
      <c r="F3" s="297" t="s">
        <v>713</v>
      </c>
    </row>
    <row r="4" spans="1:6" ht="26.4">
      <c r="A4" s="503" t="s">
        <v>5133</v>
      </c>
      <c r="B4" s="371" t="s">
        <v>718</v>
      </c>
      <c r="C4" s="337" t="s">
        <v>719</v>
      </c>
      <c r="D4" s="337" t="s">
        <v>720</v>
      </c>
      <c r="E4" s="337" t="s">
        <v>721</v>
      </c>
      <c r="F4" s="339"/>
    </row>
    <row r="5" spans="1:6" ht="26.4">
      <c r="A5" s="504"/>
      <c r="B5" s="371" t="s">
        <v>1047</v>
      </c>
      <c r="C5" s="337" t="s">
        <v>714</v>
      </c>
      <c r="D5" s="337" t="s">
        <v>715</v>
      </c>
      <c r="E5" s="337" t="s">
        <v>716</v>
      </c>
      <c r="F5" s="339"/>
    </row>
    <row r="6" spans="1:6" ht="26.4">
      <c r="A6" s="504"/>
      <c r="B6" s="371" t="s">
        <v>247</v>
      </c>
      <c r="C6" s="337" t="s">
        <v>714</v>
      </c>
      <c r="D6" s="337" t="s">
        <v>715</v>
      </c>
      <c r="E6" s="337" t="s">
        <v>4946</v>
      </c>
      <c r="F6" s="339"/>
    </row>
    <row r="7" spans="1:6" ht="14.4">
      <c r="A7" s="504"/>
      <c r="B7" s="371" t="s">
        <v>519</v>
      </c>
      <c r="C7" s="337" t="s">
        <v>714</v>
      </c>
      <c r="D7" s="337" t="s">
        <v>715</v>
      </c>
      <c r="E7" s="337" t="s">
        <v>723</v>
      </c>
      <c r="F7" s="339"/>
    </row>
    <row r="8" spans="1:6" ht="14.4">
      <c r="A8" s="504"/>
      <c r="B8" s="371" t="s">
        <v>125</v>
      </c>
      <c r="C8" s="337" t="s">
        <v>727</v>
      </c>
      <c r="D8" s="337" t="s">
        <v>728</v>
      </c>
      <c r="E8" s="337" t="s">
        <v>723</v>
      </c>
      <c r="F8" s="339"/>
    </row>
    <row r="9" spans="1:6" ht="26.4">
      <c r="A9" s="504"/>
      <c r="B9" s="371" t="s">
        <v>4947</v>
      </c>
      <c r="C9" s="337" t="s">
        <v>714</v>
      </c>
      <c r="D9" s="337" t="s">
        <v>715</v>
      </c>
      <c r="E9" s="337" t="s">
        <v>723</v>
      </c>
      <c r="F9" s="337" t="s">
        <v>782</v>
      </c>
    </row>
    <row r="10" spans="1:6" ht="26.4">
      <c r="A10" s="504"/>
      <c r="B10" s="371" t="s">
        <v>611</v>
      </c>
      <c r="C10" s="337" t="s">
        <v>730</v>
      </c>
      <c r="D10" s="337" t="s">
        <v>731</v>
      </c>
      <c r="E10" s="337" t="s">
        <v>790</v>
      </c>
      <c r="F10" s="337" t="s">
        <v>791</v>
      </c>
    </row>
    <row r="11" spans="1:6" ht="26.4">
      <c r="A11" s="504"/>
      <c r="B11" s="371" t="s">
        <v>259</v>
      </c>
      <c r="C11" s="337" t="s">
        <v>730</v>
      </c>
      <c r="D11" s="337" t="s">
        <v>731</v>
      </c>
      <c r="E11" s="337" t="s">
        <v>4948</v>
      </c>
      <c r="F11" s="339"/>
    </row>
    <row r="12" spans="1:6" ht="26.4">
      <c r="A12" s="504"/>
      <c r="B12" s="371" t="s">
        <v>4273</v>
      </c>
      <c r="C12" s="337" t="s">
        <v>730</v>
      </c>
      <c r="D12" s="337" t="s">
        <v>731</v>
      </c>
      <c r="E12" s="337" t="s">
        <v>4949</v>
      </c>
      <c r="F12" s="339"/>
    </row>
    <row r="13" spans="1:6" ht="26.4">
      <c r="A13" s="504"/>
      <c r="B13" s="371" t="s">
        <v>531</v>
      </c>
      <c r="C13" s="337" t="s">
        <v>719</v>
      </c>
      <c r="D13" s="337" t="s">
        <v>720</v>
      </c>
      <c r="E13" s="337" t="s">
        <v>760</v>
      </c>
      <c r="F13" s="339"/>
    </row>
    <row r="14" spans="1:6" ht="26.4">
      <c r="A14" s="390"/>
      <c r="B14" s="371" t="s">
        <v>532</v>
      </c>
      <c r="C14" s="337" t="s">
        <v>719</v>
      </c>
      <c r="D14" s="337" t="s">
        <v>720</v>
      </c>
      <c r="E14" s="337" t="s">
        <v>760</v>
      </c>
      <c r="F14" s="339"/>
    </row>
    <row r="15" spans="1:6" ht="26.4">
      <c r="A15" s="390"/>
      <c r="B15" s="371" t="s">
        <v>533</v>
      </c>
      <c r="C15" s="337" t="s">
        <v>762</v>
      </c>
      <c r="D15" s="337" t="s">
        <v>763</v>
      </c>
      <c r="E15" s="337" t="s">
        <v>764</v>
      </c>
      <c r="F15" s="391" t="s">
        <v>765</v>
      </c>
    </row>
    <row r="16" spans="1:6" ht="28.8">
      <c r="A16" s="390"/>
      <c r="B16" s="371" t="s">
        <v>265</v>
      </c>
      <c r="C16" s="337" t="s">
        <v>730</v>
      </c>
      <c r="D16" s="337" t="s">
        <v>731</v>
      </c>
      <c r="E16" s="337" t="s">
        <v>766</v>
      </c>
      <c r="F16" s="339"/>
    </row>
    <row r="17" spans="1:6" ht="14.4">
      <c r="A17" s="390"/>
      <c r="B17" s="371" t="s">
        <v>266</v>
      </c>
      <c r="C17" s="337" t="s">
        <v>730</v>
      </c>
      <c r="D17" s="337" t="s">
        <v>731</v>
      </c>
      <c r="E17" s="337" t="s">
        <v>766</v>
      </c>
      <c r="F17" s="339"/>
    </row>
    <row r="18" spans="1:6" ht="28.8">
      <c r="A18" s="390"/>
      <c r="B18" s="371" t="s">
        <v>4950</v>
      </c>
      <c r="C18" s="337" t="s">
        <v>730</v>
      </c>
      <c r="D18" s="337" t="s">
        <v>731</v>
      </c>
      <c r="E18" s="337" t="s">
        <v>4951</v>
      </c>
      <c r="F18" s="339"/>
    </row>
    <row r="19" spans="1:6" ht="14.4">
      <c r="A19" s="390"/>
      <c r="B19" s="371" t="s">
        <v>4952</v>
      </c>
      <c r="C19" s="337" t="s">
        <v>727</v>
      </c>
      <c r="D19" s="337" t="s">
        <v>728</v>
      </c>
      <c r="E19" s="337" t="s">
        <v>723</v>
      </c>
      <c r="F19" s="337" t="s">
        <v>797</v>
      </c>
    </row>
    <row r="20" spans="1:6" ht="14.4">
      <c r="A20" s="390"/>
      <c r="B20" s="371" t="s">
        <v>4277</v>
      </c>
      <c r="C20" s="337" t="s">
        <v>730</v>
      </c>
      <c r="D20" s="337" t="s">
        <v>731</v>
      </c>
      <c r="E20" s="337" t="s">
        <v>4953</v>
      </c>
      <c r="F20" s="339"/>
    </row>
    <row r="21" spans="1:6" ht="28.8">
      <c r="A21" s="390"/>
      <c r="B21" s="371" t="s">
        <v>159</v>
      </c>
      <c r="C21" s="337" t="s">
        <v>772</v>
      </c>
      <c r="D21" s="337" t="s">
        <v>773</v>
      </c>
      <c r="E21" s="363" t="s">
        <v>774</v>
      </c>
      <c r="F21" s="339"/>
    </row>
    <row r="22" spans="1:6" ht="26.4">
      <c r="A22" s="390"/>
      <c r="B22" s="371" t="s">
        <v>4955</v>
      </c>
      <c r="C22" s="337" t="s">
        <v>738</v>
      </c>
      <c r="D22" s="337" t="s">
        <v>739</v>
      </c>
      <c r="E22" s="339"/>
      <c r="F22" s="339"/>
    </row>
    <row r="23" spans="1:6" ht="26.4">
      <c r="A23" s="390"/>
      <c r="B23" s="337" t="s">
        <v>4956</v>
      </c>
      <c r="C23" s="337" t="s">
        <v>738</v>
      </c>
      <c r="D23" s="337" t="s">
        <v>739</v>
      </c>
      <c r="E23" s="339"/>
      <c r="F23" s="339"/>
    </row>
    <row r="24" spans="1:6" ht="26.4">
      <c r="A24" s="497" t="s">
        <v>244</v>
      </c>
      <c r="B24" s="371" t="s">
        <v>718</v>
      </c>
      <c r="C24" s="338" t="s">
        <v>719</v>
      </c>
      <c r="D24" s="338" t="s">
        <v>720</v>
      </c>
      <c r="E24" s="338" t="s">
        <v>721</v>
      </c>
      <c r="F24" s="339"/>
    </row>
    <row r="25" spans="1:6" ht="26.4">
      <c r="A25" s="498"/>
      <c r="B25" s="371" t="s">
        <v>1047</v>
      </c>
      <c r="C25" s="338" t="s">
        <v>714</v>
      </c>
      <c r="D25" s="338" t="s">
        <v>715</v>
      </c>
      <c r="E25" s="338" t="s">
        <v>716</v>
      </c>
      <c r="F25" s="339"/>
    </row>
    <row r="26" spans="1:6" ht="26.4">
      <c r="A26" s="498"/>
      <c r="B26" s="371" t="s">
        <v>247</v>
      </c>
      <c r="C26" s="338" t="s">
        <v>714</v>
      </c>
      <c r="D26" s="338" t="s">
        <v>715</v>
      </c>
      <c r="E26" s="338" t="s">
        <v>4946</v>
      </c>
      <c r="F26" s="339"/>
    </row>
    <row r="27" spans="1:6" ht="26.4">
      <c r="A27" s="498"/>
      <c r="B27" s="371" t="s">
        <v>255</v>
      </c>
      <c r="C27" s="338" t="s">
        <v>714</v>
      </c>
      <c r="D27" s="338" t="s">
        <v>715</v>
      </c>
      <c r="E27" s="338" t="s">
        <v>716</v>
      </c>
      <c r="F27" s="339"/>
    </row>
    <row r="28" spans="1:6" ht="14.4">
      <c r="A28" s="498"/>
      <c r="B28" s="371" t="s">
        <v>4280</v>
      </c>
      <c r="C28" s="338" t="s">
        <v>730</v>
      </c>
      <c r="D28" s="338" t="s">
        <v>731</v>
      </c>
      <c r="E28" s="337" t="s">
        <v>723</v>
      </c>
      <c r="F28" s="337" t="s">
        <v>4957</v>
      </c>
    </row>
    <row r="29" spans="1:6" ht="28.8">
      <c r="A29" s="498"/>
      <c r="B29" s="371" t="s">
        <v>4283</v>
      </c>
      <c r="C29" s="338" t="s">
        <v>730</v>
      </c>
      <c r="D29" s="338" t="s">
        <v>731</v>
      </c>
      <c r="E29" s="337" t="s">
        <v>723</v>
      </c>
      <c r="F29" s="337" t="s">
        <v>4704</v>
      </c>
    </row>
    <row r="30" spans="1:6" ht="26.4">
      <c r="A30" s="498"/>
      <c r="B30" s="371" t="s">
        <v>160</v>
      </c>
      <c r="C30" s="338" t="s">
        <v>730</v>
      </c>
      <c r="D30" s="338" t="s">
        <v>731</v>
      </c>
      <c r="E30" s="337" t="s">
        <v>829</v>
      </c>
      <c r="F30" s="339"/>
    </row>
    <row r="31" spans="1:6" ht="39.6">
      <c r="A31" s="498"/>
      <c r="B31" s="371" t="s">
        <v>259</v>
      </c>
      <c r="C31" s="338" t="s">
        <v>730</v>
      </c>
      <c r="D31" s="338" t="s">
        <v>731</v>
      </c>
      <c r="E31" s="337" t="s">
        <v>4705</v>
      </c>
      <c r="F31" s="338"/>
    </row>
    <row r="32" spans="1:6" ht="28.8">
      <c r="A32" s="360"/>
      <c r="B32" s="371" t="s">
        <v>4301</v>
      </c>
      <c r="C32" s="338" t="s">
        <v>730</v>
      </c>
      <c r="D32" s="338" t="s">
        <v>731</v>
      </c>
      <c r="E32" s="337" t="s">
        <v>4707</v>
      </c>
      <c r="F32" s="338" t="s">
        <v>782</v>
      </c>
    </row>
    <row r="33" spans="1:6" ht="26.4">
      <c r="A33" s="360"/>
      <c r="B33" s="371" t="s">
        <v>4708</v>
      </c>
      <c r="C33" s="338" t="s">
        <v>714</v>
      </c>
      <c r="D33" s="338" t="s">
        <v>715</v>
      </c>
      <c r="E33" s="337" t="s">
        <v>723</v>
      </c>
      <c r="F33" s="338" t="s">
        <v>782</v>
      </c>
    </row>
    <row r="34" spans="1:6" ht="26.4">
      <c r="A34" s="360"/>
      <c r="B34" s="371" t="s">
        <v>831</v>
      </c>
      <c r="C34" s="338" t="s">
        <v>730</v>
      </c>
      <c r="D34" s="338" t="s">
        <v>731</v>
      </c>
      <c r="E34" s="337" t="s">
        <v>723</v>
      </c>
      <c r="F34" s="338" t="s">
        <v>832</v>
      </c>
    </row>
    <row r="35" spans="1:6" ht="14.4">
      <c r="A35" s="360"/>
      <c r="B35" s="371" t="s">
        <v>833</v>
      </c>
      <c r="C35" s="338" t="s">
        <v>714</v>
      </c>
      <c r="D35" s="338" t="s">
        <v>715</v>
      </c>
      <c r="E35" s="337" t="s">
        <v>723</v>
      </c>
      <c r="F35" s="337" t="s">
        <v>834</v>
      </c>
    </row>
    <row r="36" spans="1:6" ht="26.4">
      <c r="A36" s="360"/>
      <c r="B36" s="371" t="s">
        <v>4958</v>
      </c>
      <c r="C36" s="338" t="s">
        <v>714</v>
      </c>
      <c r="D36" s="338" t="s">
        <v>715</v>
      </c>
      <c r="E36" s="337" t="s">
        <v>723</v>
      </c>
      <c r="F36" s="337" t="s">
        <v>4959</v>
      </c>
    </row>
    <row r="37" spans="1:6" ht="14.4">
      <c r="A37" s="360"/>
      <c r="B37" s="371" t="s">
        <v>119</v>
      </c>
      <c r="C37" s="338" t="s">
        <v>714</v>
      </c>
      <c r="D37" s="338" t="s">
        <v>715</v>
      </c>
      <c r="E37" s="337" t="s">
        <v>723</v>
      </c>
      <c r="F37" s="337" t="s">
        <v>835</v>
      </c>
    </row>
    <row r="38" spans="1:6" ht="14.4">
      <c r="A38" s="360"/>
      <c r="B38" s="371" t="s">
        <v>4960</v>
      </c>
      <c r="C38" s="338" t="s">
        <v>730</v>
      </c>
      <c r="D38" s="338" t="s">
        <v>731</v>
      </c>
      <c r="E38" s="337" t="s">
        <v>766</v>
      </c>
      <c r="F38" s="339"/>
    </row>
    <row r="39" spans="1:6" ht="14.4">
      <c r="A39" s="360"/>
      <c r="B39" s="371" t="s">
        <v>4961</v>
      </c>
      <c r="C39" s="338" t="s">
        <v>719</v>
      </c>
      <c r="D39" s="338" t="s">
        <v>720</v>
      </c>
      <c r="E39" s="338" t="s">
        <v>4962</v>
      </c>
      <c r="F39" s="339"/>
    </row>
    <row r="40" spans="1:6" ht="26.4">
      <c r="A40" s="360"/>
      <c r="B40" s="371" t="s">
        <v>406</v>
      </c>
      <c r="C40" s="338" t="s">
        <v>727</v>
      </c>
      <c r="D40" s="338" t="s">
        <v>728</v>
      </c>
      <c r="E40" s="337" t="s">
        <v>723</v>
      </c>
      <c r="F40" s="337" t="s">
        <v>837</v>
      </c>
    </row>
    <row r="41" spans="1:6" ht="39.6">
      <c r="A41" s="360"/>
      <c r="B41" s="371" t="s">
        <v>4305</v>
      </c>
      <c r="C41" s="338" t="s">
        <v>730</v>
      </c>
      <c r="D41" s="338" t="s">
        <v>731</v>
      </c>
      <c r="E41" s="337" t="s">
        <v>843</v>
      </c>
      <c r="F41" s="339"/>
    </row>
    <row r="42" spans="1:6" ht="39.6">
      <c r="A42" s="360"/>
      <c r="B42" s="371" t="s">
        <v>274</v>
      </c>
      <c r="C42" s="338" t="s">
        <v>730</v>
      </c>
      <c r="D42" s="338" t="s">
        <v>731</v>
      </c>
      <c r="E42" s="337" t="s">
        <v>844</v>
      </c>
      <c r="F42" s="339"/>
    </row>
    <row r="43" spans="1:6" ht="14.4">
      <c r="A43" s="360"/>
      <c r="B43" s="371" t="s">
        <v>4963</v>
      </c>
      <c r="C43" s="338" t="s">
        <v>762</v>
      </c>
      <c r="D43" s="338" t="s">
        <v>763</v>
      </c>
      <c r="E43" s="337" t="s">
        <v>723</v>
      </c>
      <c r="F43" s="339"/>
    </row>
    <row r="44" spans="1:6" ht="52.8">
      <c r="A44" s="360"/>
      <c r="B44" s="371" t="s">
        <v>296</v>
      </c>
      <c r="C44" s="338" t="s">
        <v>730</v>
      </c>
      <c r="D44" s="338" t="s">
        <v>731</v>
      </c>
      <c r="E44" s="337" t="s">
        <v>4713</v>
      </c>
      <c r="F44" s="339"/>
    </row>
    <row r="45" spans="1:6" ht="39.6">
      <c r="A45" s="360"/>
      <c r="B45" s="371" t="s">
        <v>276</v>
      </c>
      <c r="C45" s="338" t="s">
        <v>730</v>
      </c>
      <c r="D45" s="338" t="s">
        <v>731</v>
      </c>
      <c r="E45" s="338" t="s">
        <v>847</v>
      </c>
      <c r="F45" s="337"/>
    </row>
    <row r="46" spans="1:6" ht="28.8">
      <c r="A46" s="360"/>
      <c r="B46" s="371" t="s">
        <v>277</v>
      </c>
      <c r="C46" s="338" t="s">
        <v>730</v>
      </c>
      <c r="D46" s="338" t="s">
        <v>731</v>
      </c>
      <c r="E46" s="338" t="s">
        <v>4964</v>
      </c>
      <c r="F46" s="337"/>
    </row>
    <row r="47" spans="1:6" ht="28.8">
      <c r="A47" s="360"/>
      <c r="B47" s="371" t="s">
        <v>278</v>
      </c>
      <c r="C47" s="338" t="s">
        <v>714</v>
      </c>
      <c r="D47" s="338" t="s">
        <v>715</v>
      </c>
      <c r="E47" s="337" t="s">
        <v>723</v>
      </c>
      <c r="F47" s="337" t="s">
        <v>4965</v>
      </c>
    </row>
    <row r="48" spans="1:6" ht="26.4">
      <c r="A48" s="360"/>
      <c r="B48" s="371" t="s">
        <v>4323</v>
      </c>
      <c r="C48" s="338" t="s">
        <v>730</v>
      </c>
      <c r="D48" s="338" t="s">
        <v>731</v>
      </c>
      <c r="E48" s="338" t="s">
        <v>4966</v>
      </c>
      <c r="F48" s="337" t="s">
        <v>4967</v>
      </c>
    </row>
    <row r="49" spans="1:6" ht="26.4">
      <c r="A49" s="360"/>
      <c r="B49" s="371" t="s">
        <v>4326</v>
      </c>
      <c r="C49" s="338" t="s">
        <v>730</v>
      </c>
      <c r="D49" s="338" t="s">
        <v>731</v>
      </c>
      <c r="E49" s="338" t="s">
        <v>4953</v>
      </c>
      <c r="F49" s="337" t="s">
        <v>4968</v>
      </c>
    </row>
    <row r="50" spans="1:6" ht="26.4">
      <c r="A50" s="360"/>
      <c r="B50" s="337" t="s">
        <v>285</v>
      </c>
      <c r="C50" s="338" t="s">
        <v>730</v>
      </c>
      <c r="D50" s="338" t="s">
        <v>731</v>
      </c>
      <c r="E50" s="337" t="s">
        <v>4969</v>
      </c>
      <c r="F50" s="337"/>
    </row>
    <row r="51" spans="1:6" ht="39.6">
      <c r="A51" s="360"/>
      <c r="B51" s="337" t="s">
        <v>4970</v>
      </c>
      <c r="C51" s="338" t="s">
        <v>719</v>
      </c>
      <c r="D51" s="338" t="s">
        <v>720</v>
      </c>
      <c r="E51" s="337" t="s">
        <v>850</v>
      </c>
      <c r="F51" s="337" t="s">
        <v>4971</v>
      </c>
    </row>
    <row r="52" spans="1:6" ht="52.8">
      <c r="A52" s="360"/>
      <c r="B52" s="371" t="s">
        <v>4972</v>
      </c>
      <c r="C52" s="338" t="s">
        <v>719</v>
      </c>
      <c r="D52" s="338" t="s">
        <v>720</v>
      </c>
      <c r="E52" s="337" t="s">
        <v>850</v>
      </c>
      <c r="F52" s="337" t="s">
        <v>4973</v>
      </c>
    </row>
    <row r="53" spans="1:6" ht="66">
      <c r="A53" s="360"/>
      <c r="B53" s="371" t="s">
        <v>4974</v>
      </c>
      <c r="C53" s="338" t="s">
        <v>719</v>
      </c>
      <c r="D53" s="338" t="s">
        <v>720</v>
      </c>
      <c r="E53" s="337" t="s">
        <v>4975</v>
      </c>
      <c r="F53" s="337" t="s">
        <v>4976</v>
      </c>
    </row>
    <row r="54" spans="1:6" ht="26.4">
      <c r="A54" s="360"/>
      <c r="B54" s="371" t="s">
        <v>4722</v>
      </c>
      <c r="C54" s="338" t="s">
        <v>714</v>
      </c>
      <c r="D54" s="338" t="s">
        <v>715</v>
      </c>
      <c r="E54" s="337" t="s">
        <v>723</v>
      </c>
      <c r="F54" s="338" t="s">
        <v>782</v>
      </c>
    </row>
    <row r="55" spans="1:6" ht="14.4">
      <c r="A55" s="360"/>
      <c r="B55" s="371" t="s">
        <v>292</v>
      </c>
      <c r="C55" s="338" t="s">
        <v>730</v>
      </c>
      <c r="D55" s="338" t="s">
        <v>731</v>
      </c>
      <c r="E55" s="337" t="s">
        <v>867</v>
      </c>
      <c r="F55" s="339"/>
    </row>
    <row r="56" spans="1:6" ht="28.8">
      <c r="A56" s="360"/>
      <c r="B56" s="371" t="s">
        <v>159</v>
      </c>
      <c r="C56" s="337" t="s">
        <v>772</v>
      </c>
      <c r="D56" s="337" t="s">
        <v>773</v>
      </c>
      <c r="E56" s="363" t="s">
        <v>774</v>
      </c>
      <c r="F56" s="339"/>
    </row>
    <row r="57" spans="1:6" ht="14.4">
      <c r="A57" s="360"/>
      <c r="B57" s="371" t="s">
        <v>4725</v>
      </c>
      <c r="C57" s="337" t="s">
        <v>772</v>
      </c>
      <c r="D57" s="337" t="s">
        <v>773</v>
      </c>
      <c r="E57" s="363" t="s">
        <v>774</v>
      </c>
      <c r="F57" s="339"/>
    </row>
    <row r="58" spans="1:6" ht="14.4">
      <c r="A58" s="360"/>
      <c r="B58" s="371" t="s">
        <v>4727</v>
      </c>
      <c r="C58" s="337" t="s">
        <v>772</v>
      </c>
      <c r="D58" s="337" t="s">
        <v>773</v>
      </c>
      <c r="E58" s="363" t="s">
        <v>774</v>
      </c>
      <c r="F58" s="339"/>
    </row>
    <row r="59" spans="1:6" ht="26.4">
      <c r="A59" s="360"/>
      <c r="B59" s="371" t="s">
        <v>4730</v>
      </c>
      <c r="C59" s="337" t="s">
        <v>738</v>
      </c>
      <c r="D59" s="337" t="s">
        <v>739</v>
      </c>
      <c r="E59" s="337" t="s">
        <v>723</v>
      </c>
      <c r="F59" s="337" t="s">
        <v>4731</v>
      </c>
    </row>
    <row r="60" spans="1:6" ht="39.6">
      <c r="A60" s="360"/>
      <c r="B60" s="371" t="s">
        <v>157</v>
      </c>
      <c r="C60" s="338" t="s">
        <v>730</v>
      </c>
      <c r="D60" s="338" t="s">
        <v>731</v>
      </c>
      <c r="E60" s="337" t="s">
        <v>871</v>
      </c>
      <c r="F60" s="339"/>
    </row>
    <row r="61" spans="1:6" ht="26.4">
      <c r="A61" s="360"/>
      <c r="B61" s="337" t="s">
        <v>4732</v>
      </c>
      <c r="C61" s="337" t="s">
        <v>738</v>
      </c>
      <c r="D61" s="337" t="s">
        <v>739</v>
      </c>
      <c r="E61" s="338" t="s">
        <v>873</v>
      </c>
      <c r="F61" s="339"/>
    </row>
    <row r="62" spans="1:6" ht="26.4">
      <c r="A62" s="360"/>
      <c r="B62" s="337" t="s">
        <v>4956</v>
      </c>
      <c r="C62" s="337" t="s">
        <v>738</v>
      </c>
      <c r="D62" s="337" t="s">
        <v>739</v>
      </c>
      <c r="E62" s="338" t="s">
        <v>873</v>
      </c>
      <c r="F62" s="339"/>
    </row>
    <row r="63" spans="1:6" ht="26.4">
      <c r="A63" s="491" t="s">
        <v>5138</v>
      </c>
      <c r="B63" s="302" t="s">
        <v>718</v>
      </c>
      <c r="C63" s="304" t="s">
        <v>719</v>
      </c>
      <c r="D63" s="304" t="s">
        <v>720</v>
      </c>
      <c r="E63" s="304" t="s">
        <v>721</v>
      </c>
      <c r="F63" s="306"/>
    </row>
    <row r="64" spans="1:6" ht="26.4">
      <c r="A64" s="492"/>
      <c r="B64" s="302" t="s">
        <v>1047</v>
      </c>
      <c r="C64" s="304" t="s">
        <v>714</v>
      </c>
      <c r="D64" s="304" t="s">
        <v>715</v>
      </c>
      <c r="E64" s="304" t="s">
        <v>716</v>
      </c>
      <c r="F64" s="306"/>
    </row>
    <row r="65" spans="1:6" ht="26.4">
      <c r="A65" s="492"/>
      <c r="B65" s="302" t="s">
        <v>247</v>
      </c>
      <c r="C65" s="304" t="s">
        <v>714</v>
      </c>
      <c r="D65" s="304" t="s">
        <v>715</v>
      </c>
      <c r="E65" s="304" t="s">
        <v>4946</v>
      </c>
      <c r="F65" s="306"/>
    </row>
    <row r="66" spans="1:6" ht="26.4">
      <c r="A66" s="492"/>
      <c r="B66" s="303" t="s">
        <v>255</v>
      </c>
      <c r="C66" s="304" t="s">
        <v>714</v>
      </c>
      <c r="D66" s="304" t="s">
        <v>715</v>
      </c>
      <c r="E66" s="304" t="s">
        <v>716</v>
      </c>
      <c r="F66" s="306"/>
    </row>
    <row r="67" spans="1:6" ht="13.2">
      <c r="A67" s="492"/>
      <c r="B67" s="303" t="s">
        <v>125</v>
      </c>
      <c r="C67" s="304" t="s">
        <v>727</v>
      </c>
      <c r="D67" s="304" t="s">
        <v>728</v>
      </c>
      <c r="E67" s="303" t="s">
        <v>723</v>
      </c>
      <c r="F67" s="306"/>
    </row>
    <row r="68" spans="1:6" ht="26.4">
      <c r="A68" s="492"/>
      <c r="B68" s="303" t="s">
        <v>298</v>
      </c>
      <c r="C68" s="304" t="s">
        <v>730</v>
      </c>
      <c r="D68" s="304" t="s">
        <v>731</v>
      </c>
      <c r="E68" s="303" t="s">
        <v>4736</v>
      </c>
      <c r="F68" s="330" t="s">
        <v>4737</v>
      </c>
    </row>
    <row r="69" spans="1:6" ht="26.4">
      <c r="A69" s="492"/>
      <c r="B69" s="303" t="s">
        <v>4738</v>
      </c>
      <c r="C69" s="304" t="s">
        <v>719</v>
      </c>
      <c r="D69" s="304" t="s">
        <v>720</v>
      </c>
      <c r="E69" s="303" t="s">
        <v>723</v>
      </c>
      <c r="F69" s="306"/>
    </row>
    <row r="70" spans="1:6" ht="26.4">
      <c r="A70" s="492"/>
      <c r="B70" s="303" t="s">
        <v>4980</v>
      </c>
      <c r="C70" s="304" t="s">
        <v>719</v>
      </c>
      <c r="D70" s="304" t="s">
        <v>720</v>
      </c>
      <c r="E70" s="303" t="s">
        <v>850</v>
      </c>
      <c r="F70" s="306"/>
    </row>
    <row r="71" spans="1:6" ht="26.4">
      <c r="A71" s="492"/>
      <c r="B71" s="303" t="s">
        <v>4981</v>
      </c>
      <c r="C71" s="304" t="s">
        <v>719</v>
      </c>
      <c r="D71" s="304" t="s">
        <v>720</v>
      </c>
      <c r="E71" s="303" t="s">
        <v>850</v>
      </c>
      <c r="F71" s="306"/>
    </row>
    <row r="72" spans="1:6" ht="26.4">
      <c r="A72" s="492"/>
      <c r="B72" s="303" t="s">
        <v>4982</v>
      </c>
      <c r="C72" s="304" t="s">
        <v>719</v>
      </c>
      <c r="D72" s="304" t="s">
        <v>720</v>
      </c>
      <c r="E72" s="303" t="s">
        <v>850</v>
      </c>
      <c r="F72" s="306"/>
    </row>
    <row r="73" spans="1:6" ht="26.4">
      <c r="A73" s="492"/>
      <c r="B73" s="303" t="s">
        <v>4983</v>
      </c>
      <c r="C73" s="304" t="s">
        <v>719</v>
      </c>
      <c r="D73" s="304" t="s">
        <v>720</v>
      </c>
      <c r="E73" s="303" t="s">
        <v>850</v>
      </c>
      <c r="F73" s="306"/>
    </row>
    <row r="74" spans="1:6" ht="39.6">
      <c r="A74" s="361"/>
      <c r="B74" s="303" t="s">
        <v>4740</v>
      </c>
      <c r="C74" s="304" t="s">
        <v>730</v>
      </c>
      <c r="D74" s="304" t="s">
        <v>731</v>
      </c>
      <c r="E74" s="303" t="s">
        <v>4984</v>
      </c>
      <c r="F74" s="306"/>
    </row>
    <row r="75" spans="1:6" ht="26.4">
      <c r="A75" s="361"/>
      <c r="B75" s="303" t="s">
        <v>531</v>
      </c>
      <c r="C75" s="304" t="s">
        <v>719</v>
      </c>
      <c r="D75" s="304" t="s">
        <v>720</v>
      </c>
      <c r="E75" s="304" t="s">
        <v>760</v>
      </c>
      <c r="F75" s="306"/>
    </row>
    <row r="76" spans="1:6" ht="26.4">
      <c r="A76" s="361"/>
      <c r="B76" s="303" t="s">
        <v>532</v>
      </c>
      <c r="C76" s="304" t="s">
        <v>719</v>
      </c>
      <c r="D76" s="304" t="s">
        <v>720</v>
      </c>
      <c r="E76" s="304" t="s">
        <v>760</v>
      </c>
      <c r="F76" s="306"/>
    </row>
    <row r="77" spans="1:6" ht="26.4">
      <c r="A77" s="361"/>
      <c r="B77" s="303" t="s">
        <v>901</v>
      </c>
      <c r="C77" s="304" t="s">
        <v>762</v>
      </c>
      <c r="D77" s="304" t="s">
        <v>763</v>
      </c>
      <c r="E77" s="304" t="s">
        <v>764</v>
      </c>
      <c r="F77" s="306"/>
    </row>
    <row r="78" spans="1:6" ht="13.2">
      <c r="A78" s="361"/>
      <c r="B78" s="303" t="s">
        <v>545</v>
      </c>
      <c r="C78" s="304" t="s">
        <v>730</v>
      </c>
      <c r="D78" s="304" t="s">
        <v>731</v>
      </c>
      <c r="E78" s="303" t="s">
        <v>4985</v>
      </c>
      <c r="F78" s="306"/>
    </row>
    <row r="79" spans="1:6" ht="13.2">
      <c r="A79" s="361"/>
      <c r="B79" s="303" t="s">
        <v>314</v>
      </c>
      <c r="C79" s="304" t="s">
        <v>730</v>
      </c>
      <c r="D79" s="304" t="s">
        <v>731</v>
      </c>
      <c r="E79" s="303" t="s">
        <v>903</v>
      </c>
      <c r="F79" s="306"/>
    </row>
    <row r="80" spans="1:6" ht="26.4">
      <c r="A80" s="361"/>
      <c r="B80" s="303" t="s">
        <v>4372</v>
      </c>
      <c r="C80" s="304" t="s">
        <v>730</v>
      </c>
      <c r="D80" s="304" t="s">
        <v>731</v>
      </c>
      <c r="E80" s="303" t="s">
        <v>4986</v>
      </c>
      <c r="F80" s="303" t="s">
        <v>4747</v>
      </c>
    </row>
    <row r="81" spans="1:6" ht="13.2">
      <c r="A81" s="361"/>
      <c r="B81" s="303" t="s">
        <v>299</v>
      </c>
      <c r="C81" s="304" t="s">
        <v>714</v>
      </c>
      <c r="D81" s="304" t="s">
        <v>715</v>
      </c>
      <c r="E81" s="303" t="s">
        <v>723</v>
      </c>
      <c r="F81" s="306"/>
    </row>
    <row r="82" spans="1:6" ht="13.2">
      <c r="A82" s="361"/>
      <c r="B82" s="303" t="s">
        <v>4987</v>
      </c>
      <c r="C82" s="304" t="s">
        <v>714</v>
      </c>
      <c r="D82" s="304" t="s">
        <v>715</v>
      </c>
      <c r="E82" s="303" t="s">
        <v>723</v>
      </c>
      <c r="F82" s="306"/>
    </row>
    <row r="83" spans="1:6" ht="13.2">
      <c r="A83" s="361"/>
      <c r="B83" s="303" t="s">
        <v>4988</v>
      </c>
      <c r="C83" s="304" t="s">
        <v>714</v>
      </c>
      <c r="D83" s="304" t="s">
        <v>715</v>
      </c>
      <c r="E83" s="303" t="s">
        <v>723</v>
      </c>
      <c r="F83" s="306"/>
    </row>
    <row r="84" spans="1:6" ht="13.2">
      <c r="A84" s="361"/>
      <c r="B84" s="303" t="s">
        <v>906</v>
      </c>
      <c r="C84" s="304" t="s">
        <v>714</v>
      </c>
      <c r="D84" s="304" t="s">
        <v>715</v>
      </c>
      <c r="E84" s="303" t="s">
        <v>723</v>
      </c>
      <c r="F84" s="306"/>
    </row>
    <row r="85" spans="1:6" ht="26.4">
      <c r="A85" s="361"/>
      <c r="B85" s="303" t="s">
        <v>4989</v>
      </c>
      <c r="C85" s="303" t="s">
        <v>772</v>
      </c>
      <c r="D85" s="303" t="s">
        <v>773</v>
      </c>
      <c r="E85" s="307" t="s">
        <v>774</v>
      </c>
      <c r="F85" s="306"/>
    </row>
    <row r="86" spans="1:6" ht="26.4">
      <c r="A86" s="361"/>
      <c r="B86" s="303" t="s">
        <v>908</v>
      </c>
      <c r="C86" s="304" t="s">
        <v>719</v>
      </c>
      <c r="D86" s="304" t="s">
        <v>720</v>
      </c>
      <c r="E86" s="303" t="s">
        <v>909</v>
      </c>
      <c r="F86" s="306"/>
    </row>
    <row r="87" spans="1:6" ht="26.4">
      <c r="A87" s="361"/>
      <c r="B87" s="303" t="s">
        <v>4991</v>
      </c>
      <c r="C87" s="304" t="s">
        <v>714</v>
      </c>
      <c r="D87" s="304" t="s">
        <v>715</v>
      </c>
      <c r="E87" s="303" t="s">
        <v>723</v>
      </c>
      <c r="F87" s="306"/>
    </row>
    <row r="88" spans="1:6" ht="26.4">
      <c r="A88" s="361"/>
      <c r="B88" s="303" t="s">
        <v>4732</v>
      </c>
      <c r="C88" s="304" t="s">
        <v>738</v>
      </c>
      <c r="D88" s="304" t="s">
        <v>739</v>
      </c>
      <c r="E88" s="304" t="s">
        <v>873</v>
      </c>
      <c r="F88" s="306"/>
    </row>
    <row r="89" spans="1:6" ht="26.4">
      <c r="A89" s="361"/>
      <c r="B89" s="303" t="s">
        <v>4955</v>
      </c>
      <c r="C89" s="304" t="s">
        <v>738</v>
      </c>
      <c r="D89" s="304" t="s">
        <v>739</v>
      </c>
      <c r="E89" s="304" t="s">
        <v>873</v>
      </c>
      <c r="F89" s="306"/>
    </row>
    <row r="90" spans="1:6" ht="26.4">
      <c r="A90" s="495" t="s">
        <v>5125</v>
      </c>
      <c r="B90" s="371" t="s">
        <v>718</v>
      </c>
      <c r="C90" s="338" t="s">
        <v>719</v>
      </c>
      <c r="D90" s="338" t="s">
        <v>720</v>
      </c>
      <c r="E90" s="338" t="s">
        <v>721</v>
      </c>
      <c r="F90" s="339"/>
    </row>
    <row r="91" spans="1:6" ht="26.4">
      <c r="A91" s="496"/>
      <c r="B91" s="371" t="s">
        <v>1047</v>
      </c>
      <c r="C91" s="338" t="s">
        <v>714</v>
      </c>
      <c r="D91" s="338" t="s">
        <v>715</v>
      </c>
      <c r="E91" s="338" t="s">
        <v>716</v>
      </c>
      <c r="F91" s="339"/>
    </row>
    <row r="92" spans="1:6" ht="26.4">
      <c r="A92" s="496"/>
      <c r="B92" s="371" t="s">
        <v>247</v>
      </c>
      <c r="C92" s="338" t="s">
        <v>714</v>
      </c>
      <c r="D92" s="338" t="s">
        <v>715</v>
      </c>
      <c r="E92" s="338" t="s">
        <v>716</v>
      </c>
      <c r="F92" s="338" t="s">
        <v>4946</v>
      </c>
    </row>
    <row r="93" spans="1:6" ht="26.4">
      <c r="A93" s="496"/>
      <c r="B93" s="337" t="s">
        <v>4754</v>
      </c>
      <c r="C93" s="338" t="s">
        <v>714</v>
      </c>
      <c r="D93" s="338" t="s">
        <v>715</v>
      </c>
      <c r="E93" s="337" t="s">
        <v>1042</v>
      </c>
      <c r="F93" s="337" t="s">
        <v>1043</v>
      </c>
    </row>
    <row r="94" spans="1:6" ht="26.4">
      <c r="A94" s="496"/>
      <c r="B94" s="337" t="s">
        <v>930</v>
      </c>
      <c r="C94" s="338" t="s">
        <v>714</v>
      </c>
      <c r="D94" s="338" t="s">
        <v>715</v>
      </c>
      <c r="E94" s="338" t="s">
        <v>723</v>
      </c>
      <c r="F94" s="339"/>
    </row>
    <row r="95" spans="1:6" ht="13.2">
      <c r="A95" s="496"/>
      <c r="B95" s="337" t="s">
        <v>125</v>
      </c>
      <c r="C95" s="338" t="s">
        <v>727</v>
      </c>
      <c r="D95" s="338" t="s">
        <v>728</v>
      </c>
      <c r="E95" s="338" t="s">
        <v>723</v>
      </c>
      <c r="F95" s="339"/>
    </row>
    <row r="96" spans="1:6" ht="14.4">
      <c r="A96" s="496"/>
      <c r="B96" s="371" t="s">
        <v>406</v>
      </c>
      <c r="C96" s="338" t="s">
        <v>727</v>
      </c>
      <c r="D96" s="338" t="s">
        <v>728</v>
      </c>
      <c r="E96" s="338" t="s">
        <v>723</v>
      </c>
      <c r="F96" s="339"/>
    </row>
    <row r="97" spans="1:6" ht="13.2">
      <c r="A97" s="496"/>
      <c r="B97" s="337" t="s">
        <v>931</v>
      </c>
      <c r="C97" s="338" t="s">
        <v>727</v>
      </c>
      <c r="D97" s="338" t="s">
        <v>728</v>
      </c>
      <c r="E97" s="338" t="s">
        <v>723</v>
      </c>
      <c r="F97" s="339"/>
    </row>
    <row r="98" spans="1:6" ht="13.2">
      <c r="A98" s="496"/>
      <c r="B98" s="337" t="s">
        <v>932</v>
      </c>
      <c r="C98" s="338" t="s">
        <v>714</v>
      </c>
      <c r="D98" s="338" t="s">
        <v>715</v>
      </c>
      <c r="E98" s="338" t="s">
        <v>723</v>
      </c>
      <c r="F98" s="339"/>
    </row>
    <row r="99" spans="1:6" ht="39.6">
      <c r="A99" s="496"/>
      <c r="B99" s="337" t="s">
        <v>273</v>
      </c>
      <c r="C99" s="338" t="s">
        <v>730</v>
      </c>
      <c r="D99" s="338" t="s">
        <v>731</v>
      </c>
      <c r="E99" s="337" t="s">
        <v>933</v>
      </c>
      <c r="F99" s="339"/>
    </row>
    <row r="100" spans="1:6" ht="13.2">
      <c r="A100" s="365"/>
      <c r="B100" s="337" t="s">
        <v>250</v>
      </c>
      <c r="C100" s="338" t="s">
        <v>730</v>
      </c>
      <c r="D100" s="338" t="s">
        <v>731</v>
      </c>
      <c r="E100" s="337" t="s">
        <v>938</v>
      </c>
      <c r="F100" s="339"/>
    </row>
    <row r="101" spans="1:6" ht="13.2">
      <c r="A101" s="365"/>
      <c r="B101" s="337" t="s">
        <v>698</v>
      </c>
      <c r="C101" s="338" t="s">
        <v>730</v>
      </c>
      <c r="D101" s="338" t="s">
        <v>731</v>
      </c>
      <c r="E101" s="337" t="s">
        <v>4755</v>
      </c>
      <c r="F101" s="339"/>
    </row>
    <row r="102" spans="1:6" ht="26.4">
      <c r="A102" s="365"/>
      <c r="B102" s="337" t="s">
        <v>4386</v>
      </c>
      <c r="C102" s="338" t="s">
        <v>730</v>
      </c>
      <c r="D102" s="338" t="s">
        <v>731</v>
      </c>
      <c r="E102" s="337" t="s">
        <v>4986</v>
      </c>
      <c r="F102" s="339"/>
    </row>
    <row r="103" spans="1:6" ht="26.4">
      <c r="A103" s="365"/>
      <c r="B103" s="337" t="s">
        <v>940</v>
      </c>
      <c r="C103" s="338" t="s">
        <v>730</v>
      </c>
      <c r="D103" s="338" t="s">
        <v>731</v>
      </c>
      <c r="E103" s="337" t="s">
        <v>4992</v>
      </c>
      <c r="F103" s="339"/>
    </row>
    <row r="104" spans="1:6" ht="13.2">
      <c r="A104" s="365"/>
      <c r="B104" s="337" t="s">
        <v>4389</v>
      </c>
      <c r="C104" s="338" t="s">
        <v>730</v>
      </c>
      <c r="D104" s="338" t="s">
        <v>731</v>
      </c>
      <c r="E104" s="337" t="s">
        <v>4993</v>
      </c>
      <c r="F104" s="339"/>
    </row>
    <row r="105" spans="1:6" ht="52.8">
      <c r="A105" s="365"/>
      <c r="B105" s="337" t="s">
        <v>153</v>
      </c>
      <c r="C105" s="338" t="s">
        <v>730</v>
      </c>
      <c r="D105" s="338" t="s">
        <v>731</v>
      </c>
      <c r="E105" s="337" t="s">
        <v>768</v>
      </c>
      <c r="F105" s="339"/>
    </row>
    <row r="106" spans="1:6" ht="39.6">
      <c r="A106" s="365"/>
      <c r="B106" s="337" t="s">
        <v>154</v>
      </c>
      <c r="C106" s="338" t="s">
        <v>730</v>
      </c>
      <c r="D106" s="338" t="s">
        <v>731</v>
      </c>
      <c r="E106" s="337" t="s">
        <v>4994</v>
      </c>
      <c r="F106" s="339"/>
    </row>
    <row r="107" spans="1:6" ht="13.2">
      <c r="A107" s="365"/>
      <c r="B107" s="337" t="s">
        <v>4400</v>
      </c>
      <c r="C107" s="338" t="s">
        <v>730</v>
      </c>
      <c r="D107" s="338" t="s">
        <v>731</v>
      </c>
      <c r="E107" s="337" t="s">
        <v>4401</v>
      </c>
      <c r="F107" s="339"/>
    </row>
    <row r="108" spans="1:6" ht="13.2">
      <c r="A108" s="365"/>
      <c r="B108" s="337" t="s">
        <v>291</v>
      </c>
      <c r="C108" s="338" t="s">
        <v>730</v>
      </c>
      <c r="D108" s="338" t="s">
        <v>731</v>
      </c>
      <c r="E108" s="337" t="s">
        <v>4995</v>
      </c>
      <c r="F108" s="339"/>
    </row>
    <row r="109" spans="1:6" ht="13.2">
      <c r="A109" s="365"/>
      <c r="B109" s="337" t="s">
        <v>4323</v>
      </c>
      <c r="C109" s="338" t="s">
        <v>730</v>
      </c>
      <c r="D109" s="338" t="s">
        <v>731</v>
      </c>
      <c r="E109" s="338" t="s">
        <v>4966</v>
      </c>
      <c r="F109" s="339"/>
    </row>
    <row r="110" spans="1:6" ht="13.2">
      <c r="A110" s="365"/>
      <c r="B110" s="337" t="s">
        <v>4402</v>
      </c>
      <c r="C110" s="338" t="s">
        <v>730</v>
      </c>
      <c r="D110" s="338" t="s">
        <v>731</v>
      </c>
      <c r="E110" s="337" t="s">
        <v>4996</v>
      </c>
      <c r="F110" s="339"/>
    </row>
    <row r="111" spans="1:6" ht="26.4">
      <c r="A111" s="365"/>
      <c r="B111" s="337" t="s">
        <v>4405</v>
      </c>
      <c r="C111" s="338" t="s">
        <v>730</v>
      </c>
      <c r="D111" s="338" t="s">
        <v>731</v>
      </c>
      <c r="E111" s="338" t="s">
        <v>4953</v>
      </c>
      <c r="F111" s="339"/>
    </row>
    <row r="112" spans="1:6" ht="26.4">
      <c r="A112" s="365"/>
      <c r="B112" s="337" t="s">
        <v>4406</v>
      </c>
      <c r="C112" s="338" t="s">
        <v>730</v>
      </c>
      <c r="D112" s="338" t="s">
        <v>731</v>
      </c>
      <c r="E112" s="338" t="s">
        <v>4953</v>
      </c>
      <c r="F112" s="339"/>
    </row>
    <row r="113" spans="1:6" ht="26.4">
      <c r="A113" s="365"/>
      <c r="B113" s="337" t="s">
        <v>4407</v>
      </c>
      <c r="C113" s="338" t="s">
        <v>730</v>
      </c>
      <c r="D113" s="338" t="s">
        <v>731</v>
      </c>
      <c r="E113" s="338" t="s">
        <v>4997</v>
      </c>
      <c r="F113" s="339"/>
    </row>
    <row r="114" spans="1:6" ht="26.4">
      <c r="A114" s="365"/>
      <c r="B114" s="337" t="s">
        <v>4998</v>
      </c>
      <c r="C114" s="338" t="s">
        <v>719</v>
      </c>
      <c r="D114" s="338" t="s">
        <v>720</v>
      </c>
      <c r="E114" s="338" t="s">
        <v>850</v>
      </c>
      <c r="F114" s="339"/>
    </row>
    <row r="115" spans="1:6" ht="26.4">
      <c r="A115" s="365"/>
      <c r="B115" s="337" t="s">
        <v>4999</v>
      </c>
      <c r="C115" s="338" t="s">
        <v>719</v>
      </c>
      <c r="D115" s="338" t="s">
        <v>720</v>
      </c>
      <c r="E115" s="338" t="s">
        <v>850</v>
      </c>
      <c r="F115" s="339"/>
    </row>
    <row r="116" spans="1:6" ht="26.4">
      <c r="A116" s="365"/>
      <c r="B116" s="371" t="s">
        <v>4974</v>
      </c>
      <c r="C116" s="338" t="s">
        <v>719</v>
      </c>
      <c r="D116" s="338" t="s">
        <v>720</v>
      </c>
      <c r="E116" s="338" t="s">
        <v>4975</v>
      </c>
      <c r="F116" s="339"/>
    </row>
    <row r="117" spans="1:6" ht="26.4">
      <c r="A117" s="365"/>
      <c r="B117" s="338" t="s">
        <v>4970</v>
      </c>
      <c r="C117" s="338" t="s">
        <v>719</v>
      </c>
      <c r="D117" s="338" t="s">
        <v>720</v>
      </c>
      <c r="E117" s="338" t="s">
        <v>850</v>
      </c>
      <c r="F117" s="339"/>
    </row>
    <row r="118" spans="1:6" ht="26.4">
      <c r="A118" s="365"/>
      <c r="B118" s="337" t="s">
        <v>4410</v>
      </c>
      <c r="C118" s="338" t="s">
        <v>730</v>
      </c>
      <c r="D118" s="338" t="s">
        <v>731</v>
      </c>
      <c r="E118" s="337" t="s">
        <v>5000</v>
      </c>
      <c r="F118" s="339"/>
    </row>
    <row r="119" spans="1:6" ht="13.2">
      <c r="A119" s="365"/>
      <c r="B119" s="337" t="s">
        <v>5001</v>
      </c>
      <c r="C119" s="337" t="s">
        <v>772</v>
      </c>
      <c r="D119" s="337" t="s">
        <v>773</v>
      </c>
      <c r="E119" s="363" t="s">
        <v>5002</v>
      </c>
      <c r="F119" s="339"/>
    </row>
    <row r="120" spans="1:6" ht="26.4">
      <c r="A120" s="365"/>
      <c r="B120" s="337" t="s">
        <v>4767</v>
      </c>
      <c r="C120" s="338" t="s">
        <v>719</v>
      </c>
      <c r="D120" s="338" t="s">
        <v>720</v>
      </c>
      <c r="E120" s="338" t="s">
        <v>5003</v>
      </c>
      <c r="F120" s="339"/>
    </row>
    <row r="121" spans="1:6" ht="26.4">
      <c r="A121" s="365"/>
      <c r="B121" s="337" t="s">
        <v>558</v>
      </c>
      <c r="C121" s="338" t="s">
        <v>730</v>
      </c>
      <c r="D121" s="338" t="s">
        <v>731</v>
      </c>
      <c r="E121" s="337" t="s">
        <v>959</v>
      </c>
      <c r="F121" s="339"/>
    </row>
    <row r="122" spans="1:6" ht="13.2">
      <c r="A122" s="365"/>
      <c r="B122" s="337" t="s">
        <v>559</v>
      </c>
      <c r="C122" s="338" t="s">
        <v>730</v>
      </c>
      <c r="D122" s="338" t="s">
        <v>731</v>
      </c>
      <c r="E122" s="337" t="s">
        <v>960</v>
      </c>
      <c r="F122" s="339"/>
    </row>
    <row r="123" spans="1:6" ht="26.4">
      <c r="A123" s="365"/>
      <c r="B123" s="337" t="s">
        <v>336</v>
      </c>
      <c r="C123" s="338" t="s">
        <v>730</v>
      </c>
      <c r="D123" s="338" t="s">
        <v>731</v>
      </c>
      <c r="E123" s="337" t="s">
        <v>766</v>
      </c>
      <c r="F123" s="339"/>
    </row>
    <row r="124" spans="1:6" ht="26.4">
      <c r="A124" s="365"/>
      <c r="B124" s="337" t="s">
        <v>337</v>
      </c>
      <c r="C124" s="338" t="s">
        <v>730</v>
      </c>
      <c r="D124" s="338" t="s">
        <v>731</v>
      </c>
      <c r="E124" s="337" t="s">
        <v>766</v>
      </c>
      <c r="F124" s="339"/>
    </row>
    <row r="125" spans="1:6" ht="26.4">
      <c r="A125" s="365"/>
      <c r="B125" s="337" t="s">
        <v>5004</v>
      </c>
      <c r="C125" s="338" t="s">
        <v>738</v>
      </c>
      <c r="D125" s="338" t="s">
        <v>739</v>
      </c>
      <c r="E125" s="338" t="s">
        <v>873</v>
      </c>
      <c r="F125" s="339"/>
    </row>
    <row r="126" spans="1:6" ht="26.4">
      <c r="A126" s="365"/>
      <c r="B126" s="337" t="s">
        <v>81</v>
      </c>
      <c r="C126" s="338" t="s">
        <v>738</v>
      </c>
      <c r="D126" s="338" t="s">
        <v>739</v>
      </c>
      <c r="E126" s="338" t="s">
        <v>873</v>
      </c>
      <c r="F126" s="339"/>
    </row>
    <row r="127" spans="1:6" ht="26.4">
      <c r="A127" s="365"/>
      <c r="B127" s="337" t="s">
        <v>83</v>
      </c>
      <c r="C127" s="338" t="s">
        <v>738</v>
      </c>
      <c r="D127" s="338" t="s">
        <v>739</v>
      </c>
      <c r="E127" s="338" t="s">
        <v>873</v>
      </c>
      <c r="F127" s="339"/>
    </row>
    <row r="128" spans="1:6" ht="26.4">
      <c r="A128" s="365"/>
      <c r="B128" s="337" t="s">
        <v>1045</v>
      </c>
      <c r="C128" s="338" t="s">
        <v>738</v>
      </c>
      <c r="D128" s="338" t="s">
        <v>739</v>
      </c>
      <c r="E128" s="338" t="s">
        <v>873</v>
      </c>
      <c r="F128" s="339"/>
    </row>
    <row r="129" spans="1:6" ht="26.4">
      <c r="A129" s="501" t="s">
        <v>5139</v>
      </c>
      <c r="B129" s="302" t="s">
        <v>718</v>
      </c>
      <c r="C129" s="304" t="s">
        <v>719</v>
      </c>
      <c r="D129" s="304" t="s">
        <v>720</v>
      </c>
      <c r="E129" s="304" t="s">
        <v>721</v>
      </c>
      <c r="F129" s="306"/>
    </row>
    <row r="130" spans="1:6" ht="26.4">
      <c r="A130" s="502"/>
      <c r="B130" s="302" t="s">
        <v>1047</v>
      </c>
      <c r="C130" s="304" t="s">
        <v>714</v>
      </c>
      <c r="D130" s="304" t="s">
        <v>715</v>
      </c>
      <c r="E130" s="304" t="s">
        <v>716</v>
      </c>
      <c r="F130" s="306"/>
    </row>
    <row r="131" spans="1:6" ht="28.8">
      <c r="A131" s="502"/>
      <c r="B131" s="302" t="s">
        <v>5006</v>
      </c>
      <c r="C131" s="304" t="s">
        <v>714</v>
      </c>
      <c r="D131" s="304" t="s">
        <v>715</v>
      </c>
      <c r="E131" s="304" t="s">
        <v>716</v>
      </c>
      <c r="F131" s="304" t="s">
        <v>4946</v>
      </c>
    </row>
    <row r="132" spans="1:6" ht="26.4">
      <c r="A132" s="502"/>
      <c r="B132" s="303" t="s">
        <v>5007</v>
      </c>
      <c r="C132" s="304" t="s">
        <v>714</v>
      </c>
      <c r="D132" s="304" t="s">
        <v>715</v>
      </c>
      <c r="E132" s="304" t="s">
        <v>1042</v>
      </c>
      <c r="F132" s="306"/>
    </row>
    <row r="133" spans="1:6" ht="13.2">
      <c r="A133" s="502"/>
      <c r="B133" s="303" t="s">
        <v>5008</v>
      </c>
      <c r="C133" s="304" t="s">
        <v>714</v>
      </c>
      <c r="D133" s="304" t="s">
        <v>715</v>
      </c>
      <c r="E133" s="304" t="s">
        <v>723</v>
      </c>
      <c r="F133" s="306"/>
    </row>
    <row r="134" spans="1:6" ht="13.2">
      <c r="A134" s="502"/>
      <c r="B134" s="303" t="s">
        <v>125</v>
      </c>
      <c r="C134" s="304" t="s">
        <v>727</v>
      </c>
      <c r="D134" s="304" t="s">
        <v>728</v>
      </c>
      <c r="E134" s="304" t="s">
        <v>723</v>
      </c>
      <c r="F134" s="306"/>
    </row>
    <row r="135" spans="1:6" ht="14.4">
      <c r="A135" s="502"/>
      <c r="B135" s="302" t="s">
        <v>406</v>
      </c>
      <c r="C135" s="304" t="s">
        <v>727</v>
      </c>
      <c r="D135" s="304" t="s">
        <v>728</v>
      </c>
      <c r="E135" s="304" t="s">
        <v>723</v>
      </c>
      <c r="F135" s="306"/>
    </row>
    <row r="136" spans="1:6" ht="13.2">
      <c r="A136" s="502"/>
      <c r="B136" s="303" t="s">
        <v>931</v>
      </c>
      <c r="C136" s="304" t="s">
        <v>727</v>
      </c>
      <c r="D136" s="304" t="s">
        <v>728</v>
      </c>
      <c r="E136" s="304" t="s">
        <v>723</v>
      </c>
      <c r="F136" s="306"/>
    </row>
    <row r="137" spans="1:6" ht="13.2">
      <c r="A137" s="502"/>
      <c r="B137" s="303" t="s">
        <v>932</v>
      </c>
      <c r="C137" s="304" t="s">
        <v>714</v>
      </c>
      <c r="D137" s="304" t="s">
        <v>715</v>
      </c>
      <c r="E137" s="304" t="s">
        <v>723</v>
      </c>
      <c r="F137" s="306"/>
    </row>
    <row r="138" spans="1:6" ht="39.6">
      <c r="A138" s="502"/>
      <c r="B138" s="303" t="s">
        <v>273</v>
      </c>
      <c r="C138" s="304" t="s">
        <v>730</v>
      </c>
      <c r="D138" s="304" t="s">
        <v>731</v>
      </c>
      <c r="E138" s="303" t="s">
        <v>933</v>
      </c>
      <c r="F138" s="306"/>
    </row>
    <row r="139" spans="1:6" ht="13.2">
      <c r="A139" s="502"/>
      <c r="B139" s="303" t="s">
        <v>250</v>
      </c>
      <c r="C139" s="304" t="s">
        <v>730</v>
      </c>
      <c r="D139" s="304" t="s">
        <v>731</v>
      </c>
      <c r="E139" s="303" t="s">
        <v>938</v>
      </c>
      <c r="F139" s="306"/>
    </row>
    <row r="140" spans="1:6" ht="13.2">
      <c r="A140" s="502"/>
      <c r="B140" s="303" t="s">
        <v>698</v>
      </c>
      <c r="C140" s="304" t="s">
        <v>730</v>
      </c>
      <c r="D140" s="304" t="s">
        <v>731</v>
      </c>
      <c r="E140" s="303" t="s">
        <v>4755</v>
      </c>
      <c r="F140" s="306"/>
    </row>
    <row r="141" spans="1:6" ht="26.4">
      <c r="A141" s="502"/>
      <c r="B141" s="304" t="s">
        <v>4386</v>
      </c>
      <c r="C141" s="304" t="s">
        <v>730</v>
      </c>
      <c r="D141" s="304" t="s">
        <v>731</v>
      </c>
      <c r="E141" s="304" t="s">
        <v>4986</v>
      </c>
      <c r="F141" s="306"/>
    </row>
    <row r="142" spans="1:6" ht="26.4">
      <c r="A142" s="377"/>
      <c r="B142" s="304" t="s">
        <v>940</v>
      </c>
      <c r="C142" s="304" t="s">
        <v>730</v>
      </c>
      <c r="D142" s="304" t="s">
        <v>731</v>
      </c>
      <c r="E142" s="304" t="s">
        <v>4992</v>
      </c>
      <c r="F142" s="306"/>
    </row>
    <row r="143" spans="1:6" ht="26.4">
      <c r="A143" s="377"/>
      <c r="B143" s="303" t="s">
        <v>5009</v>
      </c>
      <c r="C143" s="304" t="s">
        <v>738</v>
      </c>
      <c r="D143" s="304" t="s">
        <v>739</v>
      </c>
      <c r="E143" s="304" t="s">
        <v>873</v>
      </c>
      <c r="F143" s="306"/>
    </row>
    <row r="144" spans="1:6" ht="13.2">
      <c r="A144" s="377"/>
      <c r="B144" s="303" t="s">
        <v>5010</v>
      </c>
      <c r="C144" s="304" t="s">
        <v>719</v>
      </c>
      <c r="D144" s="304" t="s">
        <v>720</v>
      </c>
      <c r="E144" s="304" t="s">
        <v>5011</v>
      </c>
      <c r="F144" s="306"/>
    </row>
    <row r="145" spans="1:6" ht="26.4">
      <c r="A145" s="377"/>
      <c r="B145" s="303" t="s">
        <v>558</v>
      </c>
      <c r="C145" s="304" t="s">
        <v>730</v>
      </c>
      <c r="D145" s="304" t="s">
        <v>731</v>
      </c>
      <c r="E145" s="304" t="s">
        <v>959</v>
      </c>
      <c r="F145" s="306"/>
    </row>
    <row r="146" spans="1:6" ht="13.2">
      <c r="A146" s="377"/>
      <c r="B146" s="304" t="s">
        <v>4389</v>
      </c>
      <c r="C146" s="304" t="s">
        <v>730</v>
      </c>
      <c r="D146" s="304" t="s">
        <v>731</v>
      </c>
      <c r="E146" s="303" t="s">
        <v>4993</v>
      </c>
      <c r="F146" s="306"/>
    </row>
    <row r="147" spans="1:6" ht="52.8">
      <c r="A147" s="377"/>
      <c r="B147" s="304" t="s">
        <v>153</v>
      </c>
      <c r="C147" s="304" t="s">
        <v>730</v>
      </c>
      <c r="D147" s="304" t="s">
        <v>731</v>
      </c>
      <c r="E147" s="304" t="s">
        <v>768</v>
      </c>
      <c r="F147" s="306"/>
    </row>
    <row r="148" spans="1:6" ht="39.6">
      <c r="A148" s="377"/>
      <c r="B148" s="304" t="s">
        <v>154</v>
      </c>
      <c r="C148" s="304" t="s">
        <v>730</v>
      </c>
      <c r="D148" s="304" t="s">
        <v>731</v>
      </c>
      <c r="E148" s="304" t="s">
        <v>4994</v>
      </c>
      <c r="F148" s="306"/>
    </row>
    <row r="149" spans="1:6" ht="13.2">
      <c r="A149" s="377"/>
      <c r="B149" s="304" t="s">
        <v>4323</v>
      </c>
      <c r="C149" s="304" t="s">
        <v>730</v>
      </c>
      <c r="D149" s="304" t="s">
        <v>731</v>
      </c>
      <c r="E149" s="304" t="s">
        <v>4966</v>
      </c>
      <c r="F149" s="306"/>
    </row>
    <row r="150" spans="1:6" ht="13.2">
      <c r="A150" s="377"/>
      <c r="B150" s="304" t="s">
        <v>4402</v>
      </c>
      <c r="C150" s="304" t="s">
        <v>730</v>
      </c>
      <c r="D150" s="304" t="s">
        <v>731</v>
      </c>
      <c r="E150" s="304" t="s">
        <v>4996</v>
      </c>
      <c r="F150" s="306"/>
    </row>
    <row r="151" spans="1:6" ht="26.4">
      <c r="A151" s="377"/>
      <c r="B151" s="303" t="s">
        <v>4405</v>
      </c>
      <c r="C151" s="304" t="s">
        <v>730</v>
      </c>
      <c r="D151" s="304" t="s">
        <v>731</v>
      </c>
      <c r="E151" s="304" t="s">
        <v>4953</v>
      </c>
      <c r="F151" s="306"/>
    </row>
    <row r="152" spans="1:6" ht="26.4">
      <c r="A152" s="377"/>
      <c r="B152" s="303" t="s">
        <v>4406</v>
      </c>
      <c r="C152" s="304" t="s">
        <v>730</v>
      </c>
      <c r="D152" s="304" t="s">
        <v>731</v>
      </c>
      <c r="E152" s="304" t="s">
        <v>4953</v>
      </c>
      <c r="F152" s="306"/>
    </row>
    <row r="153" spans="1:6" ht="26.4">
      <c r="A153" s="377"/>
      <c r="B153" s="303" t="s">
        <v>5012</v>
      </c>
      <c r="C153" s="304" t="s">
        <v>719</v>
      </c>
      <c r="D153" s="304" t="s">
        <v>720</v>
      </c>
      <c r="E153" s="304" t="s">
        <v>850</v>
      </c>
      <c r="F153" s="306"/>
    </row>
    <row r="154" spans="1:6" ht="26.4">
      <c r="A154" s="377"/>
      <c r="B154" s="303" t="s">
        <v>5013</v>
      </c>
      <c r="C154" s="304" t="s">
        <v>719</v>
      </c>
      <c r="D154" s="304" t="s">
        <v>720</v>
      </c>
      <c r="E154" s="304" t="s">
        <v>850</v>
      </c>
      <c r="F154" s="306"/>
    </row>
    <row r="155" spans="1:6" ht="26.4">
      <c r="A155" s="377"/>
      <c r="B155" s="303" t="s">
        <v>4415</v>
      </c>
      <c r="C155" s="304" t="s">
        <v>730</v>
      </c>
      <c r="D155" s="304" t="s">
        <v>731</v>
      </c>
      <c r="E155" s="304" t="s">
        <v>5014</v>
      </c>
      <c r="F155" s="306"/>
    </row>
    <row r="156" spans="1:6" ht="26.4">
      <c r="A156" s="377"/>
      <c r="B156" s="303" t="s">
        <v>4416</v>
      </c>
      <c r="C156" s="304" t="s">
        <v>730</v>
      </c>
      <c r="D156" s="304" t="s">
        <v>731</v>
      </c>
      <c r="E156" s="304" t="s">
        <v>5014</v>
      </c>
      <c r="F156" s="306"/>
    </row>
    <row r="157" spans="1:6" ht="14.4">
      <c r="A157" s="377"/>
      <c r="B157" s="302" t="s">
        <v>4958</v>
      </c>
      <c r="C157" s="304" t="s">
        <v>714</v>
      </c>
      <c r="D157" s="304" t="s">
        <v>715</v>
      </c>
      <c r="E157" s="304" t="s">
        <v>723</v>
      </c>
      <c r="F157" s="306"/>
    </row>
    <row r="158" spans="1:6" ht="26.4">
      <c r="A158" s="377"/>
      <c r="B158" s="304" t="s">
        <v>5015</v>
      </c>
      <c r="C158" s="304" t="s">
        <v>738</v>
      </c>
      <c r="D158" s="304" t="s">
        <v>739</v>
      </c>
      <c r="E158" s="304" t="s">
        <v>873</v>
      </c>
      <c r="F158" s="306"/>
    </row>
    <row r="159" spans="1:6" ht="26.4">
      <c r="A159" s="377"/>
      <c r="B159" s="304" t="s">
        <v>5016</v>
      </c>
      <c r="C159" s="304" t="s">
        <v>738</v>
      </c>
      <c r="D159" s="304" t="s">
        <v>739</v>
      </c>
      <c r="E159" s="304" t="s">
        <v>873</v>
      </c>
      <c r="F159" s="306"/>
    </row>
    <row r="160" spans="1:6" ht="26.4">
      <c r="A160" s="377"/>
      <c r="B160" s="304" t="s">
        <v>5017</v>
      </c>
      <c r="C160" s="304" t="s">
        <v>738</v>
      </c>
      <c r="D160" s="304" t="s">
        <v>739</v>
      </c>
      <c r="E160" s="304" t="s">
        <v>873</v>
      </c>
      <c r="F160" s="306"/>
    </row>
  </sheetData>
  <mergeCells count="5">
    <mergeCell ref="A4:A13"/>
    <mergeCell ref="A24:A31"/>
    <mergeCell ref="A63:A73"/>
    <mergeCell ref="A90:A99"/>
    <mergeCell ref="A129:A141"/>
  </mergeCells>
  <hyperlinks>
    <hyperlink ref="B1" location="HLAVNY!A1" display="&lt;-------------- späť na HLAVNY" xr:uid="{0547C307-C439-44B5-89D8-4F410354533D}"/>
    <hyperlink ref="E21" r:id="rId1" xr:uid="{07AB12DC-1C6E-4F00-A140-638E1FF91EA3}"/>
    <hyperlink ref="E56" r:id="rId2" xr:uid="{3DDFE1BB-299D-42CB-8102-5FF437D85A37}"/>
    <hyperlink ref="E57" r:id="rId3" xr:uid="{0217262D-83CE-489A-97D5-AF647CFBD7C1}"/>
    <hyperlink ref="E58" r:id="rId4" xr:uid="{06FAF317-5B1E-4FFA-B59E-DA49CBDB2B38}"/>
    <hyperlink ref="E85" r:id="rId5" xr:uid="{C7B6F481-E0BE-4B6F-A0FC-5BD02240E325}"/>
    <hyperlink ref="E119" r:id="rId6" xr:uid="{BA0A297E-980F-48E7-9B8A-4CA36FFD2E6E}"/>
  </hyperlink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7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outlinePr summaryBelow="0" summaryRight="0"/>
  </sheetPr>
  <dimension ref="A1:E23"/>
  <sheetViews>
    <sheetView workbookViewId="0">
      <pane ySplit="3" topLeftCell="A4" activePane="bottomLeft" state="frozen"/>
      <selection pane="bottomLeft" activeCell="A3" sqref="A3"/>
    </sheetView>
  </sheetViews>
  <sheetFormatPr defaultColWidth="12.6640625" defaultRowHeight="15.75" customHeight="1"/>
  <cols>
    <col min="1" max="1" width="28.109375" customWidth="1"/>
    <col min="2" max="2" width="18.109375" customWidth="1"/>
    <col min="3" max="3" width="18" customWidth="1"/>
    <col min="4" max="4" width="64.88671875" customWidth="1"/>
    <col min="5" max="5" width="61" customWidth="1"/>
  </cols>
  <sheetData>
    <row r="1" spans="1:5" ht="13.2">
      <c r="A1" s="13" t="s">
        <v>111</v>
      </c>
      <c r="B1" s="74" t="s">
        <v>705</v>
      </c>
      <c r="C1" s="12" t="s">
        <v>4944</v>
      </c>
    </row>
    <row r="2" spans="1:5" ht="13.2">
      <c r="A2" s="12"/>
      <c r="B2" s="74" t="s">
        <v>707</v>
      </c>
      <c r="C2" s="12" t="s">
        <v>4945</v>
      </c>
    </row>
    <row r="3" spans="1:5" ht="13.8">
      <c r="A3" s="387" t="s">
        <v>708</v>
      </c>
      <c r="B3" s="75" t="s">
        <v>709</v>
      </c>
      <c r="C3" s="75" t="s">
        <v>710</v>
      </c>
      <c r="D3" s="75" t="s">
        <v>711</v>
      </c>
      <c r="E3" s="75" t="s">
        <v>713</v>
      </c>
    </row>
    <row r="4" spans="1:5" ht="14.4">
      <c r="A4" s="71" t="s">
        <v>718</v>
      </c>
      <c r="B4" s="12" t="s">
        <v>719</v>
      </c>
      <c r="C4" s="12" t="s">
        <v>720</v>
      </c>
      <c r="D4" s="12" t="s">
        <v>721</v>
      </c>
    </row>
    <row r="5" spans="1:5" ht="14.4">
      <c r="A5" s="71" t="s">
        <v>1047</v>
      </c>
      <c r="B5" s="12" t="s">
        <v>714</v>
      </c>
      <c r="C5" s="12" t="s">
        <v>715</v>
      </c>
      <c r="D5" s="12" t="s">
        <v>716</v>
      </c>
    </row>
    <row r="6" spans="1:5" ht="14.4">
      <c r="A6" s="71" t="s">
        <v>247</v>
      </c>
      <c r="B6" s="12" t="s">
        <v>714</v>
      </c>
      <c r="C6" s="12" t="s">
        <v>715</v>
      </c>
      <c r="D6" s="12" t="s">
        <v>4946</v>
      </c>
    </row>
    <row r="7" spans="1:5" ht="14.4">
      <c r="A7" s="71" t="s">
        <v>519</v>
      </c>
      <c r="B7" s="12" t="s">
        <v>714</v>
      </c>
      <c r="C7" s="12" t="s">
        <v>715</v>
      </c>
      <c r="D7" s="12" t="s">
        <v>723</v>
      </c>
    </row>
    <row r="8" spans="1:5" ht="14.4">
      <c r="A8" s="71" t="s">
        <v>125</v>
      </c>
      <c r="B8" s="12" t="s">
        <v>727</v>
      </c>
      <c r="C8" s="12" t="s">
        <v>728</v>
      </c>
      <c r="D8" s="12" t="s">
        <v>723</v>
      </c>
    </row>
    <row r="9" spans="1:5" ht="14.4">
      <c r="A9" s="71" t="s">
        <v>4947</v>
      </c>
      <c r="B9" s="12" t="s">
        <v>714</v>
      </c>
      <c r="C9" s="12" t="s">
        <v>715</v>
      </c>
      <c r="D9" s="12" t="s">
        <v>723</v>
      </c>
      <c r="E9" s="12" t="s">
        <v>782</v>
      </c>
    </row>
    <row r="10" spans="1:5" ht="14.4">
      <c r="A10" s="71" t="s">
        <v>611</v>
      </c>
      <c r="B10" s="12" t="s">
        <v>730</v>
      </c>
      <c r="C10" s="12" t="s">
        <v>731</v>
      </c>
      <c r="D10" s="12" t="s">
        <v>790</v>
      </c>
      <c r="E10" s="12" t="s">
        <v>791</v>
      </c>
    </row>
    <row r="11" spans="1:5" ht="14.4">
      <c r="A11" s="71" t="s">
        <v>259</v>
      </c>
      <c r="B11" s="12" t="s">
        <v>730</v>
      </c>
      <c r="C11" s="12" t="s">
        <v>731</v>
      </c>
      <c r="D11" s="12" t="s">
        <v>4948</v>
      </c>
    </row>
    <row r="12" spans="1:5" ht="14.4">
      <c r="A12" s="71" t="s">
        <v>4273</v>
      </c>
      <c r="B12" s="12" t="s">
        <v>730</v>
      </c>
      <c r="C12" s="12" t="s">
        <v>731</v>
      </c>
      <c r="D12" s="12" t="s">
        <v>4949</v>
      </c>
    </row>
    <row r="13" spans="1:5" ht="14.4">
      <c r="A13" s="71" t="s">
        <v>531</v>
      </c>
      <c r="B13" s="12" t="s">
        <v>719</v>
      </c>
      <c r="C13" s="12" t="s">
        <v>720</v>
      </c>
      <c r="D13" s="12" t="s">
        <v>760</v>
      </c>
    </row>
    <row r="14" spans="1:5" ht="14.4">
      <c r="A14" s="71" t="s">
        <v>532</v>
      </c>
      <c r="B14" s="12" t="s">
        <v>719</v>
      </c>
      <c r="C14" s="12" t="s">
        <v>720</v>
      </c>
      <c r="D14" s="12" t="s">
        <v>760</v>
      </c>
    </row>
    <row r="15" spans="1:5" ht="14.4">
      <c r="A15" s="71" t="s">
        <v>533</v>
      </c>
      <c r="B15" s="12" t="s">
        <v>762</v>
      </c>
      <c r="C15" s="12" t="s">
        <v>763</v>
      </c>
      <c r="D15" s="12" t="s">
        <v>764</v>
      </c>
      <c r="E15" s="77" t="s">
        <v>765</v>
      </c>
    </row>
    <row r="16" spans="1:5" ht="14.4">
      <c r="A16" s="71" t="s">
        <v>265</v>
      </c>
      <c r="B16" s="12" t="s">
        <v>730</v>
      </c>
      <c r="C16" s="12" t="s">
        <v>731</v>
      </c>
      <c r="D16" s="12" t="s">
        <v>766</v>
      </c>
    </row>
    <row r="17" spans="1:5" ht="14.4">
      <c r="A17" s="71" t="s">
        <v>266</v>
      </c>
      <c r="B17" s="12" t="s">
        <v>730</v>
      </c>
      <c r="C17" s="12" t="s">
        <v>731</v>
      </c>
      <c r="D17" s="12" t="s">
        <v>766</v>
      </c>
    </row>
    <row r="18" spans="1:5" ht="22.5" customHeight="1">
      <c r="A18" s="71" t="s">
        <v>4950</v>
      </c>
      <c r="B18" s="12" t="s">
        <v>730</v>
      </c>
      <c r="C18" s="12" t="s">
        <v>731</v>
      </c>
      <c r="D18" s="12" t="s">
        <v>4951</v>
      </c>
    </row>
    <row r="19" spans="1:5" ht="14.4">
      <c r="A19" s="71" t="s">
        <v>4952</v>
      </c>
      <c r="B19" s="12" t="s">
        <v>727</v>
      </c>
      <c r="C19" s="12" t="s">
        <v>728</v>
      </c>
      <c r="D19" s="12" t="s">
        <v>723</v>
      </c>
      <c r="E19" s="12" t="s">
        <v>797</v>
      </c>
    </row>
    <row r="20" spans="1:5" ht="14.4">
      <c r="A20" s="71" t="s">
        <v>4277</v>
      </c>
      <c r="B20" s="12" t="s">
        <v>730</v>
      </c>
      <c r="C20" s="12" t="s">
        <v>731</v>
      </c>
      <c r="D20" s="12" t="s">
        <v>4953</v>
      </c>
    </row>
    <row r="21" spans="1:5" ht="14.4">
      <c r="A21" s="71" t="s">
        <v>159</v>
      </c>
      <c r="B21" s="12" t="s">
        <v>772</v>
      </c>
      <c r="C21" s="12" t="s">
        <v>773</v>
      </c>
      <c r="D21" s="13" t="s">
        <v>4954</v>
      </c>
    </row>
    <row r="22" spans="1:5" ht="14.4">
      <c r="A22" s="71" t="s">
        <v>4955</v>
      </c>
      <c r="B22" s="12" t="s">
        <v>738</v>
      </c>
      <c r="C22" s="12" t="s">
        <v>739</v>
      </c>
    </row>
    <row r="23" spans="1:5" ht="13.2">
      <c r="A23" s="12" t="s">
        <v>4956</v>
      </c>
      <c r="B23" s="12" t="s">
        <v>738</v>
      </c>
      <c r="C23" s="12" t="s">
        <v>739</v>
      </c>
    </row>
  </sheetData>
  <hyperlinks>
    <hyperlink ref="A1" location="HLAVNY!A1" display="&lt;-------------- späť na HLAVNY" xr:uid="{00000000-0004-0000-2D00-000000000000}"/>
    <hyperlink ref="D21" r:id="rId1" xr:uid="{00000000-0004-0000-2D00-000001000000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outlinePr summaryBelow="0" summaryRight="0"/>
  </sheetPr>
  <dimension ref="A1:E42"/>
  <sheetViews>
    <sheetView workbookViewId="0">
      <selection activeCell="C3" sqref="C3"/>
    </sheetView>
  </sheetViews>
  <sheetFormatPr defaultColWidth="12.6640625" defaultRowHeight="15.75" customHeight="1"/>
  <cols>
    <col min="1" max="1" width="32.21875" customWidth="1"/>
    <col min="2" max="2" width="16.109375" customWidth="1"/>
    <col min="3" max="3" width="25.88671875" customWidth="1"/>
    <col min="4" max="4" width="115.44140625" customWidth="1"/>
    <col min="5" max="5" width="78.109375" customWidth="1"/>
  </cols>
  <sheetData>
    <row r="1" spans="1:5" ht="13.2">
      <c r="A1" s="13" t="s">
        <v>111</v>
      </c>
      <c r="B1" s="74" t="s">
        <v>705</v>
      </c>
      <c r="C1" s="12" t="s">
        <v>244</v>
      </c>
    </row>
    <row r="2" spans="1:5" ht="13.2">
      <c r="A2" s="12"/>
      <c r="B2" s="74" t="s">
        <v>707</v>
      </c>
      <c r="C2" s="12" t="s">
        <v>244</v>
      </c>
    </row>
    <row r="3" spans="1:5" ht="13.8">
      <c r="A3" s="324" t="s">
        <v>708</v>
      </c>
      <c r="B3" s="75" t="s">
        <v>709</v>
      </c>
      <c r="C3" s="75" t="s">
        <v>710</v>
      </c>
      <c r="D3" s="75" t="s">
        <v>711</v>
      </c>
      <c r="E3" s="75" t="s">
        <v>713</v>
      </c>
    </row>
    <row r="4" spans="1:5" ht="15.75" customHeight="1">
      <c r="A4" s="71" t="s">
        <v>718</v>
      </c>
      <c r="B4" s="64" t="s">
        <v>719</v>
      </c>
      <c r="C4" s="64" t="s">
        <v>720</v>
      </c>
      <c r="D4" s="64" t="s">
        <v>721</v>
      </c>
    </row>
    <row r="5" spans="1:5" ht="15.75" customHeight="1">
      <c r="A5" s="71" t="s">
        <v>1047</v>
      </c>
      <c r="B5" s="64" t="s">
        <v>714</v>
      </c>
      <c r="C5" s="64" t="s">
        <v>715</v>
      </c>
      <c r="D5" s="64" t="s">
        <v>716</v>
      </c>
    </row>
    <row r="6" spans="1:5" ht="15.75" customHeight="1">
      <c r="A6" s="71" t="s">
        <v>247</v>
      </c>
      <c r="B6" s="64" t="s">
        <v>714</v>
      </c>
      <c r="C6" s="64" t="s">
        <v>715</v>
      </c>
      <c r="D6" s="64" t="s">
        <v>4946</v>
      </c>
    </row>
    <row r="7" spans="1:5" ht="15.75" customHeight="1">
      <c r="A7" s="71" t="s">
        <v>255</v>
      </c>
      <c r="B7" s="64" t="s">
        <v>714</v>
      </c>
      <c r="C7" s="64" t="s">
        <v>715</v>
      </c>
      <c r="D7" s="64" t="s">
        <v>716</v>
      </c>
    </row>
    <row r="8" spans="1:5" ht="15.75" customHeight="1">
      <c r="A8" s="71" t="s">
        <v>4280</v>
      </c>
      <c r="B8" s="64" t="s">
        <v>730</v>
      </c>
      <c r="C8" s="64" t="s">
        <v>731</v>
      </c>
      <c r="D8" s="12" t="s">
        <v>723</v>
      </c>
      <c r="E8" s="12" t="s">
        <v>4957</v>
      </c>
    </row>
    <row r="9" spans="1:5" ht="15.75" customHeight="1">
      <c r="A9" s="71" t="s">
        <v>4283</v>
      </c>
      <c r="B9" s="64" t="s">
        <v>730</v>
      </c>
      <c r="C9" s="64" t="s">
        <v>731</v>
      </c>
      <c r="D9" s="12" t="s">
        <v>723</v>
      </c>
      <c r="E9" s="12" t="s">
        <v>4704</v>
      </c>
    </row>
    <row r="10" spans="1:5" ht="15.75" customHeight="1">
      <c r="A10" s="71" t="s">
        <v>160</v>
      </c>
      <c r="B10" s="64" t="s">
        <v>730</v>
      </c>
      <c r="C10" s="64" t="s">
        <v>731</v>
      </c>
      <c r="D10" s="12" t="s">
        <v>829</v>
      </c>
    </row>
    <row r="11" spans="1:5" ht="15.75" customHeight="1">
      <c r="A11" s="71" t="s">
        <v>259</v>
      </c>
      <c r="B11" s="64" t="s">
        <v>730</v>
      </c>
      <c r="C11" s="64" t="s">
        <v>731</v>
      </c>
      <c r="D11" s="12" t="s">
        <v>4705</v>
      </c>
      <c r="E11" s="64"/>
    </row>
    <row r="12" spans="1:5" ht="15.75" customHeight="1">
      <c r="A12" s="71" t="s">
        <v>4301</v>
      </c>
      <c r="B12" s="64" t="s">
        <v>730</v>
      </c>
      <c r="C12" s="64" t="s">
        <v>731</v>
      </c>
      <c r="D12" s="12" t="s">
        <v>4707</v>
      </c>
      <c r="E12" s="64" t="s">
        <v>782</v>
      </c>
    </row>
    <row r="13" spans="1:5" ht="15.75" customHeight="1">
      <c r="A13" s="71" t="s">
        <v>4708</v>
      </c>
      <c r="B13" s="64" t="s">
        <v>714</v>
      </c>
      <c r="C13" s="64" t="s">
        <v>715</v>
      </c>
      <c r="D13" s="12" t="s">
        <v>723</v>
      </c>
      <c r="E13" s="64" t="s">
        <v>782</v>
      </c>
    </row>
    <row r="14" spans="1:5" ht="15.75" customHeight="1">
      <c r="A14" s="71" t="s">
        <v>831</v>
      </c>
      <c r="B14" s="64" t="s">
        <v>730</v>
      </c>
      <c r="C14" s="64" t="s">
        <v>731</v>
      </c>
      <c r="D14" s="12" t="s">
        <v>723</v>
      </c>
      <c r="E14" s="64" t="s">
        <v>832</v>
      </c>
    </row>
    <row r="15" spans="1:5" ht="15.75" customHeight="1">
      <c r="A15" s="71" t="s">
        <v>833</v>
      </c>
      <c r="B15" s="64" t="s">
        <v>714</v>
      </c>
      <c r="C15" s="64" t="s">
        <v>715</v>
      </c>
      <c r="D15" s="12" t="s">
        <v>723</v>
      </c>
      <c r="E15" s="12" t="s">
        <v>834</v>
      </c>
    </row>
    <row r="16" spans="1:5" ht="15.75" customHeight="1">
      <c r="A16" s="71" t="s">
        <v>4958</v>
      </c>
      <c r="B16" s="64" t="s">
        <v>714</v>
      </c>
      <c r="C16" s="64" t="s">
        <v>715</v>
      </c>
      <c r="D16" s="12" t="s">
        <v>723</v>
      </c>
      <c r="E16" s="12" t="s">
        <v>4959</v>
      </c>
    </row>
    <row r="17" spans="1:5" ht="15.75" customHeight="1">
      <c r="A17" s="71" t="s">
        <v>119</v>
      </c>
      <c r="B17" s="64" t="s">
        <v>714</v>
      </c>
      <c r="C17" s="64" t="s">
        <v>715</v>
      </c>
      <c r="D17" s="12" t="s">
        <v>723</v>
      </c>
      <c r="E17" s="12" t="s">
        <v>835</v>
      </c>
    </row>
    <row r="18" spans="1:5" ht="15.75" customHeight="1">
      <c r="A18" s="71" t="s">
        <v>4960</v>
      </c>
      <c r="B18" s="64" t="s">
        <v>730</v>
      </c>
      <c r="C18" s="64" t="s">
        <v>731</v>
      </c>
      <c r="D18" s="12" t="s">
        <v>766</v>
      </c>
    </row>
    <row r="19" spans="1:5" ht="15.75" customHeight="1">
      <c r="A19" s="71" t="s">
        <v>4961</v>
      </c>
      <c r="B19" s="64" t="s">
        <v>719</v>
      </c>
      <c r="C19" s="64" t="s">
        <v>720</v>
      </c>
      <c r="D19" s="64" t="s">
        <v>4962</v>
      </c>
    </row>
    <row r="20" spans="1:5" ht="15.75" customHeight="1">
      <c r="A20" s="71" t="s">
        <v>406</v>
      </c>
      <c r="B20" s="64" t="s">
        <v>727</v>
      </c>
      <c r="C20" s="64" t="s">
        <v>728</v>
      </c>
      <c r="D20" s="12" t="s">
        <v>723</v>
      </c>
      <c r="E20" s="12" t="s">
        <v>837</v>
      </c>
    </row>
    <row r="21" spans="1:5" ht="15.75" customHeight="1">
      <c r="A21" s="71" t="s">
        <v>4305</v>
      </c>
      <c r="B21" s="64" t="s">
        <v>730</v>
      </c>
      <c r="C21" s="64" t="s">
        <v>731</v>
      </c>
      <c r="D21" s="12" t="s">
        <v>843</v>
      </c>
    </row>
    <row r="22" spans="1:5" ht="15.75" customHeight="1">
      <c r="A22" s="71" t="s">
        <v>274</v>
      </c>
      <c r="B22" s="64" t="s">
        <v>730</v>
      </c>
      <c r="C22" s="64" t="s">
        <v>731</v>
      </c>
      <c r="D22" s="12" t="s">
        <v>844</v>
      </c>
    </row>
    <row r="23" spans="1:5" ht="15.75" customHeight="1">
      <c r="A23" s="71" t="s">
        <v>4963</v>
      </c>
      <c r="B23" s="64" t="s">
        <v>762</v>
      </c>
      <c r="C23" s="64" t="s">
        <v>763</v>
      </c>
      <c r="D23" s="12" t="s">
        <v>723</v>
      </c>
    </row>
    <row r="24" spans="1:5" ht="15.75" customHeight="1">
      <c r="A24" s="71" t="s">
        <v>296</v>
      </c>
      <c r="B24" s="64" t="s">
        <v>730</v>
      </c>
      <c r="C24" s="64" t="s">
        <v>731</v>
      </c>
      <c r="D24" s="12" t="s">
        <v>4713</v>
      </c>
    </row>
    <row r="25" spans="1:5" ht="15.75" customHeight="1">
      <c r="A25" s="71" t="s">
        <v>276</v>
      </c>
      <c r="B25" s="64" t="s">
        <v>730</v>
      </c>
      <c r="C25" s="64" t="s">
        <v>731</v>
      </c>
      <c r="D25" s="64" t="s">
        <v>847</v>
      </c>
      <c r="E25" s="12"/>
    </row>
    <row r="26" spans="1:5" ht="15.75" customHeight="1">
      <c r="A26" s="71" t="s">
        <v>277</v>
      </c>
      <c r="B26" s="64" t="s">
        <v>730</v>
      </c>
      <c r="C26" s="64" t="s">
        <v>731</v>
      </c>
      <c r="D26" s="64" t="s">
        <v>4964</v>
      </c>
      <c r="E26" s="12"/>
    </row>
    <row r="27" spans="1:5" ht="15.75" customHeight="1">
      <c r="A27" s="71" t="s">
        <v>278</v>
      </c>
      <c r="B27" s="64" t="s">
        <v>714</v>
      </c>
      <c r="C27" s="64" t="s">
        <v>715</v>
      </c>
      <c r="D27" s="12" t="s">
        <v>723</v>
      </c>
      <c r="E27" s="12" t="s">
        <v>4965</v>
      </c>
    </row>
    <row r="28" spans="1:5" ht="14.4">
      <c r="A28" s="71" t="s">
        <v>4323</v>
      </c>
      <c r="B28" s="64" t="s">
        <v>730</v>
      </c>
      <c r="C28" s="64" t="s">
        <v>731</v>
      </c>
      <c r="D28" s="64" t="s">
        <v>4966</v>
      </c>
      <c r="E28" s="12" t="s">
        <v>4967</v>
      </c>
    </row>
    <row r="29" spans="1:5" ht="14.4">
      <c r="A29" s="71" t="s">
        <v>4326</v>
      </c>
      <c r="B29" s="64" t="s">
        <v>730</v>
      </c>
      <c r="C29" s="64" t="s">
        <v>731</v>
      </c>
      <c r="D29" s="64" t="s">
        <v>4953</v>
      </c>
      <c r="E29" s="12" t="s">
        <v>4968</v>
      </c>
    </row>
    <row r="30" spans="1:5" ht="13.2">
      <c r="A30" s="12" t="s">
        <v>285</v>
      </c>
      <c r="B30" s="64" t="s">
        <v>730</v>
      </c>
      <c r="C30" s="64" t="s">
        <v>731</v>
      </c>
      <c r="D30" s="12" t="s">
        <v>4969</v>
      </c>
      <c r="E30" s="12"/>
    </row>
    <row r="31" spans="1:5" ht="13.2">
      <c r="A31" s="12" t="s">
        <v>4970</v>
      </c>
      <c r="B31" s="64" t="s">
        <v>719</v>
      </c>
      <c r="C31" s="64" t="s">
        <v>720</v>
      </c>
      <c r="D31" s="12" t="s">
        <v>850</v>
      </c>
      <c r="E31" s="12" t="s">
        <v>4971</v>
      </c>
    </row>
    <row r="32" spans="1:5" ht="14.4">
      <c r="A32" s="71" t="s">
        <v>4972</v>
      </c>
      <c r="B32" s="64" t="s">
        <v>719</v>
      </c>
      <c r="C32" s="64" t="s">
        <v>720</v>
      </c>
      <c r="D32" s="12" t="s">
        <v>850</v>
      </c>
      <c r="E32" s="12" t="s">
        <v>4973</v>
      </c>
    </row>
    <row r="33" spans="1:5" ht="14.4">
      <c r="A33" s="71" t="s">
        <v>4974</v>
      </c>
      <c r="B33" s="64" t="s">
        <v>719</v>
      </c>
      <c r="C33" s="64" t="s">
        <v>720</v>
      </c>
      <c r="D33" s="12" t="s">
        <v>4975</v>
      </c>
      <c r="E33" s="12" t="s">
        <v>4976</v>
      </c>
    </row>
    <row r="34" spans="1:5" ht="14.4">
      <c r="A34" s="71" t="s">
        <v>4722</v>
      </c>
      <c r="B34" s="64" t="s">
        <v>714</v>
      </c>
      <c r="C34" s="64" t="s">
        <v>715</v>
      </c>
      <c r="D34" s="12" t="s">
        <v>723</v>
      </c>
      <c r="E34" s="64" t="s">
        <v>782</v>
      </c>
    </row>
    <row r="35" spans="1:5" ht="14.4">
      <c r="A35" s="71" t="s">
        <v>292</v>
      </c>
      <c r="B35" s="64" t="s">
        <v>730</v>
      </c>
      <c r="C35" s="64" t="s">
        <v>731</v>
      </c>
      <c r="D35" s="12" t="s">
        <v>867</v>
      </c>
    </row>
    <row r="36" spans="1:5" ht="14.4">
      <c r="A36" s="71" t="s">
        <v>159</v>
      </c>
      <c r="B36" s="12" t="s">
        <v>772</v>
      </c>
      <c r="C36" s="12" t="s">
        <v>773</v>
      </c>
      <c r="D36" s="13" t="s">
        <v>4977</v>
      </c>
    </row>
    <row r="37" spans="1:5" ht="14.4">
      <c r="A37" s="71" t="s">
        <v>4725</v>
      </c>
      <c r="B37" s="12" t="s">
        <v>772</v>
      </c>
      <c r="C37" s="12" t="s">
        <v>773</v>
      </c>
      <c r="D37" s="13" t="s">
        <v>4978</v>
      </c>
    </row>
    <row r="38" spans="1:5" ht="14.4">
      <c r="A38" s="71" t="s">
        <v>4727</v>
      </c>
      <c r="B38" s="12" t="s">
        <v>772</v>
      </c>
      <c r="C38" s="12" t="s">
        <v>773</v>
      </c>
      <c r="D38" s="13" t="s">
        <v>4979</v>
      </c>
    </row>
    <row r="39" spans="1:5" ht="14.4">
      <c r="A39" s="71" t="s">
        <v>4730</v>
      </c>
      <c r="B39" s="12" t="s">
        <v>738</v>
      </c>
      <c r="C39" s="12" t="s">
        <v>739</v>
      </c>
      <c r="D39" s="12" t="s">
        <v>723</v>
      </c>
      <c r="E39" s="12" t="s">
        <v>4731</v>
      </c>
    </row>
    <row r="40" spans="1:5" ht="14.4">
      <c r="A40" s="71" t="s">
        <v>157</v>
      </c>
      <c r="B40" s="64" t="s">
        <v>730</v>
      </c>
      <c r="C40" s="64" t="s">
        <v>731</v>
      </c>
      <c r="D40" s="12" t="s">
        <v>871</v>
      </c>
    </row>
    <row r="41" spans="1:5" ht="13.2">
      <c r="A41" s="12" t="s">
        <v>4732</v>
      </c>
      <c r="B41" s="12" t="s">
        <v>738</v>
      </c>
      <c r="C41" s="12" t="s">
        <v>739</v>
      </c>
      <c r="D41" s="64" t="s">
        <v>873</v>
      </c>
    </row>
    <row r="42" spans="1:5" ht="13.2">
      <c r="A42" s="12" t="s">
        <v>4956</v>
      </c>
      <c r="B42" s="12" t="s">
        <v>738</v>
      </c>
      <c r="C42" s="12" t="s">
        <v>739</v>
      </c>
      <c r="D42" s="64" t="s">
        <v>873</v>
      </c>
    </row>
  </sheetData>
  <hyperlinks>
    <hyperlink ref="A1" location="HLAVNY!A1" display="&lt;-------------- späť na HLAVNY" xr:uid="{00000000-0004-0000-2E00-000000000000}"/>
    <hyperlink ref="D36" r:id="rId1" xr:uid="{00000000-0004-0000-2E00-000001000000}"/>
    <hyperlink ref="D37" r:id="rId2" xr:uid="{00000000-0004-0000-2E00-000002000000}"/>
    <hyperlink ref="D38" r:id="rId3" xr:uid="{00000000-0004-0000-2E00-000003000000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outlinePr summaryBelow="0" summaryRight="0"/>
  </sheetPr>
  <dimension ref="A1:F34"/>
  <sheetViews>
    <sheetView workbookViewId="0">
      <selection activeCell="D15" sqref="D15"/>
    </sheetView>
  </sheetViews>
  <sheetFormatPr defaultColWidth="12.6640625" defaultRowHeight="15.75" customHeight="1"/>
  <cols>
    <col min="1" max="1" width="30.33203125" customWidth="1"/>
    <col min="2" max="2" width="16.109375" customWidth="1"/>
    <col min="3" max="3" width="33.21875" customWidth="1"/>
    <col min="4" max="4" width="62.77734375" customWidth="1"/>
    <col min="5" max="5" width="7" hidden="1" customWidth="1"/>
    <col min="6" max="6" width="26.88671875" customWidth="1"/>
  </cols>
  <sheetData>
    <row r="1" spans="1:6" ht="13.2">
      <c r="A1" s="82" t="s">
        <v>111</v>
      </c>
      <c r="B1" s="85" t="s">
        <v>705</v>
      </c>
      <c r="C1" s="64" t="s">
        <v>4733</v>
      </c>
      <c r="D1" s="64"/>
      <c r="E1" s="64"/>
      <c r="F1" s="64"/>
    </row>
    <row r="2" spans="1:6" ht="13.2">
      <c r="A2" s="64"/>
      <c r="B2" s="85" t="s">
        <v>707</v>
      </c>
      <c r="C2" s="64" t="s">
        <v>245</v>
      </c>
      <c r="D2" s="64"/>
      <c r="E2" s="64"/>
      <c r="F2" s="64"/>
    </row>
    <row r="3" spans="1:6" ht="13.8">
      <c r="A3" s="325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6" t="s">
        <v>713</v>
      </c>
    </row>
    <row r="4" spans="1:6" ht="15.75" customHeight="1">
      <c r="A4" s="71" t="s">
        <v>718</v>
      </c>
      <c r="B4" s="64" t="s">
        <v>719</v>
      </c>
      <c r="C4" s="64" t="s">
        <v>720</v>
      </c>
      <c r="D4" s="64" t="s">
        <v>721</v>
      </c>
    </row>
    <row r="5" spans="1:6" ht="15.75" customHeight="1">
      <c r="A5" s="71" t="s">
        <v>1047</v>
      </c>
      <c r="B5" s="64" t="s">
        <v>714</v>
      </c>
      <c r="C5" s="64" t="s">
        <v>715</v>
      </c>
      <c r="D5" s="64" t="s">
        <v>716</v>
      </c>
    </row>
    <row r="6" spans="1:6" ht="15.75" customHeight="1">
      <c r="A6" s="71" t="s">
        <v>247</v>
      </c>
      <c r="B6" s="64" t="s">
        <v>714</v>
      </c>
      <c r="C6" s="64" t="s">
        <v>715</v>
      </c>
      <c r="D6" s="64" t="s">
        <v>4946</v>
      </c>
    </row>
    <row r="7" spans="1:6" ht="13.2">
      <c r="A7" s="12" t="s">
        <v>255</v>
      </c>
      <c r="B7" s="64" t="s">
        <v>714</v>
      </c>
      <c r="C7" s="64" t="s">
        <v>715</v>
      </c>
      <c r="D7" s="64" t="s">
        <v>716</v>
      </c>
    </row>
    <row r="8" spans="1:6" ht="13.2">
      <c r="A8" s="12" t="s">
        <v>125</v>
      </c>
      <c r="B8" s="64" t="s">
        <v>727</v>
      </c>
      <c r="C8" s="64" t="s">
        <v>728</v>
      </c>
      <c r="D8" s="12" t="s">
        <v>723</v>
      </c>
    </row>
    <row r="9" spans="1:6" ht="13.2">
      <c r="A9" s="12" t="s">
        <v>298</v>
      </c>
      <c r="B9" s="64" t="s">
        <v>730</v>
      </c>
      <c r="C9" s="64" t="s">
        <v>731</v>
      </c>
      <c r="D9" s="12" t="s">
        <v>4736</v>
      </c>
      <c r="F9" s="88" t="s">
        <v>4737</v>
      </c>
    </row>
    <row r="10" spans="1:6" ht="13.2">
      <c r="A10" s="12" t="s">
        <v>4738</v>
      </c>
      <c r="B10" s="64" t="s">
        <v>719</v>
      </c>
      <c r="C10" s="64" t="s">
        <v>720</v>
      </c>
      <c r="D10" s="12" t="s">
        <v>723</v>
      </c>
    </row>
    <row r="11" spans="1:6" ht="13.2">
      <c r="A11" s="12" t="s">
        <v>4980</v>
      </c>
      <c r="B11" s="64" t="s">
        <v>719</v>
      </c>
      <c r="C11" s="64" t="s">
        <v>720</v>
      </c>
      <c r="D11" s="12" t="s">
        <v>850</v>
      </c>
    </row>
    <row r="12" spans="1:6" ht="13.2">
      <c r="A12" s="12" t="s">
        <v>4981</v>
      </c>
      <c r="B12" s="64" t="s">
        <v>719</v>
      </c>
      <c r="C12" s="64" t="s">
        <v>720</v>
      </c>
      <c r="D12" s="12" t="s">
        <v>850</v>
      </c>
    </row>
    <row r="13" spans="1:6" ht="13.2">
      <c r="A13" s="12" t="s">
        <v>4982</v>
      </c>
      <c r="B13" s="64" t="s">
        <v>719</v>
      </c>
      <c r="C13" s="64" t="s">
        <v>720</v>
      </c>
      <c r="D13" s="12" t="s">
        <v>850</v>
      </c>
    </row>
    <row r="14" spans="1:6" ht="13.2">
      <c r="A14" s="12" t="s">
        <v>4983</v>
      </c>
      <c r="B14" s="64" t="s">
        <v>719</v>
      </c>
      <c r="C14" s="64" t="s">
        <v>720</v>
      </c>
      <c r="D14" s="12" t="s">
        <v>850</v>
      </c>
    </row>
    <row r="15" spans="1:6" ht="13.2">
      <c r="A15" s="12" t="s">
        <v>4740</v>
      </c>
      <c r="B15" s="64" t="s">
        <v>730</v>
      </c>
      <c r="C15" s="64" t="s">
        <v>731</v>
      </c>
      <c r="D15" s="12" t="s">
        <v>4984</v>
      </c>
    </row>
    <row r="16" spans="1:6" ht="13.2">
      <c r="A16" s="12" t="s">
        <v>531</v>
      </c>
      <c r="B16" s="64" t="s">
        <v>719</v>
      </c>
      <c r="C16" s="64" t="s">
        <v>720</v>
      </c>
      <c r="D16" s="64" t="s">
        <v>760</v>
      </c>
    </row>
    <row r="17" spans="1:6" ht="13.2">
      <c r="A17" s="12" t="s">
        <v>532</v>
      </c>
      <c r="B17" s="64" t="s">
        <v>719</v>
      </c>
      <c r="C17" s="64" t="s">
        <v>720</v>
      </c>
      <c r="D17" s="64" t="s">
        <v>760</v>
      </c>
    </row>
    <row r="18" spans="1:6" ht="13.2">
      <c r="A18" s="12" t="s">
        <v>901</v>
      </c>
      <c r="B18" s="64" t="s">
        <v>762</v>
      </c>
      <c r="C18" s="64" t="s">
        <v>763</v>
      </c>
      <c r="D18" s="64" t="s">
        <v>764</v>
      </c>
    </row>
    <row r="19" spans="1:6" ht="13.2">
      <c r="A19" s="12" t="s">
        <v>545</v>
      </c>
      <c r="B19" s="64" t="s">
        <v>730</v>
      </c>
      <c r="C19" s="64" t="s">
        <v>731</v>
      </c>
      <c r="D19" s="12" t="s">
        <v>4985</v>
      </c>
    </row>
    <row r="20" spans="1:6" ht="13.2">
      <c r="A20" s="12" t="s">
        <v>314</v>
      </c>
      <c r="B20" s="64" t="s">
        <v>730</v>
      </c>
      <c r="C20" s="64" t="s">
        <v>731</v>
      </c>
      <c r="D20" s="12" t="s">
        <v>903</v>
      </c>
    </row>
    <row r="21" spans="1:6" ht="13.2">
      <c r="A21" s="12" t="s">
        <v>4372</v>
      </c>
      <c r="B21" s="64" t="s">
        <v>730</v>
      </c>
      <c r="C21" s="64" t="s">
        <v>731</v>
      </c>
      <c r="D21" s="12" t="s">
        <v>4986</v>
      </c>
      <c r="F21" s="12" t="s">
        <v>4747</v>
      </c>
    </row>
    <row r="22" spans="1:6" ht="13.2">
      <c r="A22" s="12" t="s">
        <v>299</v>
      </c>
      <c r="B22" s="64" t="s">
        <v>714</v>
      </c>
      <c r="C22" s="64" t="s">
        <v>715</v>
      </c>
      <c r="D22" s="12" t="s">
        <v>723</v>
      </c>
    </row>
    <row r="23" spans="1:6" ht="13.2">
      <c r="A23" s="12" t="s">
        <v>4987</v>
      </c>
      <c r="B23" s="64" t="s">
        <v>714</v>
      </c>
      <c r="C23" s="64" t="s">
        <v>715</v>
      </c>
      <c r="D23" s="12" t="s">
        <v>723</v>
      </c>
    </row>
    <row r="24" spans="1:6" ht="13.2">
      <c r="A24" s="12" t="s">
        <v>4988</v>
      </c>
      <c r="B24" s="64" t="s">
        <v>714</v>
      </c>
      <c r="C24" s="64" t="s">
        <v>715</v>
      </c>
      <c r="D24" s="12" t="s">
        <v>723</v>
      </c>
    </row>
    <row r="25" spans="1:6" ht="13.2">
      <c r="A25" s="12" t="s">
        <v>906</v>
      </c>
      <c r="B25" s="64" t="s">
        <v>714</v>
      </c>
      <c r="C25" s="64" t="s">
        <v>715</v>
      </c>
      <c r="D25" s="12" t="s">
        <v>723</v>
      </c>
    </row>
    <row r="26" spans="1:6" ht="13.2">
      <c r="A26" s="12" t="s">
        <v>4989</v>
      </c>
      <c r="B26" s="12" t="s">
        <v>772</v>
      </c>
      <c r="C26" s="12" t="s">
        <v>773</v>
      </c>
      <c r="D26" s="13" t="s">
        <v>4990</v>
      </c>
    </row>
    <row r="27" spans="1:6" ht="13.2">
      <c r="A27" s="12" t="s">
        <v>908</v>
      </c>
      <c r="B27" s="64" t="s">
        <v>719</v>
      </c>
      <c r="C27" s="64" t="s">
        <v>720</v>
      </c>
      <c r="D27" s="12" t="s">
        <v>909</v>
      </c>
    </row>
    <row r="28" spans="1:6" ht="13.2">
      <c r="A28" s="12" t="s">
        <v>4991</v>
      </c>
      <c r="B28" s="64" t="s">
        <v>714</v>
      </c>
      <c r="C28" s="64" t="s">
        <v>715</v>
      </c>
      <c r="D28" s="12" t="s">
        <v>723</v>
      </c>
    </row>
    <row r="29" spans="1:6" ht="13.2">
      <c r="A29" s="12" t="s">
        <v>4732</v>
      </c>
      <c r="B29" s="64" t="s">
        <v>738</v>
      </c>
      <c r="C29" s="64" t="s">
        <v>739</v>
      </c>
      <c r="D29" s="64" t="s">
        <v>873</v>
      </c>
    </row>
    <row r="30" spans="1:6" ht="13.2">
      <c r="A30" s="12" t="s">
        <v>4955</v>
      </c>
      <c r="B30" s="64" t="s">
        <v>738</v>
      </c>
      <c r="C30" s="64" t="s">
        <v>739</v>
      </c>
      <c r="D30" s="64" t="s">
        <v>873</v>
      </c>
    </row>
    <row r="34" spans="4:4" ht="13.2">
      <c r="D34" s="64"/>
    </row>
  </sheetData>
  <hyperlinks>
    <hyperlink ref="A1" location="HLAVNY!A1" display="&lt;-------------- späť na HLAVNY" xr:uid="{00000000-0004-0000-2F00-000000000000}"/>
    <hyperlink ref="D26" r:id="rId1" xr:uid="{00000000-0004-0000-2F00-000001000000}"/>
  </hyperlink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outlinePr summaryBelow="0" summaryRight="0"/>
  </sheetPr>
  <dimension ref="A1:F42"/>
  <sheetViews>
    <sheetView workbookViewId="0">
      <selection activeCell="D21" sqref="D21"/>
    </sheetView>
  </sheetViews>
  <sheetFormatPr defaultColWidth="12.6640625" defaultRowHeight="15.75" customHeight="1"/>
  <cols>
    <col min="1" max="1" width="36.88671875" customWidth="1"/>
    <col min="2" max="2" width="16.109375" customWidth="1"/>
    <col min="3" max="3" width="23.6640625" customWidth="1"/>
    <col min="4" max="4" width="53.6640625" customWidth="1"/>
    <col min="5" max="5" width="14.33203125" hidden="1" customWidth="1"/>
    <col min="6" max="6" width="26.88671875" customWidth="1"/>
  </cols>
  <sheetData>
    <row r="1" spans="1:6" ht="13.2">
      <c r="A1" s="82" t="s">
        <v>111</v>
      </c>
      <c r="B1" s="83" t="s">
        <v>705</v>
      </c>
      <c r="C1" s="84" t="s">
        <v>4752</v>
      </c>
      <c r="D1" s="64"/>
      <c r="E1" s="64"/>
      <c r="F1" s="64"/>
    </row>
    <row r="2" spans="1:6" ht="13.2">
      <c r="A2" s="64"/>
      <c r="B2" s="85"/>
      <c r="C2" s="64"/>
      <c r="D2" s="64"/>
      <c r="E2" s="64"/>
      <c r="F2" s="64"/>
    </row>
    <row r="3" spans="1:6" ht="13.8">
      <c r="A3" s="326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6" t="s">
        <v>713</v>
      </c>
    </row>
    <row r="4" spans="1:6" ht="15.75" customHeight="1">
      <c r="A4" s="71" t="s">
        <v>718</v>
      </c>
      <c r="B4" s="64" t="s">
        <v>719</v>
      </c>
      <c r="C4" s="64" t="s">
        <v>720</v>
      </c>
      <c r="D4" s="64" t="s">
        <v>721</v>
      </c>
    </row>
    <row r="5" spans="1:6" ht="15.75" customHeight="1">
      <c r="A5" s="71" t="s">
        <v>1047</v>
      </c>
      <c r="B5" s="64" t="s">
        <v>714</v>
      </c>
      <c r="C5" s="64" t="s">
        <v>715</v>
      </c>
      <c r="D5" s="64" t="s">
        <v>716</v>
      </c>
    </row>
    <row r="6" spans="1:6" ht="15.75" customHeight="1">
      <c r="A6" s="71" t="s">
        <v>247</v>
      </c>
      <c r="B6" s="64" t="s">
        <v>714</v>
      </c>
      <c r="C6" s="64" t="s">
        <v>715</v>
      </c>
      <c r="D6" s="64" t="s">
        <v>716</v>
      </c>
      <c r="F6" s="64" t="s">
        <v>4946</v>
      </c>
    </row>
    <row r="7" spans="1:6" ht="13.2">
      <c r="A7" s="12" t="s">
        <v>4754</v>
      </c>
      <c r="B7" s="64" t="s">
        <v>714</v>
      </c>
      <c r="C7" s="64" t="s">
        <v>715</v>
      </c>
      <c r="D7" s="12" t="s">
        <v>1042</v>
      </c>
      <c r="F7" s="12" t="s">
        <v>1043</v>
      </c>
    </row>
    <row r="8" spans="1:6" ht="13.2">
      <c r="A8" s="12" t="s">
        <v>930</v>
      </c>
      <c r="B8" s="64" t="s">
        <v>714</v>
      </c>
      <c r="C8" s="64" t="s">
        <v>715</v>
      </c>
      <c r="D8" s="64" t="s">
        <v>723</v>
      </c>
    </row>
    <row r="9" spans="1:6" ht="13.2">
      <c r="A9" s="12" t="s">
        <v>125</v>
      </c>
      <c r="B9" s="64" t="s">
        <v>727</v>
      </c>
      <c r="C9" s="64" t="s">
        <v>728</v>
      </c>
      <c r="D9" s="64" t="s">
        <v>723</v>
      </c>
    </row>
    <row r="10" spans="1:6" ht="15.75" customHeight="1">
      <c r="A10" s="71" t="s">
        <v>406</v>
      </c>
      <c r="B10" s="64" t="s">
        <v>727</v>
      </c>
      <c r="C10" s="64" t="s">
        <v>728</v>
      </c>
      <c r="D10" s="64" t="s">
        <v>723</v>
      </c>
    </row>
    <row r="11" spans="1:6" ht="13.2">
      <c r="A11" s="12" t="s">
        <v>931</v>
      </c>
      <c r="B11" s="64" t="s">
        <v>727</v>
      </c>
      <c r="C11" s="64" t="s">
        <v>728</v>
      </c>
      <c r="D11" s="64" t="s">
        <v>723</v>
      </c>
    </row>
    <row r="12" spans="1:6" ht="13.2">
      <c r="A12" s="12" t="s">
        <v>932</v>
      </c>
      <c r="B12" s="64" t="s">
        <v>714</v>
      </c>
      <c r="C12" s="64" t="s">
        <v>715</v>
      </c>
      <c r="D12" s="64" t="s">
        <v>723</v>
      </c>
    </row>
    <row r="13" spans="1:6" ht="13.2">
      <c r="A13" s="12" t="s">
        <v>273</v>
      </c>
      <c r="B13" s="64" t="s">
        <v>730</v>
      </c>
      <c r="C13" s="64" t="s">
        <v>731</v>
      </c>
      <c r="D13" s="12" t="s">
        <v>933</v>
      </c>
    </row>
    <row r="14" spans="1:6" ht="13.2">
      <c r="A14" s="12" t="s">
        <v>250</v>
      </c>
      <c r="B14" s="64" t="s">
        <v>730</v>
      </c>
      <c r="C14" s="64" t="s">
        <v>731</v>
      </c>
      <c r="D14" s="12" t="s">
        <v>938</v>
      </c>
    </row>
    <row r="15" spans="1:6" ht="13.2">
      <c r="A15" s="12" t="s">
        <v>698</v>
      </c>
      <c r="B15" s="64" t="s">
        <v>730</v>
      </c>
      <c r="C15" s="64" t="s">
        <v>731</v>
      </c>
      <c r="D15" s="12" t="s">
        <v>4755</v>
      </c>
    </row>
    <row r="16" spans="1:6" ht="13.2">
      <c r="A16" s="12" t="s">
        <v>4386</v>
      </c>
      <c r="B16" s="64" t="s">
        <v>730</v>
      </c>
      <c r="C16" s="64" t="s">
        <v>731</v>
      </c>
      <c r="D16" s="12" t="s">
        <v>4986</v>
      </c>
    </row>
    <row r="17" spans="1:4" ht="13.2">
      <c r="A17" s="12" t="s">
        <v>940</v>
      </c>
      <c r="B17" s="64" t="s">
        <v>730</v>
      </c>
      <c r="C17" s="64" t="s">
        <v>731</v>
      </c>
      <c r="D17" s="12" t="s">
        <v>4992</v>
      </c>
    </row>
    <row r="18" spans="1:4" ht="13.2">
      <c r="A18" s="12" t="s">
        <v>4389</v>
      </c>
      <c r="B18" s="64" t="s">
        <v>730</v>
      </c>
      <c r="C18" s="64" t="s">
        <v>731</v>
      </c>
      <c r="D18" s="12" t="s">
        <v>4993</v>
      </c>
    </row>
    <row r="19" spans="1:4" ht="13.2">
      <c r="A19" s="12" t="s">
        <v>153</v>
      </c>
      <c r="B19" s="64" t="s">
        <v>730</v>
      </c>
      <c r="C19" s="64" t="s">
        <v>731</v>
      </c>
      <c r="D19" s="12" t="s">
        <v>768</v>
      </c>
    </row>
    <row r="20" spans="1:4" ht="13.2">
      <c r="A20" s="12" t="s">
        <v>154</v>
      </c>
      <c r="B20" s="64" t="s">
        <v>730</v>
      </c>
      <c r="C20" s="64" t="s">
        <v>731</v>
      </c>
      <c r="D20" s="12" t="s">
        <v>4994</v>
      </c>
    </row>
    <row r="21" spans="1:4" ht="13.2">
      <c r="A21" s="12" t="s">
        <v>4400</v>
      </c>
      <c r="B21" s="64" t="s">
        <v>730</v>
      </c>
      <c r="C21" s="64" t="s">
        <v>731</v>
      </c>
      <c r="D21" s="12" t="s">
        <v>4401</v>
      </c>
    </row>
    <row r="22" spans="1:4" ht="13.2">
      <c r="A22" s="12" t="s">
        <v>291</v>
      </c>
      <c r="B22" s="64" t="s">
        <v>730</v>
      </c>
      <c r="C22" s="64" t="s">
        <v>731</v>
      </c>
      <c r="D22" s="12" t="s">
        <v>4995</v>
      </c>
    </row>
    <row r="23" spans="1:4" ht="13.2">
      <c r="A23" s="12" t="s">
        <v>4323</v>
      </c>
      <c r="B23" s="64" t="s">
        <v>730</v>
      </c>
      <c r="C23" s="64" t="s">
        <v>731</v>
      </c>
      <c r="D23" s="64" t="s">
        <v>4966</v>
      </c>
    </row>
    <row r="24" spans="1:4" ht="13.2">
      <c r="A24" s="12" t="s">
        <v>4402</v>
      </c>
      <c r="B24" s="64" t="s">
        <v>730</v>
      </c>
      <c r="C24" s="64" t="s">
        <v>731</v>
      </c>
      <c r="D24" s="12" t="s">
        <v>4996</v>
      </c>
    </row>
    <row r="25" spans="1:4" ht="13.2">
      <c r="A25" s="12" t="s">
        <v>4405</v>
      </c>
      <c r="B25" s="64" t="s">
        <v>730</v>
      </c>
      <c r="C25" s="64" t="s">
        <v>731</v>
      </c>
      <c r="D25" s="64" t="s">
        <v>4953</v>
      </c>
    </row>
    <row r="26" spans="1:4" ht="13.2">
      <c r="A26" s="12" t="s">
        <v>4406</v>
      </c>
      <c r="B26" s="64" t="s">
        <v>730</v>
      </c>
      <c r="C26" s="64" t="s">
        <v>731</v>
      </c>
      <c r="D26" s="64" t="s">
        <v>4953</v>
      </c>
    </row>
    <row r="27" spans="1:4" ht="13.2">
      <c r="A27" s="12" t="s">
        <v>4407</v>
      </c>
      <c r="B27" s="64" t="s">
        <v>730</v>
      </c>
      <c r="C27" s="64" t="s">
        <v>731</v>
      </c>
      <c r="D27" s="64" t="s">
        <v>4997</v>
      </c>
    </row>
    <row r="28" spans="1:4" ht="13.2">
      <c r="A28" s="12" t="s">
        <v>4998</v>
      </c>
      <c r="B28" s="64" t="s">
        <v>719</v>
      </c>
      <c r="C28" s="64" t="s">
        <v>720</v>
      </c>
      <c r="D28" s="64" t="s">
        <v>850</v>
      </c>
    </row>
    <row r="29" spans="1:4" ht="13.2">
      <c r="A29" s="12" t="s">
        <v>4999</v>
      </c>
      <c r="B29" s="64" t="s">
        <v>719</v>
      </c>
      <c r="C29" s="64" t="s">
        <v>720</v>
      </c>
      <c r="D29" s="64" t="s">
        <v>850</v>
      </c>
    </row>
    <row r="30" spans="1:4" ht="14.4">
      <c r="A30" s="71" t="s">
        <v>4974</v>
      </c>
      <c r="B30" s="64" t="s">
        <v>719</v>
      </c>
      <c r="C30" s="64" t="s">
        <v>720</v>
      </c>
      <c r="D30" s="64" t="s">
        <v>4975</v>
      </c>
    </row>
    <row r="31" spans="1:4" ht="13.2">
      <c r="A31" s="64" t="s">
        <v>4970</v>
      </c>
      <c r="B31" s="64" t="s">
        <v>719</v>
      </c>
      <c r="C31" s="64" t="s">
        <v>720</v>
      </c>
      <c r="D31" s="64" t="s">
        <v>850</v>
      </c>
    </row>
    <row r="32" spans="1:4" ht="13.2">
      <c r="A32" s="12" t="s">
        <v>4410</v>
      </c>
      <c r="B32" s="64" t="s">
        <v>730</v>
      </c>
      <c r="C32" s="64" t="s">
        <v>731</v>
      </c>
      <c r="D32" s="12" t="s">
        <v>5000</v>
      </c>
    </row>
    <row r="33" spans="1:4" ht="13.2">
      <c r="A33" s="12" t="s">
        <v>5001</v>
      </c>
      <c r="B33" s="12" t="s">
        <v>772</v>
      </c>
      <c r="C33" s="12" t="s">
        <v>773</v>
      </c>
      <c r="D33" s="13" t="s">
        <v>5002</v>
      </c>
    </row>
    <row r="34" spans="1:4" ht="13.2">
      <c r="A34" s="12" t="s">
        <v>4767</v>
      </c>
      <c r="B34" s="64" t="s">
        <v>719</v>
      </c>
      <c r="C34" s="64" t="s">
        <v>720</v>
      </c>
      <c r="D34" s="64" t="s">
        <v>5003</v>
      </c>
    </row>
    <row r="35" spans="1:4" ht="13.2">
      <c r="A35" s="12" t="s">
        <v>558</v>
      </c>
      <c r="B35" s="64" t="s">
        <v>730</v>
      </c>
      <c r="C35" s="64" t="s">
        <v>731</v>
      </c>
      <c r="D35" s="12" t="s">
        <v>959</v>
      </c>
    </row>
    <row r="36" spans="1:4" ht="13.2">
      <c r="A36" s="12" t="s">
        <v>559</v>
      </c>
      <c r="B36" s="64" t="s">
        <v>730</v>
      </c>
      <c r="C36" s="64" t="s">
        <v>731</v>
      </c>
      <c r="D36" s="12" t="s">
        <v>960</v>
      </c>
    </row>
    <row r="37" spans="1:4" ht="13.2">
      <c r="A37" s="12" t="s">
        <v>336</v>
      </c>
      <c r="B37" s="64" t="s">
        <v>730</v>
      </c>
      <c r="C37" s="64" t="s">
        <v>731</v>
      </c>
      <c r="D37" s="12" t="s">
        <v>766</v>
      </c>
    </row>
    <row r="38" spans="1:4" ht="13.2">
      <c r="A38" s="12" t="s">
        <v>337</v>
      </c>
      <c r="B38" s="64" t="s">
        <v>730</v>
      </c>
      <c r="C38" s="64" t="s">
        <v>731</v>
      </c>
      <c r="D38" s="12" t="s">
        <v>766</v>
      </c>
    </row>
    <row r="39" spans="1:4" ht="13.2">
      <c r="A39" s="12" t="s">
        <v>5004</v>
      </c>
      <c r="B39" s="64" t="s">
        <v>738</v>
      </c>
      <c r="C39" s="64" t="s">
        <v>739</v>
      </c>
      <c r="D39" s="64" t="s">
        <v>873</v>
      </c>
    </row>
    <row r="40" spans="1:4" ht="13.2">
      <c r="A40" s="12" t="s">
        <v>81</v>
      </c>
      <c r="B40" s="64" t="s">
        <v>738</v>
      </c>
      <c r="C40" s="64" t="s">
        <v>739</v>
      </c>
      <c r="D40" s="64" t="s">
        <v>873</v>
      </c>
    </row>
    <row r="41" spans="1:4" ht="13.2">
      <c r="A41" s="12" t="s">
        <v>83</v>
      </c>
      <c r="B41" s="64" t="s">
        <v>738</v>
      </c>
      <c r="C41" s="64" t="s">
        <v>739</v>
      </c>
      <c r="D41" s="64" t="s">
        <v>873</v>
      </c>
    </row>
    <row r="42" spans="1:4" ht="13.2">
      <c r="A42" s="12" t="s">
        <v>1045</v>
      </c>
      <c r="B42" s="64" t="s">
        <v>738</v>
      </c>
      <c r="C42" s="64" t="s">
        <v>739</v>
      </c>
      <c r="D42" s="64" t="s">
        <v>873</v>
      </c>
    </row>
  </sheetData>
  <hyperlinks>
    <hyperlink ref="A1" location="HLAVNY!A1" display="&lt;-------------- späť na HLAVNY" xr:uid="{00000000-0004-0000-3000-000000000000}"/>
    <hyperlink ref="D33" r:id="rId1" xr:uid="{00000000-0004-0000-3000-000001000000}"/>
  </hyperlink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outlinePr summaryBelow="0" summaryRight="0"/>
  </sheetPr>
  <dimension ref="A1:F35"/>
  <sheetViews>
    <sheetView workbookViewId="0">
      <selection activeCell="C7" sqref="C7"/>
    </sheetView>
  </sheetViews>
  <sheetFormatPr defaultColWidth="12.6640625" defaultRowHeight="15.75" customHeight="1"/>
  <cols>
    <col min="1" max="1" width="32" customWidth="1"/>
    <col min="2" max="2" width="16.109375" customWidth="1"/>
    <col min="3" max="3" width="23.6640625" customWidth="1"/>
    <col min="4" max="4" width="53.6640625" customWidth="1"/>
    <col min="5" max="5" width="14.33203125" hidden="1" customWidth="1"/>
    <col min="6" max="6" width="26.88671875" customWidth="1"/>
  </cols>
  <sheetData>
    <row r="1" spans="1:6" ht="13.2">
      <c r="A1" s="82" t="s">
        <v>111</v>
      </c>
      <c r="B1" s="83" t="s">
        <v>705</v>
      </c>
      <c r="C1" s="84" t="s">
        <v>5005</v>
      </c>
      <c r="D1" s="64"/>
      <c r="E1" s="64"/>
      <c r="F1" s="64"/>
    </row>
    <row r="2" spans="1:6" ht="13.2">
      <c r="A2" s="64"/>
      <c r="B2" s="85"/>
      <c r="C2" s="64"/>
      <c r="D2" s="64"/>
      <c r="E2" s="64"/>
      <c r="F2" s="64"/>
    </row>
    <row r="3" spans="1:6" ht="13.8">
      <c r="A3" s="388" t="s">
        <v>708</v>
      </c>
      <c r="B3" s="86" t="s">
        <v>709</v>
      </c>
      <c r="C3" s="86" t="s">
        <v>710</v>
      </c>
      <c r="D3" s="86" t="s">
        <v>711</v>
      </c>
      <c r="E3" s="86" t="s">
        <v>712</v>
      </c>
      <c r="F3" s="86" t="s">
        <v>713</v>
      </c>
    </row>
    <row r="4" spans="1:6" ht="15.75" customHeight="1">
      <c r="A4" s="71" t="s">
        <v>718</v>
      </c>
      <c r="B4" s="64" t="s">
        <v>719</v>
      </c>
      <c r="C4" s="64" t="s">
        <v>720</v>
      </c>
      <c r="D4" s="64" t="s">
        <v>721</v>
      </c>
    </row>
    <row r="5" spans="1:6" ht="15.75" customHeight="1">
      <c r="A5" s="71" t="s">
        <v>1047</v>
      </c>
      <c r="B5" s="64" t="s">
        <v>714</v>
      </c>
      <c r="C5" s="64" t="s">
        <v>715</v>
      </c>
      <c r="D5" s="64" t="s">
        <v>716</v>
      </c>
    </row>
    <row r="6" spans="1:6" ht="15.75" customHeight="1">
      <c r="A6" s="71" t="s">
        <v>5006</v>
      </c>
      <c r="B6" s="64" t="s">
        <v>714</v>
      </c>
      <c r="C6" s="64" t="s">
        <v>715</v>
      </c>
      <c r="D6" s="64" t="s">
        <v>716</v>
      </c>
      <c r="F6" s="64" t="s">
        <v>4946</v>
      </c>
    </row>
    <row r="7" spans="1:6" ht="13.2">
      <c r="A7" s="12" t="s">
        <v>5007</v>
      </c>
      <c r="B7" s="64" t="s">
        <v>714</v>
      </c>
      <c r="C7" s="64" t="s">
        <v>715</v>
      </c>
      <c r="D7" s="64" t="s">
        <v>1042</v>
      </c>
    </row>
    <row r="8" spans="1:6" ht="13.2">
      <c r="A8" s="12" t="s">
        <v>5008</v>
      </c>
      <c r="B8" s="64" t="s">
        <v>714</v>
      </c>
      <c r="C8" s="64" t="s">
        <v>715</v>
      </c>
      <c r="D8" s="64" t="s">
        <v>723</v>
      </c>
    </row>
    <row r="9" spans="1:6" ht="13.2">
      <c r="A9" s="12" t="s">
        <v>125</v>
      </c>
      <c r="B9" s="64" t="s">
        <v>727</v>
      </c>
      <c r="C9" s="64" t="s">
        <v>728</v>
      </c>
      <c r="D9" s="64" t="s">
        <v>723</v>
      </c>
    </row>
    <row r="10" spans="1:6" ht="15.75" customHeight="1">
      <c r="A10" s="71" t="s">
        <v>406</v>
      </c>
      <c r="B10" s="64" t="s">
        <v>727</v>
      </c>
      <c r="C10" s="64" t="s">
        <v>728</v>
      </c>
      <c r="D10" s="64" t="s">
        <v>723</v>
      </c>
    </row>
    <row r="11" spans="1:6" ht="13.2">
      <c r="A11" s="12" t="s">
        <v>931</v>
      </c>
      <c r="B11" s="64" t="s">
        <v>727</v>
      </c>
      <c r="C11" s="64" t="s">
        <v>728</v>
      </c>
      <c r="D11" s="64" t="s">
        <v>723</v>
      </c>
    </row>
    <row r="12" spans="1:6" ht="13.2">
      <c r="A12" s="12" t="s">
        <v>932</v>
      </c>
      <c r="B12" s="64" t="s">
        <v>714</v>
      </c>
      <c r="C12" s="64" t="s">
        <v>715</v>
      </c>
      <c r="D12" s="64" t="s">
        <v>723</v>
      </c>
    </row>
    <row r="13" spans="1:6" ht="13.2">
      <c r="A13" s="12" t="s">
        <v>273</v>
      </c>
      <c r="B13" s="64" t="s">
        <v>730</v>
      </c>
      <c r="C13" s="64" t="s">
        <v>731</v>
      </c>
      <c r="D13" s="12" t="s">
        <v>933</v>
      </c>
    </row>
    <row r="14" spans="1:6" ht="13.2">
      <c r="A14" s="12" t="s">
        <v>250</v>
      </c>
      <c r="B14" s="64" t="s">
        <v>730</v>
      </c>
      <c r="C14" s="64" t="s">
        <v>731</v>
      </c>
      <c r="D14" s="12" t="s">
        <v>938</v>
      </c>
    </row>
    <row r="15" spans="1:6" ht="13.2">
      <c r="A15" s="12" t="s">
        <v>698</v>
      </c>
      <c r="B15" s="64" t="s">
        <v>730</v>
      </c>
      <c r="C15" s="64" t="s">
        <v>731</v>
      </c>
      <c r="D15" s="12" t="s">
        <v>4755</v>
      </c>
    </row>
    <row r="16" spans="1:6" ht="13.2">
      <c r="A16" s="64" t="s">
        <v>4386</v>
      </c>
      <c r="B16" s="64" t="s">
        <v>730</v>
      </c>
      <c r="C16" s="64" t="s">
        <v>731</v>
      </c>
      <c r="D16" s="64" t="s">
        <v>4986</v>
      </c>
    </row>
    <row r="17" spans="1:4" ht="13.2">
      <c r="A17" s="64" t="s">
        <v>940</v>
      </c>
      <c r="B17" s="64" t="s">
        <v>730</v>
      </c>
      <c r="C17" s="64" t="s">
        <v>731</v>
      </c>
      <c r="D17" s="64" t="s">
        <v>4992</v>
      </c>
    </row>
    <row r="18" spans="1:4" ht="13.2">
      <c r="A18" s="12" t="s">
        <v>5009</v>
      </c>
      <c r="B18" s="64" t="s">
        <v>738</v>
      </c>
      <c r="C18" s="64" t="s">
        <v>739</v>
      </c>
      <c r="D18" s="64" t="s">
        <v>873</v>
      </c>
    </row>
    <row r="19" spans="1:4" ht="13.2">
      <c r="A19" s="12" t="s">
        <v>5010</v>
      </c>
      <c r="B19" s="64" t="s">
        <v>719</v>
      </c>
      <c r="C19" s="64" t="s">
        <v>720</v>
      </c>
      <c r="D19" s="64" t="s">
        <v>5011</v>
      </c>
    </row>
    <row r="20" spans="1:4" ht="13.2">
      <c r="A20" s="12" t="s">
        <v>558</v>
      </c>
      <c r="B20" s="64" t="s">
        <v>730</v>
      </c>
      <c r="C20" s="64" t="s">
        <v>731</v>
      </c>
      <c r="D20" s="64" t="s">
        <v>959</v>
      </c>
    </row>
    <row r="21" spans="1:4" ht="13.2">
      <c r="A21" s="64" t="s">
        <v>4389</v>
      </c>
      <c r="B21" s="64" t="s">
        <v>730</v>
      </c>
      <c r="C21" s="64" t="s">
        <v>731</v>
      </c>
      <c r="D21" s="12" t="s">
        <v>4993</v>
      </c>
    </row>
    <row r="22" spans="1:4" ht="13.2">
      <c r="A22" s="64" t="s">
        <v>153</v>
      </c>
      <c r="B22" s="64" t="s">
        <v>730</v>
      </c>
      <c r="C22" s="64" t="s">
        <v>731</v>
      </c>
      <c r="D22" s="64" t="s">
        <v>768</v>
      </c>
    </row>
    <row r="23" spans="1:4" ht="13.2">
      <c r="A23" s="64" t="s">
        <v>154</v>
      </c>
      <c r="B23" s="64" t="s">
        <v>730</v>
      </c>
      <c r="C23" s="64" t="s">
        <v>731</v>
      </c>
      <c r="D23" s="64" t="s">
        <v>4994</v>
      </c>
    </row>
    <row r="24" spans="1:4" ht="13.2">
      <c r="A24" s="64" t="s">
        <v>4323</v>
      </c>
      <c r="B24" s="64" t="s">
        <v>730</v>
      </c>
      <c r="C24" s="64" t="s">
        <v>731</v>
      </c>
      <c r="D24" s="64" t="s">
        <v>4966</v>
      </c>
    </row>
    <row r="25" spans="1:4" ht="13.2">
      <c r="A25" s="64" t="s">
        <v>4402</v>
      </c>
      <c r="B25" s="64" t="s">
        <v>730</v>
      </c>
      <c r="C25" s="64" t="s">
        <v>731</v>
      </c>
      <c r="D25" s="64" t="s">
        <v>4996</v>
      </c>
    </row>
    <row r="26" spans="1:4" ht="13.2">
      <c r="A26" s="12" t="s">
        <v>4405</v>
      </c>
      <c r="B26" s="64" t="s">
        <v>730</v>
      </c>
      <c r="C26" s="64" t="s">
        <v>731</v>
      </c>
      <c r="D26" s="64" t="s">
        <v>4953</v>
      </c>
    </row>
    <row r="27" spans="1:4" ht="13.2">
      <c r="A27" s="12" t="s">
        <v>4406</v>
      </c>
      <c r="B27" s="64" t="s">
        <v>730</v>
      </c>
      <c r="C27" s="64" t="s">
        <v>731</v>
      </c>
      <c r="D27" s="64" t="s">
        <v>4953</v>
      </c>
    </row>
    <row r="28" spans="1:4" ht="13.2">
      <c r="A28" s="12" t="s">
        <v>5012</v>
      </c>
      <c r="B28" s="64" t="s">
        <v>719</v>
      </c>
      <c r="C28" s="64" t="s">
        <v>720</v>
      </c>
      <c r="D28" s="64" t="s">
        <v>850</v>
      </c>
    </row>
    <row r="29" spans="1:4" ht="13.2">
      <c r="A29" s="12" t="s">
        <v>5013</v>
      </c>
      <c r="B29" s="64" t="s">
        <v>719</v>
      </c>
      <c r="C29" s="64" t="s">
        <v>720</v>
      </c>
      <c r="D29" s="64" t="s">
        <v>850</v>
      </c>
    </row>
    <row r="30" spans="1:4" ht="13.2">
      <c r="A30" s="12" t="s">
        <v>4415</v>
      </c>
      <c r="B30" s="64" t="s">
        <v>730</v>
      </c>
      <c r="C30" s="64" t="s">
        <v>731</v>
      </c>
      <c r="D30" s="64" t="s">
        <v>5014</v>
      </c>
    </row>
    <row r="31" spans="1:4" ht="13.2">
      <c r="A31" s="12" t="s">
        <v>4416</v>
      </c>
      <c r="B31" s="64" t="s">
        <v>730</v>
      </c>
      <c r="C31" s="64" t="s">
        <v>731</v>
      </c>
      <c r="D31" s="64" t="s">
        <v>5014</v>
      </c>
    </row>
    <row r="32" spans="1:4" ht="14.4">
      <c r="A32" s="71" t="s">
        <v>4958</v>
      </c>
      <c r="B32" s="64" t="s">
        <v>714</v>
      </c>
      <c r="C32" s="64" t="s">
        <v>715</v>
      </c>
      <c r="D32" s="64" t="s">
        <v>723</v>
      </c>
    </row>
    <row r="33" spans="1:4" ht="13.2">
      <c r="A33" s="64" t="s">
        <v>5015</v>
      </c>
      <c r="B33" s="64" t="s">
        <v>738</v>
      </c>
      <c r="C33" s="64" t="s">
        <v>739</v>
      </c>
      <c r="D33" s="64" t="s">
        <v>873</v>
      </c>
    </row>
    <row r="34" spans="1:4" ht="13.2">
      <c r="A34" s="64" t="s">
        <v>5016</v>
      </c>
      <c r="B34" s="64" t="s">
        <v>738</v>
      </c>
      <c r="C34" s="64" t="s">
        <v>739</v>
      </c>
      <c r="D34" s="64" t="s">
        <v>873</v>
      </c>
    </row>
    <row r="35" spans="1:4" ht="13.2">
      <c r="A35" s="64" t="s">
        <v>5017</v>
      </c>
      <c r="B35" s="64" t="s">
        <v>738</v>
      </c>
      <c r="C35" s="64" t="s">
        <v>739</v>
      </c>
      <c r="D35" s="64" t="s">
        <v>873</v>
      </c>
    </row>
  </sheetData>
  <hyperlinks>
    <hyperlink ref="A1" location="HLAVNY!A1" display="&lt;-------------- späť na HLAVNY" xr:uid="{00000000-0004-0000-31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00FF"/>
    <outlinePr summaryBelow="0" summaryRight="0"/>
  </sheetPr>
  <dimension ref="A1:CM1000"/>
  <sheetViews>
    <sheetView workbookViewId="0">
      <selection activeCell="M11" sqref="M11"/>
    </sheetView>
  </sheetViews>
  <sheetFormatPr defaultColWidth="12.6640625" defaultRowHeight="15.75" customHeight="1" outlineLevelCol="1"/>
  <cols>
    <col min="1" max="1" width="13.44140625" customWidth="1"/>
    <col min="2" max="2" width="13.21875" customWidth="1"/>
    <col min="3" max="4" width="18" customWidth="1"/>
    <col min="5" max="5" width="18.33203125" customWidth="1"/>
    <col min="6" max="6" width="13" customWidth="1" outlineLevel="1"/>
    <col min="7" max="7" width="7.6640625" customWidth="1" outlineLevel="1"/>
    <col min="8" max="8" width="5.33203125" customWidth="1" outlineLevel="1"/>
    <col min="9" max="9" width="13" customWidth="1" outlineLevel="1"/>
    <col min="10" max="10" width="6.44140625" customWidth="1" outlineLevel="1"/>
    <col min="11" max="11" width="13" customWidth="1"/>
    <col min="12" max="12" width="9.109375" customWidth="1"/>
    <col min="13" max="13" width="28.33203125" customWidth="1"/>
    <col min="14" max="14" width="19.77734375" customWidth="1"/>
    <col min="15" max="15" width="11.109375" customWidth="1" outlineLevel="1"/>
    <col min="16" max="16" width="15.33203125" customWidth="1" outlineLevel="1"/>
    <col min="17" max="17" width="16" customWidth="1" outlineLevel="1"/>
    <col min="18" max="19" width="16.77734375" customWidth="1" outlineLevel="1"/>
    <col min="20" max="20" width="24.33203125" customWidth="1" outlineLevel="1"/>
    <col min="21" max="21" width="21.6640625" customWidth="1" outlineLevel="1"/>
    <col min="22" max="22" width="18.21875" customWidth="1" outlineLevel="1"/>
    <col min="23" max="23" width="12.6640625" outlineLevel="1"/>
    <col min="24" max="24" width="16.21875" customWidth="1" outlineLevel="1"/>
    <col min="25" max="25" width="17.21875" customWidth="1" outlineLevel="1"/>
    <col min="26" max="26" width="17.33203125" customWidth="1" outlineLevel="1"/>
    <col min="27" max="27" width="16.6640625" customWidth="1" outlineLevel="1"/>
    <col min="28" max="28" width="16" customWidth="1" outlineLevel="1"/>
    <col min="29" max="29" width="20" customWidth="1" outlineLevel="1"/>
    <col min="30" max="30" width="17.77734375" customWidth="1" outlineLevel="1"/>
    <col min="31" max="31" width="18" customWidth="1" outlineLevel="1"/>
    <col min="32" max="32" width="16.21875" customWidth="1" outlineLevel="1"/>
    <col min="33" max="33" width="15.33203125" customWidth="1" outlineLevel="1"/>
    <col min="34" max="34" width="14.6640625" customWidth="1" outlineLevel="1"/>
    <col min="35" max="35" width="18.109375" customWidth="1" outlineLevel="1"/>
    <col min="36" max="36" width="12.6640625" outlineLevel="1"/>
    <col min="37" max="37" width="14.21875" customWidth="1" outlineLevel="1"/>
    <col min="38" max="44" width="12.6640625" outlineLevel="1"/>
    <col min="46" max="47" width="17.6640625" customWidth="1" outlineLevel="1"/>
    <col min="48" max="48" width="12.6640625" outlineLevel="1"/>
    <col min="49" max="49" width="10.109375" customWidth="1" outlineLevel="1"/>
    <col min="50" max="50" width="11" customWidth="1" outlineLevel="1"/>
    <col min="51" max="51" width="11.33203125" customWidth="1" outlineLevel="1"/>
    <col min="52" max="52" width="9.44140625" customWidth="1" outlineLevel="1"/>
    <col min="53" max="54" width="12.6640625" outlineLevel="1"/>
    <col min="56" max="57" width="12.6640625" outlineLevel="1"/>
    <col min="58" max="58" width="9.6640625" customWidth="1" outlineLevel="1"/>
    <col min="59" max="59" width="12.6640625" outlineLevel="1"/>
    <col min="60" max="60" width="14" customWidth="1" outlineLevel="1"/>
    <col min="61" max="61" width="14.109375" customWidth="1" outlineLevel="1"/>
    <col min="62" max="62" width="10" customWidth="1" outlineLevel="1"/>
    <col min="63" max="63" width="9.21875" customWidth="1" outlineLevel="1"/>
    <col min="64" max="72" width="12.6640625" outlineLevel="1"/>
    <col min="73" max="73" width="14.33203125" customWidth="1" outlineLevel="1"/>
    <col min="74" max="74" width="16.6640625" customWidth="1" outlineLevel="1"/>
    <col min="75" max="75" width="14.21875" customWidth="1" outlineLevel="1"/>
    <col min="76" max="76" width="12.6640625" outlineLevel="1"/>
    <col min="77" max="78" width="14.88671875" customWidth="1" outlineLevel="1"/>
    <col min="79" max="82" width="12.6640625" outlineLevel="1"/>
    <col min="83" max="83" width="15.6640625" customWidth="1" outlineLevel="1"/>
    <col min="84" max="85" width="12.6640625" outlineLevel="1"/>
    <col min="86" max="86" width="16" customWidth="1" outlineLevel="1"/>
    <col min="87" max="88" width="12.6640625" outlineLevel="1"/>
    <col min="89" max="90" width="14.44140625" customWidth="1" outlineLevel="1"/>
    <col min="91" max="91" width="16.77734375" customWidth="1" outlineLevel="1"/>
  </cols>
  <sheetData>
    <row r="1" spans="1:91" ht="13.2">
      <c r="A1" s="13" t="s">
        <v>111</v>
      </c>
      <c r="B1" s="66"/>
      <c r="C1" s="41" t="s">
        <v>112</v>
      </c>
      <c r="D1" s="41"/>
      <c r="E1" s="42"/>
      <c r="F1" s="42"/>
      <c r="G1" s="42"/>
      <c r="H1" s="42"/>
      <c r="I1" s="42"/>
      <c r="J1" s="42"/>
      <c r="K1" s="42"/>
      <c r="L1" s="42"/>
      <c r="M1" s="42"/>
      <c r="N1" s="42"/>
      <c r="O1" s="42"/>
      <c r="P1" s="42"/>
      <c r="Q1" s="42"/>
      <c r="R1" s="67"/>
      <c r="S1" s="42"/>
      <c r="T1" s="49" t="s">
        <v>598</v>
      </c>
      <c r="U1" s="50"/>
      <c r="V1" s="50"/>
      <c r="W1" s="50"/>
      <c r="X1" s="50"/>
      <c r="Y1" s="50"/>
      <c r="Z1" s="50"/>
      <c r="AA1" s="50"/>
      <c r="AB1" s="50"/>
      <c r="AC1" s="50"/>
      <c r="AD1" s="68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AQ1" s="50"/>
      <c r="AR1" s="50"/>
      <c r="AS1" s="50"/>
      <c r="AT1" s="51" t="s">
        <v>599</v>
      </c>
      <c r="AU1" s="52"/>
      <c r="AV1" s="52"/>
      <c r="AW1" s="69"/>
      <c r="AX1" s="52"/>
      <c r="AY1" s="52"/>
      <c r="AZ1" s="52"/>
      <c r="BA1" s="52"/>
      <c r="BB1" s="52"/>
      <c r="BC1" s="53" t="s">
        <v>600</v>
      </c>
      <c r="BD1" s="54"/>
      <c r="BE1" s="54"/>
      <c r="BF1" s="55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5"/>
      <c r="BW1" s="55"/>
      <c r="BX1" s="55"/>
      <c r="BY1" s="54"/>
      <c r="BZ1" s="54"/>
      <c r="CA1" s="44"/>
      <c r="CB1" s="44"/>
      <c r="CC1" s="44"/>
      <c r="CD1" s="45"/>
      <c r="CE1" s="45"/>
      <c r="CF1" s="45"/>
      <c r="CG1" s="45"/>
      <c r="CH1" s="45"/>
      <c r="CI1" s="45"/>
      <c r="CJ1" s="45"/>
      <c r="CK1" s="45"/>
      <c r="CL1" s="45"/>
      <c r="CM1" s="46"/>
    </row>
    <row r="2" spans="1:91" ht="57" customHeight="1">
      <c r="A2" s="437" t="s">
        <v>249</v>
      </c>
      <c r="B2" s="437" t="s">
        <v>601</v>
      </c>
      <c r="C2" s="437" t="s">
        <v>250</v>
      </c>
      <c r="D2" s="437" t="s">
        <v>116</v>
      </c>
      <c r="E2" s="437" t="s">
        <v>406</v>
      </c>
      <c r="F2" s="437" t="s">
        <v>118</v>
      </c>
      <c r="G2" s="437" t="s">
        <v>120</v>
      </c>
      <c r="H2" s="437" t="s">
        <v>121</v>
      </c>
      <c r="I2" s="437" t="s">
        <v>122</v>
      </c>
      <c r="J2" s="437" t="s">
        <v>123</v>
      </c>
      <c r="K2" s="437" t="s">
        <v>602</v>
      </c>
      <c r="L2" s="437" t="s">
        <v>254</v>
      </c>
      <c r="M2" s="437" t="s">
        <v>519</v>
      </c>
      <c r="N2" s="437" t="s">
        <v>125</v>
      </c>
      <c r="O2" s="437" t="s">
        <v>603</v>
      </c>
      <c r="P2" s="437" t="s">
        <v>604</v>
      </c>
      <c r="Q2" s="437" t="s">
        <v>605</v>
      </c>
      <c r="R2" s="437" t="s">
        <v>606</v>
      </c>
      <c r="S2" s="437" t="s">
        <v>607</v>
      </c>
      <c r="T2" s="438" t="s">
        <v>608</v>
      </c>
      <c r="U2" s="438" t="s">
        <v>609</v>
      </c>
      <c r="V2" s="438" t="s">
        <v>610</v>
      </c>
      <c r="W2" s="438" t="s">
        <v>611</v>
      </c>
      <c r="X2" s="438" t="s">
        <v>531</v>
      </c>
      <c r="Y2" s="438" t="s">
        <v>532</v>
      </c>
      <c r="Z2" s="438" t="s">
        <v>533</v>
      </c>
      <c r="AA2" s="438" t="s">
        <v>265</v>
      </c>
      <c r="AB2" s="438" t="s">
        <v>266</v>
      </c>
      <c r="AC2" s="438" t="s">
        <v>268</v>
      </c>
      <c r="AD2" s="438" t="s">
        <v>269</v>
      </c>
      <c r="AE2" s="438" t="s">
        <v>612</v>
      </c>
      <c r="AF2" s="438" t="s">
        <v>613</v>
      </c>
      <c r="AG2" s="438" t="s">
        <v>614</v>
      </c>
      <c r="AH2" s="438" t="s">
        <v>421</v>
      </c>
      <c r="AI2" s="438" t="s">
        <v>422</v>
      </c>
      <c r="AJ2" s="438" t="s">
        <v>423</v>
      </c>
      <c r="AK2" s="438" t="s">
        <v>615</v>
      </c>
      <c r="AL2" s="438" t="s">
        <v>425</v>
      </c>
      <c r="AM2" s="438" t="s">
        <v>426</v>
      </c>
      <c r="AN2" s="438" t="s">
        <v>427</v>
      </c>
      <c r="AO2" s="438" t="s">
        <v>270</v>
      </c>
      <c r="AP2" s="438" t="s">
        <v>271</v>
      </c>
      <c r="AQ2" s="438" t="s">
        <v>616</v>
      </c>
      <c r="AR2" s="438" t="s">
        <v>157</v>
      </c>
      <c r="AS2" s="438" t="s">
        <v>159</v>
      </c>
      <c r="AT2" s="439" t="s">
        <v>273</v>
      </c>
      <c r="AU2" s="439" t="s">
        <v>274</v>
      </c>
      <c r="AV2" s="439" t="s">
        <v>276</v>
      </c>
      <c r="AW2" s="439" t="s">
        <v>617</v>
      </c>
      <c r="AX2" s="439" t="s">
        <v>618</v>
      </c>
      <c r="AY2" s="439" t="s">
        <v>615</v>
      </c>
      <c r="AZ2" s="439" t="s">
        <v>619</v>
      </c>
      <c r="BA2" s="439" t="s">
        <v>620</v>
      </c>
      <c r="BB2" s="439" t="s">
        <v>292</v>
      </c>
      <c r="BC2" s="440" t="s">
        <v>297</v>
      </c>
      <c r="BD2" s="440" t="s">
        <v>298</v>
      </c>
      <c r="BE2" s="440" t="s">
        <v>621</v>
      </c>
      <c r="BF2" s="440" t="s">
        <v>545</v>
      </c>
      <c r="BG2" s="440" t="s">
        <v>622</v>
      </c>
      <c r="BH2" s="440" t="s">
        <v>623</v>
      </c>
      <c r="BI2" s="440" t="s">
        <v>624</v>
      </c>
      <c r="BJ2" s="440" t="s">
        <v>625</v>
      </c>
      <c r="BK2" s="440" t="s">
        <v>626</v>
      </c>
      <c r="BL2" s="440" t="s">
        <v>627</v>
      </c>
      <c r="BM2" s="440" t="s">
        <v>628</v>
      </c>
      <c r="BN2" s="440" t="s">
        <v>314</v>
      </c>
      <c r="BO2" s="440" t="s">
        <v>629</v>
      </c>
      <c r="BP2" s="440" t="s">
        <v>630</v>
      </c>
      <c r="BQ2" s="440" t="s">
        <v>452</v>
      </c>
      <c r="BR2" s="440" t="s">
        <v>631</v>
      </c>
      <c r="BS2" s="440" t="s">
        <v>632</v>
      </c>
      <c r="BT2" s="440" t="s">
        <v>633</v>
      </c>
      <c r="BU2" s="440" t="s">
        <v>634</v>
      </c>
      <c r="BV2" s="440" t="s">
        <v>635</v>
      </c>
      <c r="BW2" s="440" t="s">
        <v>636</v>
      </c>
      <c r="BX2" s="440" t="s">
        <v>637</v>
      </c>
      <c r="BY2" s="440" t="s">
        <v>638</v>
      </c>
      <c r="BZ2" s="440" t="s">
        <v>639</v>
      </c>
      <c r="CA2" s="441" t="s">
        <v>640</v>
      </c>
      <c r="CB2" s="441" t="s">
        <v>153</v>
      </c>
      <c r="CC2" s="441" t="s">
        <v>641</v>
      </c>
      <c r="CD2" s="441" t="s">
        <v>642</v>
      </c>
      <c r="CE2" s="441" t="s">
        <v>643</v>
      </c>
      <c r="CF2" s="441" t="s">
        <v>558</v>
      </c>
      <c r="CG2" s="441" t="s">
        <v>559</v>
      </c>
      <c r="CH2" s="441" t="s">
        <v>336</v>
      </c>
      <c r="CI2" s="441" t="s">
        <v>337</v>
      </c>
      <c r="CJ2" s="441" t="s">
        <v>338</v>
      </c>
      <c r="CK2" s="441" t="s">
        <v>339</v>
      </c>
      <c r="CL2" s="441" t="s">
        <v>340</v>
      </c>
      <c r="CM2" s="442" t="s">
        <v>163</v>
      </c>
    </row>
    <row r="3" spans="1:91" s="450" customFormat="1" ht="11.4">
      <c r="A3" s="447" t="s">
        <v>644</v>
      </c>
      <c r="B3" s="447">
        <v>1032410</v>
      </c>
      <c r="C3" s="447" t="s">
        <v>165</v>
      </c>
      <c r="D3" s="447" t="s">
        <v>645</v>
      </c>
      <c r="E3" s="447" t="s">
        <v>646</v>
      </c>
      <c r="F3" s="447" t="s">
        <v>647</v>
      </c>
      <c r="G3" s="447" t="s">
        <v>648</v>
      </c>
      <c r="H3" s="447" t="s">
        <v>648</v>
      </c>
      <c r="I3" s="447" t="s">
        <v>346</v>
      </c>
      <c r="J3" s="447" t="s">
        <v>171</v>
      </c>
      <c r="K3" s="447" t="s">
        <v>649</v>
      </c>
      <c r="L3" s="447">
        <v>5</v>
      </c>
      <c r="M3" s="447" t="s">
        <v>650</v>
      </c>
      <c r="N3" s="447" t="s">
        <v>651</v>
      </c>
      <c r="O3" s="507" t="s">
        <v>197</v>
      </c>
      <c r="P3" s="507" t="s">
        <v>197</v>
      </c>
      <c r="Q3" s="507" t="s">
        <v>197</v>
      </c>
      <c r="R3" s="507" t="s">
        <v>648</v>
      </c>
      <c r="S3" s="447" t="s">
        <v>652</v>
      </c>
      <c r="T3" s="447" t="s">
        <v>653</v>
      </c>
      <c r="U3" s="447" t="s">
        <v>653</v>
      </c>
      <c r="V3" s="447" t="s">
        <v>654</v>
      </c>
      <c r="W3" s="447" t="str">
        <f t="shared" ref="W3:W4" si="0">C3</f>
        <v>Hlavné s refakturáciou</v>
      </c>
      <c r="X3" s="447" t="s">
        <v>655</v>
      </c>
      <c r="Y3" s="447" t="s">
        <v>656</v>
      </c>
      <c r="Z3" s="448" t="s">
        <v>657</v>
      </c>
      <c r="AA3" s="447" t="s">
        <v>197</v>
      </c>
      <c r="AB3" s="447" t="s">
        <v>234</v>
      </c>
      <c r="AC3" s="447" t="s">
        <v>359</v>
      </c>
      <c r="AD3" s="448" t="s">
        <v>658</v>
      </c>
      <c r="AE3" s="447">
        <v>125</v>
      </c>
      <c r="AF3" s="447" t="s">
        <v>491</v>
      </c>
      <c r="AG3" s="447">
        <v>80</v>
      </c>
      <c r="AH3" s="447" t="s">
        <v>492</v>
      </c>
      <c r="AI3" s="447" t="s">
        <v>493</v>
      </c>
      <c r="AJ3" s="447" t="s">
        <v>580</v>
      </c>
      <c r="AK3" s="447" t="s">
        <v>357</v>
      </c>
      <c r="AL3" s="447" t="s">
        <v>655</v>
      </c>
      <c r="AM3" s="447" t="s">
        <v>656</v>
      </c>
      <c r="AN3" s="448" t="s">
        <v>657</v>
      </c>
      <c r="AO3" s="447" t="s">
        <v>659</v>
      </c>
      <c r="AP3" s="447" t="s">
        <v>482</v>
      </c>
      <c r="AQ3" s="447">
        <v>1.8</v>
      </c>
      <c r="AR3" s="447" t="s">
        <v>497</v>
      </c>
      <c r="AS3" s="449">
        <v>31562</v>
      </c>
      <c r="AT3" s="447" t="s">
        <v>498</v>
      </c>
      <c r="AU3" s="447" t="s">
        <v>585</v>
      </c>
      <c r="AV3" s="447" t="s">
        <v>357</v>
      </c>
      <c r="AW3" s="447">
        <v>50</v>
      </c>
      <c r="AX3" s="447" t="s">
        <v>369</v>
      </c>
      <c r="AY3" s="447" t="s">
        <v>359</v>
      </c>
      <c r="AZ3" s="447">
        <v>3200</v>
      </c>
      <c r="BA3" s="447">
        <v>0.35</v>
      </c>
      <c r="BB3" s="447" t="s">
        <v>590</v>
      </c>
      <c r="BC3" s="447" t="s">
        <v>374</v>
      </c>
      <c r="BD3" s="447" t="str">
        <f t="shared" ref="BD3:BD100" si="1">C3</f>
        <v>Hlavné s refakturáciou</v>
      </c>
      <c r="BE3" s="447">
        <v>1911840735</v>
      </c>
      <c r="BF3" s="447" t="s">
        <v>505</v>
      </c>
      <c r="BG3" s="447">
        <v>3</v>
      </c>
      <c r="BH3" s="447"/>
      <c r="BI3" s="447" t="s">
        <v>660</v>
      </c>
      <c r="BJ3" s="447" t="s">
        <v>661</v>
      </c>
      <c r="BK3" s="447" t="s">
        <v>662</v>
      </c>
      <c r="BL3" s="448" t="s">
        <v>663</v>
      </c>
      <c r="BM3" s="447" t="s">
        <v>664</v>
      </c>
      <c r="BN3" s="447" t="s">
        <v>506</v>
      </c>
      <c r="BO3" s="447" t="s">
        <v>197</v>
      </c>
      <c r="BP3" s="447" t="s">
        <v>665</v>
      </c>
      <c r="BQ3" s="447" t="s">
        <v>594</v>
      </c>
      <c r="BR3" s="447" t="s">
        <v>666</v>
      </c>
      <c r="BS3" s="447" t="s">
        <v>667</v>
      </c>
      <c r="BT3" s="447">
        <v>80</v>
      </c>
      <c r="BU3" s="449">
        <v>43666</v>
      </c>
      <c r="BV3" s="447" t="s">
        <v>234</v>
      </c>
      <c r="BW3" s="447">
        <v>48</v>
      </c>
      <c r="BX3" s="447" t="s">
        <v>374</v>
      </c>
      <c r="BY3" s="447" t="s">
        <v>668</v>
      </c>
      <c r="BZ3" s="447" t="s">
        <v>669</v>
      </c>
      <c r="CA3" s="447" t="s">
        <v>670</v>
      </c>
      <c r="CB3" s="447" t="s">
        <v>198</v>
      </c>
      <c r="CC3" s="447" t="s">
        <v>390</v>
      </c>
      <c r="CD3" s="447">
        <v>2900</v>
      </c>
      <c r="CE3" s="447">
        <v>10</v>
      </c>
      <c r="CF3" s="447" t="s">
        <v>398</v>
      </c>
      <c r="CG3" s="447" t="s">
        <v>596</v>
      </c>
      <c r="CH3" s="447" t="s">
        <v>197</v>
      </c>
      <c r="CI3" s="447" t="s">
        <v>197</v>
      </c>
      <c r="CJ3" s="447"/>
      <c r="CK3" s="447">
        <v>5</v>
      </c>
      <c r="CL3" s="447">
        <v>3</v>
      </c>
      <c r="CM3" s="447" t="s">
        <v>671</v>
      </c>
    </row>
    <row r="4" spans="1:91" s="450" customFormat="1" ht="11.4">
      <c r="A4" s="447" t="s">
        <v>672</v>
      </c>
      <c r="B4" s="447" t="s">
        <v>672</v>
      </c>
      <c r="C4" s="447" t="s">
        <v>673</v>
      </c>
      <c r="D4" s="447" t="s">
        <v>645</v>
      </c>
      <c r="E4" s="447" t="s">
        <v>646</v>
      </c>
      <c r="F4" s="447" t="s">
        <v>647</v>
      </c>
      <c r="G4" s="447" t="s">
        <v>648</v>
      </c>
      <c r="H4" s="447" t="s">
        <v>648</v>
      </c>
      <c r="I4" s="447" t="s">
        <v>346</v>
      </c>
      <c r="J4" s="447" t="s">
        <v>171</v>
      </c>
      <c r="K4" s="447" t="s">
        <v>674</v>
      </c>
      <c r="L4" s="447">
        <v>14</v>
      </c>
      <c r="M4" s="447" t="s">
        <v>675</v>
      </c>
      <c r="N4" s="447" t="s">
        <v>676</v>
      </c>
      <c r="O4" s="507" t="s">
        <v>197</v>
      </c>
      <c r="P4" s="507" t="s">
        <v>197</v>
      </c>
      <c r="Q4" s="507" t="s">
        <v>234</v>
      </c>
      <c r="R4" s="507" t="s">
        <v>648</v>
      </c>
      <c r="S4" s="447" t="s">
        <v>652</v>
      </c>
      <c r="T4" s="447" t="s">
        <v>677</v>
      </c>
      <c r="U4" s="447" t="s">
        <v>677</v>
      </c>
      <c r="V4" s="447" t="s">
        <v>678</v>
      </c>
      <c r="W4" s="447" t="str">
        <f t="shared" si="0"/>
        <v>Hlavné fakturačné</v>
      </c>
      <c r="X4" s="447" t="s">
        <v>679</v>
      </c>
      <c r="Y4" s="447" t="s">
        <v>680</v>
      </c>
      <c r="Z4" s="448" t="s">
        <v>681</v>
      </c>
      <c r="AA4" s="447" t="s">
        <v>197</v>
      </c>
      <c r="AB4" s="447" t="s">
        <v>197</v>
      </c>
      <c r="AC4" s="447" t="s">
        <v>359</v>
      </c>
      <c r="AD4" s="448" t="s">
        <v>682</v>
      </c>
      <c r="AE4" s="447">
        <v>80</v>
      </c>
      <c r="AF4" s="447" t="s">
        <v>580</v>
      </c>
      <c r="AG4" s="447">
        <v>40</v>
      </c>
      <c r="AH4" s="447" t="s">
        <v>683</v>
      </c>
      <c r="AI4" s="447" t="s">
        <v>684</v>
      </c>
      <c r="AJ4" s="447" t="s">
        <v>580</v>
      </c>
      <c r="AK4" s="447" t="s">
        <v>685</v>
      </c>
      <c r="AL4" s="447" t="s">
        <v>679</v>
      </c>
      <c r="AM4" s="447" t="s">
        <v>680</v>
      </c>
      <c r="AN4" s="448" t="s">
        <v>681</v>
      </c>
      <c r="AO4" s="447" t="s">
        <v>677</v>
      </c>
      <c r="AP4" s="447" t="s">
        <v>686</v>
      </c>
      <c r="AQ4" s="447">
        <v>1.8</v>
      </c>
      <c r="AR4" s="447" t="s">
        <v>357</v>
      </c>
      <c r="AS4" s="449">
        <v>31668</v>
      </c>
      <c r="AT4" s="447" t="s">
        <v>498</v>
      </c>
      <c r="AU4" s="447" t="s">
        <v>585</v>
      </c>
      <c r="AV4" s="447" t="s">
        <v>687</v>
      </c>
      <c r="AW4" s="447">
        <v>75</v>
      </c>
      <c r="AX4" s="447" t="s">
        <v>369</v>
      </c>
      <c r="AY4" s="447" t="s">
        <v>688</v>
      </c>
      <c r="AZ4" s="447">
        <v>2750</v>
      </c>
      <c r="BA4" s="447">
        <v>0.25</v>
      </c>
      <c r="BB4" s="447" t="s">
        <v>501</v>
      </c>
      <c r="BC4" s="447" t="s">
        <v>374</v>
      </c>
      <c r="BD4" s="447" t="str">
        <f t="shared" si="1"/>
        <v>Hlavné fakturačné</v>
      </c>
      <c r="BE4" s="447">
        <v>10300805</v>
      </c>
      <c r="BF4" s="447" t="s">
        <v>505</v>
      </c>
      <c r="BG4" s="447">
        <v>0</v>
      </c>
      <c r="BH4" s="451"/>
      <c r="BI4" s="447" t="s">
        <v>660</v>
      </c>
      <c r="BJ4" s="447" t="s">
        <v>661</v>
      </c>
      <c r="BK4" s="447" t="s">
        <v>662</v>
      </c>
      <c r="BL4" s="448" t="s">
        <v>663</v>
      </c>
      <c r="BM4" s="447" t="s">
        <v>664</v>
      </c>
      <c r="BN4" s="447" t="s">
        <v>506</v>
      </c>
      <c r="BO4" s="447" t="s">
        <v>197</v>
      </c>
      <c r="BP4" s="447" t="s">
        <v>593</v>
      </c>
      <c r="BQ4" s="447" t="s">
        <v>510</v>
      </c>
      <c r="BR4" s="447" t="s">
        <v>689</v>
      </c>
      <c r="BS4" s="447" t="s">
        <v>690</v>
      </c>
      <c r="BT4" s="447">
        <v>20</v>
      </c>
      <c r="BU4" s="449">
        <v>44285</v>
      </c>
      <c r="BV4" s="447" t="s">
        <v>234</v>
      </c>
      <c r="BW4" s="447">
        <v>60</v>
      </c>
      <c r="BX4" s="447" t="s">
        <v>374</v>
      </c>
      <c r="BY4" s="447" t="s">
        <v>668</v>
      </c>
      <c r="BZ4" s="447" t="s">
        <v>691</v>
      </c>
      <c r="CA4" s="447" t="s">
        <v>670</v>
      </c>
      <c r="CB4" s="447" t="s">
        <v>692</v>
      </c>
      <c r="CC4" s="447" t="s">
        <v>693</v>
      </c>
      <c r="CD4" s="447">
        <v>1800</v>
      </c>
      <c r="CE4" s="447">
        <v>6</v>
      </c>
      <c r="CF4" s="447" t="s">
        <v>398</v>
      </c>
      <c r="CG4" s="447" t="s">
        <v>596</v>
      </c>
      <c r="CH4" s="447" t="s">
        <v>197</v>
      </c>
      <c r="CI4" s="447" t="s">
        <v>197</v>
      </c>
      <c r="CJ4" s="447"/>
      <c r="CK4" s="447">
        <v>2</v>
      </c>
      <c r="CL4" s="447">
        <v>2</v>
      </c>
      <c r="CM4" s="447" t="s">
        <v>671</v>
      </c>
    </row>
    <row r="5" spans="1:91" ht="13.2">
      <c r="C5" s="12"/>
      <c r="O5" s="12"/>
      <c r="P5" s="12"/>
      <c r="Q5" s="12"/>
      <c r="R5" s="5"/>
      <c r="T5" s="12"/>
      <c r="U5" s="12"/>
      <c r="V5" s="12"/>
      <c r="W5" s="12"/>
      <c r="AA5" s="12"/>
      <c r="AB5" s="12"/>
      <c r="AC5" s="12"/>
      <c r="AD5" s="5"/>
      <c r="AE5" s="12"/>
      <c r="AF5" s="12"/>
      <c r="AG5" s="12"/>
      <c r="AH5" s="12"/>
      <c r="AI5" s="12"/>
      <c r="AJ5" s="12"/>
      <c r="AK5" s="12"/>
      <c r="AQ5" s="12"/>
      <c r="AR5" s="12"/>
      <c r="AT5" s="12"/>
      <c r="AU5" s="12"/>
      <c r="AV5" s="12"/>
      <c r="AW5" s="5"/>
      <c r="AX5" s="12"/>
      <c r="AY5" s="12"/>
      <c r="BB5" s="12"/>
      <c r="BC5" s="12"/>
      <c r="BD5" s="12">
        <f t="shared" si="1"/>
        <v>0</v>
      </c>
      <c r="BF5" s="5"/>
      <c r="BI5" s="12"/>
      <c r="BM5" s="12"/>
      <c r="BN5" s="12"/>
      <c r="BO5" s="12"/>
      <c r="BP5" s="12"/>
      <c r="BQ5" s="12"/>
      <c r="BR5" s="12"/>
      <c r="BT5" s="12"/>
      <c r="BV5" s="5"/>
      <c r="BW5" s="5"/>
      <c r="BX5" s="5"/>
      <c r="BY5" s="12"/>
      <c r="BZ5" s="12"/>
      <c r="CA5" s="12"/>
      <c r="CB5" s="12"/>
      <c r="CC5" s="12"/>
      <c r="CD5" s="5"/>
      <c r="CE5" s="5"/>
      <c r="CF5" s="5"/>
      <c r="CG5" s="5"/>
      <c r="CH5" s="5"/>
      <c r="CI5" s="5"/>
      <c r="CJ5" s="5"/>
      <c r="CK5" s="5"/>
      <c r="CL5" s="5"/>
      <c r="CM5" s="5"/>
    </row>
    <row r="6" spans="1:91" ht="13.2">
      <c r="C6" s="12"/>
      <c r="O6" s="12"/>
      <c r="P6" s="12"/>
      <c r="Q6" s="12"/>
      <c r="R6" s="5"/>
      <c r="T6" s="12"/>
      <c r="U6" s="12"/>
      <c r="V6" s="12"/>
      <c r="W6" s="12"/>
      <c r="AA6" s="12"/>
      <c r="AB6" s="12"/>
      <c r="AC6" s="12"/>
      <c r="AD6" s="5"/>
      <c r="AE6" s="12"/>
      <c r="AF6" s="12"/>
      <c r="AG6" s="12"/>
      <c r="AH6" s="12"/>
      <c r="AI6" s="12"/>
      <c r="AJ6" s="12"/>
      <c r="AK6" s="12"/>
      <c r="AQ6" s="12"/>
      <c r="AR6" s="12"/>
      <c r="AT6" s="12"/>
      <c r="AU6" s="12"/>
      <c r="AV6" s="12"/>
      <c r="AW6" s="5"/>
      <c r="AX6" s="12"/>
      <c r="AY6" s="12"/>
      <c r="BB6" s="12"/>
      <c r="BC6" s="12"/>
      <c r="BD6" s="12">
        <f t="shared" si="1"/>
        <v>0</v>
      </c>
      <c r="BF6" s="5"/>
      <c r="BI6" s="12"/>
      <c r="BM6" s="12"/>
      <c r="BN6" s="12"/>
      <c r="BO6" s="12"/>
      <c r="BP6" s="12"/>
      <c r="BQ6" s="12"/>
      <c r="BR6" s="12"/>
      <c r="BT6" s="12"/>
      <c r="BV6" s="5"/>
      <c r="BW6" s="5"/>
      <c r="BX6" s="5"/>
      <c r="BY6" s="12"/>
      <c r="BZ6" s="12"/>
      <c r="CA6" s="12"/>
      <c r="CB6" s="12"/>
      <c r="CC6" s="12"/>
      <c r="CD6" s="5"/>
      <c r="CE6" s="5"/>
      <c r="CF6" s="5"/>
      <c r="CG6" s="5"/>
      <c r="CH6" s="5"/>
      <c r="CI6" s="5"/>
      <c r="CJ6" s="5"/>
      <c r="CK6" s="5"/>
      <c r="CL6" s="5"/>
      <c r="CM6" s="5"/>
    </row>
    <row r="7" spans="1:91" ht="13.2">
      <c r="C7" s="12"/>
      <c r="O7" s="12"/>
      <c r="P7" s="12"/>
      <c r="Q7" s="12"/>
      <c r="R7" s="5"/>
      <c r="T7" s="12"/>
      <c r="U7" s="12"/>
      <c r="V7" s="12"/>
      <c r="W7" s="12"/>
      <c r="AA7" s="12"/>
      <c r="AB7" s="12"/>
      <c r="AC7" s="12"/>
      <c r="AD7" s="5"/>
      <c r="AE7" s="12"/>
      <c r="AF7" s="12"/>
      <c r="AG7" s="12"/>
      <c r="AH7" s="12"/>
      <c r="AI7" s="12"/>
      <c r="AJ7" s="12"/>
      <c r="AK7" s="12"/>
      <c r="AQ7" s="12"/>
      <c r="AR7" s="12"/>
      <c r="AT7" s="12"/>
      <c r="AU7" s="12"/>
      <c r="AV7" s="12"/>
      <c r="AW7" s="5"/>
      <c r="AX7" s="12"/>
      <c r="AY7" s="12"/>
      <c r="BB7" s="12"/>
      <c r="BC7" s="12"/>
      <c r="BD7" s="12">
        <f t="shared" si="1"/>
        <v>0</v>
      </c>
      <c r="BF7" s="5"/>
      <c r="BI7" s="12"/>
      <c r="BM7" s="12"/>
      <c r="BN7" s="12"/>
      <c r="BO7" s="12"/>
      <c r="BP7" s="12"/>
      <c r="BQ7" s="12"/>
      <c r="BR7" s="12"/>
      <c r="BT7" s="12"/>
      <c r="BV7" s="5"/>
      <c r="BW7" s="5"/>
      <c r="BX7" s="5"/>
      <c r="BY7" s="12"/>
      <c r="BZ7" s="12"/>
      <c r="CA7" s="12"/>
      <c r="CB7" s="12"/>
      <c r="CC7" s="12"/>
      <c r="CD7" s="5"/>
      <c r="CE7" s="5"/>
      <c r="CF7" s="5"/>
      <c r="CG7" s="5"/>
      <c r="CH7" s="5"/>
      <c r="CI7" s="5"/>
      <c r="CJ7" s="5"/>
      <c r="CK7" s="5"/>
      <c r="CL7" s="5"/>
      <c r="CM7" s="5"/>
    </row>
    <row r="8" spans="1:91" ht="13.2">
      <c r="C8" s="12"/>
      <c r="O8" s="12"/>
      <c r="P8" s="12"/>
      <c r="Q8" s="12"/>
      <c r="R8" s="5"/>
      <c r="T8" s="12"/>
      <c r="U8" s="12"/>
      <c r="V8" s="12"/>
      <c r="W8" s="12"/>
      <c r="AA8" s="12"/>
      <c r="AB8" s="12"/>
      <c r="AC8" s="12"/>
      <c r="AD8" s="5"/>
      <c r="AE8" s="12"/>
      <c r="AF8" s="12"/>
      <c r="AG8" s="12"/>
      <c r="AH8" s="12"/>
      <c r="AI8" s="12"/>
      <c r="AJ8" s="12"/>
      <c r="AK8" s="12"/>
      <c r="AQ8" s="12"/>
      <c r="AR8" s="12"/>
      <c r="AT8" s="12"/>
      <c r="AU8" s="12"/>
      <c r="AV8" s="12"/>
      <c r="AW8" s="5"/>
      <c r="AX8" s="12"/>
      <c r="AY8" s="12"/>
      <c r="BB8" s="12"/>
      <c r="BC8" s="12"/>
      <c r="BD8" s="12">
        <f t="shared" si="1"/>
        <v>0</v>
      </c>
      <c r="BF8" s="5"/>
      <c r="BI8" s="12"/>
      <c r="BM8" s="12"/>
      <c r="BN8" s="12"/>
      <c r="BO8" s="12"/>
      <c r="BP8" s="12"/>
      <c r="BQ8" s="12"/>
      <c r="BR8" s="12"/>
      <c r="BT8" s="12"/>
      <c r="BV8" s="5"/>
      <c r="BW8" s="5"/>
      <c r="BX8" s="5"/>
      <c r="BY8" s="12"/>
      <c r="BZ8" s="12"/>
      <c r="CA8" s="12"/>
      <c r="CB8" s="12"/>
      <c r="CC8" s="12"/>
      <c r="CD8" s="5"/>
      <c r="CE8" s="5"/>
      <c r="CF8" s="5"/>
      <c r="CG8" s="5"/>
      <c r="CH8" s="5"/>
      <c r="CI8" s="5"/>
      <c r="CJ8" s="5"/>
      <c r="CK8" s="5"/>
      <c r="CL8" s="5"/>
      <c r="CM8" s="5"/>
    </row>
    <row r="9" spans="1:91" ht="14.4">
      <c r="C9" s="12"/>
      <c r="N9" s="71"/>
      <c r="O9" s="71"/>
      <c r="P9" s="71"/>
      <c r="Q9" s="12"/>
      <c r="R9" s="5"/>
      <c r="T9" s="12"/>
      <c r="U9" s="12"/>
      <c r="V9" s="12"/>
      <c r="W9" s="12"/>
      <c r="AA9" s="12"/>
      <c r="AB9" s="12"/>
      <c r="AC9" s="12"/>
      <c r="AD9" s="5"/>
      <c r="AE9" s="12"/>
      <c r="AF9" s="12"/>
      <c r="AG9" s="12"/>
      <c r="AH9" s="12"/>
      <c r="AI9" s="12"/>
      <c r="AJ9" s="12"/>
      <c r="AK9" s="12"/>
      <c r="AQ9" s="12"/>
      <c r="AR9" s="12"/>
      <c r="AT9" s="12"/>
      <c r="AU9" s="12"/>
      <c r="AV9" s="12"/>
      <c r="AW9" s="5"/>
      <c r="AX9" s="12"/>
      <c r="AY9" s="12"/>
      <c r="BB9" s="12"/>
      <c r="BC9" s="12"/>
      <c r="BD9" s="12">
        <f t="shared" si="1"/>
        <v>0</v>
      </c>
      <c r="BF9" s="5"/>
      <c r="BH9" s="64"/>
      <c r="BI9" s="64"/>
      <c r="BJ9" s="64"/>
      <c r="BK9" s="64"/>
      <c r="BL9" s="64"/>
      <c r="BM9" s="64"/>
      <c r="BN9" s="64"/>
      <c r="BO9" s="64"/>
      <c r="BP9" s="71"/>
      <c r="BQ9" s="64"/>
      <c r="BR9" s="64"/>
      <c r="BS9" s="64"/>
      <c r="BT9" s="64"/>
      <c r="BU9" s="64"/>
      <c r="BV9" s="63"/>
      <c r="BW9" s="63"/>
      <c r="BX9" s="63"/>
      <c r="BY9" s="64"/>
      <c r="BZ9" s="64"/>
      <c r="CA9" s="64"/>
      <c r="CB9" s="64"/>
      <c r="CC9" s="64"/>
      <c r="CD9" s="63"/>
      <c r="CE9" s="63"/>
      <c r="CF9" s="63"/>
      <c r="CG9" s="63"/>
      <c r="CH9" s="63"/>
      <c r="CI9" s="63"/>
      <c r="CJ9" s="63"/>
      <c r="CK9" s="63"/>
      <c r="CL9" s="63"/>
      <c r="CM9" s="63"/>
    </row>
    <row r="10" spans="1:91" ht="14.4">
      <c r="C10" s="12"/>
      <c r="O10" s="71"/>
      <c r="P10" s="12"/>
      <c r="Q10" s="12"/>
      <c r="R10" s="5"/>
      <c r="T10" s="12"/>
      <c r="U10" s="12"/>
      <c r="V10" s="12"/>
      <c r="W10" s="12"/>
      <c r="AA10" s="12"/>
      <c r="AB10" s="12"/>
      <c r="AC10" s="12"/>
      <c r="AD10" s="5"/>
      <c r="AE10" s="12"/>
      <c r="AF10" s="12"/>
      <c r="AG10" s="12"/>
      <c r="AH10" s="12"/>
      <c r="AI10" s="12"/>
      <c r="AJ10" s="12"/>
      <c r="AK10" s="12"/>
      <c r="AQ10" s="12"/>
      <c r="AR10" s="12"/>
      <c r="AT10" s="12"/>
      <c r="AU10" s="12"/>
      <c r="AV10" s="12"/>
      <c r="AW10" s="5"/>
      <c r="AX10" s="12"/>
      <c r="AY10" s="12"/>
      <c r="BB10" s="12"/>
      <c r="BC10" s="12"/>
      <c r="BD10" s="12">
        <f t="shared" si="1"/>
        <v>0</v>
      </c>
      <c r="BF10" s="5"/>
      <c r="BI10" s="12"/>
      <c r="BM10" s="12"/>
      <c r="BN10" s="12"/>
      <c r="BO10" s="12"/>
      <c r="BP10" s="12"/>
      <c r="BQ10" s="12"/>
      <c r="BR10" s="12"/>
      <c r="BT10" s="12"/>
      <c r="BV10" s="5"/>
      <c r="BW10" s="5"/>
      <c r="BX10" s="5"/>
      <c r="BY10" s="12"/>
      <c r="BZ10" s="12"/>
      <c r="CA10" s="12"/>
      <c r="CB10" s="12"/>
      <c r="CC10" s="12"/>
      <c r="CD10" s="5"/>
      <c r="CE10" s="5"/>
      <c r="CF10" s="5"/>
      <c r="CG10" s="5"/>
      <c r="CH10" s="5"/>
      <c r="CI10" s="5"/>
      <c r="CJ10" s="5"/>
      <c r="CK10" s="5"/>
      <c r="CL10" s="5"/>
      <c r="CM10" s="5"/>
    </row>
    <row r="11" spans="1:91" ht="14.4">
      <c r="C11" s="12"/>
      <c r="O11" s="71"/>
      <c r="P11" s="12"/>
      <c r="Q11" s="12"/>
      <c r="R11" s="5"/>
      <c r="T11" s="12"/>
      <c r="U11" s="12"/>
      <c r="V11" s="12"/>
      <c r="W11" s="12"/>
      <c r="AA11" s="12"/>
      <c r="AB11" s="12"/>
      <c r="AC11" s="12"/>
      <c r="AD11" s="5"/>
      <c r="AE11" s="12"/>
      <c r="AF11" s="12"/>
      <c r="AG11" s="12"/>
      <c r="AH11" s="12"/>
      <c r="AI11" s="12"/>
      <c r="AJ11" s="12"/>
      <c r="AK11" s="12"/>
      <c r="AQ11" s="12"/>
      <c r="AR11" s="12"/>
      <c r="AT11" s="12"/>
      <c r="AU11" s="12"/>
      <c r="AV11" s="12"/>
      <c r="AW11" s="5"/>
      <c r="AX11" s="12"/>
      <c r="AY11" s="12"/>
      <c r="BB11" s="12"/>
      <c r="BC11" s="12"/>
      <c r="BD11" s="12">
        <f t="shared" si="1"/>
        <v>0</v>
      </c>
      <c r="BF11" s="5"/>
      <c r="BH11" s="64"/>
      <c r="BI11" s="12"/>
      <c r="BM11" s="12"/>
      <c r="BN11" s="12"/>
      <c r="BO11" s="12"/>
      <c r="BP11" s="12"/>
      <c r="BQ11" s="12"/>
      <c r="BR11" s="12"/>
      <c r="BT11" s="12"/>
      <c r="BV11" s="5"/>
      <c r="BW11" s="5"/>
      <c r="BX11" s="5"/>
      <c r="BY11" s="12"/>
      <c r="BZ11" s="12"/>
      <c r="CA11" s="12"/>
      <c r="CB11" s="12"/>
      <c r="CC11" s="12"/>
      <c r="CD11" s="5"/>
      <c r="CE11" s="5"/>
      <c r="CF11" s="5"/>
      <c r="CG11" s="5"/>
      <c r="CH11" s="5"/>
      <c r="CI11" s="5"/>
      <c r="CJ11" s="5"/>
      <c r="CK11" s="5"/>
      <c r="CL11" s="5"/>
      <c r="CM11" s="5"/>
    </row>
    <row r="12" spans="1:91" ht="14.4">
      <c r="C12" s="12"/>
      <c r="M12" s="71"/>
      <c r="O12" s="71"/>
      <c r="P12" s="12"/>
      <c r="Q12" s="12"/>
      <c r="R12" s="5"/>
      <c r="T12" s="12"/>
      <c r="U12" s="12"/>
      <c r="V12" s="12"/>
      <c r="W12" s="12"/>
      <c r="AA12" s="12"/>
      <c r="AB12" s="12"/>
      <c r="AC12" s="12"/>
      <c r="AD12" s="5"/>
      <c r="AE12" s="12"/>
      <c r="AF12" s="12"/>
      <c r="AG12" s="12"/>
      <c r="AH12" s="12"/>
      <c r="AI12" s="12"/>
      <c r="AJ12" s="12"/>
      <c r="AK12" s="12"/>
      <c r="AQ12" s="12"/>
      <c r="AR12" s="12"/>
      <c r="AT12" s="12"/>
      <c r="AU12" s="12"/>
      <c r="AV12" s="12"/>
      <c r="AW12" s="5"/>
      <c r="AX12" s="12"/>
      <c r="AY12" s="12"/>
      <c r="BB12" s="12"/>
      <c r="BC12" s="12"/>
      <c r="BD12" s="12">
        <f t="shared" si="1"/>
        <v>0</v>
      </c>
      <c r="BF12" s="5"/>
      <c r="BH12" s="64"/>
      <c r="BI12" s="12"/>
      <c r="BM12" s="12"/>
      <c r="BN12" s="12"/>
      <c r="BO12" s="12"/>
      <c r="BP12" s="12"/>
      <c r="BQ12" s="12"/>
      <c r="BR12" s="12"/>
      <c r="BT12" s="12"/>
      <c r="BV12" s="5"/>
      <c r="BW12" s="5"/>
      <c r="BX12" s="5"/>
      <c r="BY12" s="12"/>
      <c r="BZ12" s="12"/>
      <c r="CA12" s="12"/>
      <c r="CB12" s="12"/>
      <c r="CC12" s="12"/>
      <c r="CD12" s="5"/>
      <c r="CE12" s="5"/>
      <c r="CF12" s="5"/>
      <c r="CG12" s="5"/>
      <c r="CH12" s="5"/>
      <c r="CI12" s="5"/>
      <c r="CJ12" s="5"/>
      <c r="CK12" s="5"/>
      <c r="CL12" s="5"/>
      <c r="CM12" s="5"/>
    </row>
    <row r="13" spans="1:91" ht="14.4">
      <c r="C13" s="12"/>
      <c r="M13" s="71"/>
      <c r="O13" s="12"/>
      <c r="P13" s="12"/>
      <c r="Q13" s="12"/>
      <c r="R13" s="5"/>
      <c r="T13" s="12"/>
      <c r="U13" s="12"/>
      <c r="V13" s="12"/>
      <c r="W13" s="12"/>
      <c r="AA13" s="12"/>
      <c r="AB13" s="12"/>
      <c r="AC13" s="12"/>
      <c r="AD13" s="5"/>
      <c r="AE13" s="12"/>
      <c r="AF13" s="12"/>
      <c r="AG13" s="12"/>
      <c r="AH13" s="12"/>
      <c r="AI13" s="12"/>
      <c r="AJ13" s="12"/>
      <c r="AK13" s="12"/>
      <c r="AQ13" s="12"/>
      <c r="AR13" s="12"/>
      <c r="AT13" s="12"/>
      <c r="AU13" s="12"/>
      <c r="AV13" s="12"/>
      <c r="AW13" s="5"/>
      <c r="AX13" s="12"/>
      <c r="AY13" s="12"/>
      <c r="BB13" s="12"/>
      <c r="BC13" s="12"/>
      <c r="BD13" s="12">
        <f t="shared" si="1"/>
        <v>0</v>
      </c>
      <c r="BF13" s="5"/>
      <c r="BH13" s="64"/>
      <c r="BI13" s="12"/>
      <c r="BM13" s="12"/>
      <c r="BN13" s="12"/>
      <c r="BO13" s="12"/>
      <c r="BP13" s="12"/>
      <c r="BQ13" s="12"/>
      <c r="BR13" s="12"/>
      <c r="BT13" s="12"/>
      <c r="BV13" s="5"/>
      <c r="BW13" s="5"/>
      <c r="BX13" s="5"/>
      <c r="BY13" s="12"/>
      <c r="BZ13" s="12"/>
      <c r="CA13" s="12"/>
      <c r="CB13" s="12"/>
      <c r="CC13" s="12"/>
      <c r="CD13" s="5"/>
      <c r="CE13" s="5"/>
      <c r="CF13" s="5"/>
      <c r="CG13" s="5"/>
      <c r="CH13" s="5"/>
      <c r="CI13" s="5"/>
      <c r="CJ13" s="5"/>
      <c r="CK13" s="5"/>
      <c r="CL13" s="5"/>
      <c r="CM13" s="5"/>
    </row>
    <row r="14" spans="1:91" ht="14.4">
      <c r="C14" s="12"/>
      <c r="M14" s="71"/>
      <c r="O14" s="12"/>
      <c r="P14" s="12"/>
      <c r="Q14" s="12"/>
      <c r="R14" s="5"/>
      <c r="T14" s="12"/>
      <c r="U14" s="12"/>
      <c r="V14" s="12"/>
      <c r="W14" s="12"/>
      <c r="AA14" s="12"/>
      <c r="AB14" s="12"/>
      <c r="AC14" s="12"/>
      <c r="AD14" s="5"/>
      <c r="AE14" s="12"/>
      <c r="AF14" s="12"/>
      <c r="AG14" s="12"/>
      <c r="AH14" s="12"/>
      <c r="AI14" s="12"/>
      <c r="AJ14" s="12"/>
      <c r="AK14" s="12"/>
      <c r="AQ14" s="12"/>
      <c r="AR14" s="12"/>
      <c r="AT14" s="12"/>
      <c r="AU14" s="12"/>
      <c r="AV14" s="12"/>
      <c r="AW14" s="5"/>
      <c r="AX14" s="12"/>
      <c r="AY14" s="12"/>
      <c r="BB14" s="12"/>
      <c r="BC14" s="12"/>
      <c r="BD14" s="12">
        <f t="shared" si="1"/>
        <v>0</v>
      </c>
      <c r="BF14" s="5"/>
      <c r="BH14" s="64"/>
      <c r="BI14" s="12"/>
      <c r="BM14" s="12"/>
      <c r="BN14" s="12"/>
      <c r="BO14" s="12"/>
      <c r="BP14" s="12"/>
      <c r="BQ14" s="12"/>
      <c r="BR14" s="12"/>
      <c r="BT14" s="12"/>
      <c r="BV14" s="5"/>
      <c r="BW14" s="5"/>
      <c r="BX14" s="5"/>
      <c r="BY14" s="12"/>
      <c r="BZ14" s="12"/>
      <c r="CA14" s="12"/>
      <c r="CB14" s="12"/>
      <c r="CC14" s="12"/>
      <c r="CD14" s="5"/>
      <c r="CE14" s="5"/>
      <c r="CF14" s="5"/>
      <c r="CG14" s="5"/>
      <c r="CH14" s="5"/>
      <c r="CI14" s="5"/>
      <c r="CJ14" s="5"/>
      <c r="CK14" s="5"/>
      <c r="CL14" s="5"/>
      <c r="CM14" s="5"/>
    </row>
    <row r="15" spans="1:91" ht="13.2">
      <c r="C15" s="12"/>
      <c r="O15" s="12"/>
      <c r="P15" s="12"/>
      <c r="Q15" s="12"/>
      <c r="R15" s="5"/>
      <c r="T15" s="12"/>
      <c r="U15" s="12"/>
      <c r="V15" s="12"/>
      <c r="W15" s="12"/>
      <c r="AA15" s="12"/>
      <c r="AB15" s="12"/>
      <c r="AC15" s="12"/>
      <c r="AD15" s="5"/>
      <c r="AE15" s="12"/>
      <c r="AF15" s="12"/>
      <c r="AG15" s="12"/>
      <c r="AH15" s="12"/>
      <c r="AI15" s="12"/>
      <c r="AJ15" s="12"/>
      <c r="AK15" s="12"/>
      <c r="AQ15" s="12"/>
      <c r="AR15" s="12"/>
      <c r="AT15" s="12"/>
      <c r="AU15" s="12"/>
      <c r="AV15" s="12"/>
      <c r="AW15" s="5"/>
      <c r="AX15" s="12"/>
      <c r="AY15" s="12"/>
      <c r="BB15" s="12"/>
      <c r="BC15" s="12"/>
      <c r="BD15" s="12">
        <f t="shared" si="1"/>
        <v>0</v>
      </c>
      <c r="BF15" s="5"/>
      <c r="BH15" s="64"/>
      <c r="BI15" s="12"/>
      <c r="BM15" s="12"/>
      <c r="BN15" s="12"/>
      <c r="BO15" s="12"/>
      <c r="BP15" s="12"/>
      <c r="BQ15" s="12"/>
      <c r="BR15" s="12"/>
      <c r="BT15" s="12"/>
      <c r="BV15" s="5"/>
      <c r="BW15" s="5"/>
      <c r="BX15" s="5"/>
      <c r="BY15" s="12"/>
      <c r="BZ15" s="12"/>
      <c r="CA15" s="12"/>
      <c r="CB15" s="12"/>
      <c r="CC15" s="12"/>
      <c r="CD15" s="5"/>
      <c r="CE15" s="5"/>
      <c r="CF15" s="5"/>
      <c r="CG15" s="5"/>
      <c r="CH15" s="5"/>
      <c r="CI15" s="5"/>
      <c r="CJ15" s="5"/>
      <c r="CK15" s="5"/>
      <c r="CL15" s="5"/>
      <c r="CM15" s="5"/>
    </row>
    <row r="16" spans="1:91" ht="13.2">
      <c r="C16" s="12"/>
      <c r="O16" s="12"/>
      <c r="P16" s="12"/>
      <c r="Q16" s="12"/>
      <c r="R16" s="5"/>
      <c r="T16" s="12"/>
      <c r="U16" s="12"/>
      <c r="V16" s="12"/>
      <c r="W16" s="12"/>
      <c r="AA16" s="12"/>
      <c r="AB16" s="12"/>
      <c r="AC16" s="12"/>
      <c r="AD16" s="5"/>
      <c r="AE16" s="12"/>
      <c r="AF16" s="12"/>
      <c r="AG16" s="12"/>
      <c r="AH16" s="12"/>
      <c r="AI16" s="12"/>
      <c r="AJ16" s="12"/>
      <c r="AK16" s="12"/>
      <c r="AQ16" s="12"/>
      <c r="AR16" s="12"/>
      <c r="AT16" s="12"/>
      <c r="AU16" s="12"/>
      <c r="AV16" s="12"/>
      <c r="AW16" s="5"/>
      <c r="AX16" s="12"/>
      <c r="AY16" s="12"/>
      <c r="BB16" s="12"/>
      <c r="BC16" s="12"/>
      <c r="BD16" s="12">
        <f t="shared" si="1"/>
        <v>0</v>
      </c>
      <c r="BF16" s="5"/>
      <c r="BH16" s="64"/>
      <c r="BI16" s="12"/>
      <c r="BM16" s="12"/>
      <c r="BN16" s="12"/>
      <c r="BO16" s="12"/>
      <c r="BP16" s="12"/>
      <c r="BQ16" s="12"/>
      <c r="BR16" s="12"/>
      <c r="BT16" s="12"/>
      <c r="BV16" s="5"/>
      <c r="BW16" s="5"/>
      <c r="BX16" s="5"/>
      <c r="BY16" s="12"/>
      <c r="BZ16" s="12"/>
      <c r="CA16" s="12"/>
      <c r="CB16" s="12"/>
      <c r="CC16" s="12"/>
      <c r="CD16" s="5"/>
      <c r="CE16" s="5"/>
      <c r="CF16" s="5"/>
      <c r="CG16" s="5"/>
      <c r="CH16" s="5"/>
      <c r="CI16" s="5"/>
      <c r="CJ16" s="5"/>
      <c r="CK16" s="5"/>
      <c r="CL16" s="5"/>
      <c r="CM16" s="5"/>
    </row>
    <row r="17" spans="3:91" ht="14.4">
      <c r="C17" s="12"/>
      <c r="M17" s="71"/>
      <c r="N17" s="71"/>
      <c r="O17" s="71"/>
      <c r="P17" s="12"/>
      <c r="Q17" s="12"/>
      <c r="R17" s="5"/>
      <c r="T17" s="12"/>
      <c r="U17" s="12"/>
      <c r="V17" s="12"/>
      <c r="W17" s="12"/>
      <c r="AA17" s="12"/>
      <c r="AB17" s="12"/>
      <c r="AC17" s="12"/>
      <c r="AD17" s="5"/>
      <c r="AE17" s="12"/>
      <c r="AF17" s="12"/>
      <c r="AG17" s="12"/>
      <c r="AH17" s="12"/>
      <c r="AI17" s="12"/>
      <c r="AJ17" s="12"/>
      <c r="AK17" s="12"/>
      <c r="AQ17" s="12"/>
      <c r="AR17" s="12"/>
      <c r="AT17" s="12"/>
      <c r="AU17" s="12"/>
      <c r="AV17" s="12"/>
      <c r="AW17" s="5"/>
      <c r="AX17" s="12"/>
      <c r="AY17" s="12"/>
      <c r="BB17" s="12"/>
      <c r="BC17" s="12"/>
      <c r="BD17" s="12">
        <f t="shared" si="1"/>
        <v>0</v>
      </c>
      <c r="BF17" s="5"/>
      <c r="BH17" s="64"/>
      <c r="BI17" s="12"/>
      <c r="BM17" s="12"/>
      <c r="BN17" s="12"/>
      <c r="BO17" s="12"/>
      <c r="BP17" s="12"/>
      <c r="BQ17" s="12"/>
      <c r="BR17" s="12"/>
      <c r="BT17" s="12"/>
      <c r="BV17" s="5"/>
      <c r="BW17" s="5"/>
      <c r="BX17" s="5"/>
      <c r="BY17" s="12"/>
      <c r="BZ17" s="12"/>
      <c r="CA17" s="12"/>
      <c r="CB17" s="12"/>
      <c r="CC17" s="12"/>
      <c r="CD17" s="5"/>
      <c r="CE17" s="5"/>
      <c r="CF17" s="5"/>
      <c r="CG17" s="5"/>
      <c r="CH17" s="5"/>
      <c r="CI17" s="5"/>
      <c r="CJ17" s="5"/>
      <c r="CK17" s="5"/>
      <c r="CL17" s="5"/>
      <c r="CM17" s="5"/>
    </row>
    <row r="18" spans="3:91" ht="13.2">
      <c r="C18" s="12"/>
      <c r="O18" s="12"/>
      <c r="P18" s="12"/>
      <c r="Q18" s="12"/>
      <c r="R18" s="5"/>
      <c r="T18" s="12"/>
      <c r="U18" s="12"/>
      <c r="V18" s="12"/>
      <c r="W18" s="12"/>
      <c r="AA18" s="12"/>
      <c r="AB18" s="12"/>
      <c r="AC18" s="12"/>
      <c r="AD18" s="5"/>
      <c r="AE18" s="12"/>
      <c r="AF18" s="12"/>
      <c r="AG18" s="12"/>
      <c r="AH18" s="12"/>
      <c r="AI18" s="12"/>
      <c r="AJ18" s="12"/>
      <c r="AK18" s="12"/>
      <c r="AQ18" s="12"/>
      <c r="AR18" s="12"/>
      <c r="AT18" s="12"/>
      <c r="AU18" s="12"/>
      <c r="AV18" s="12"/>
      <c r="AW18" s="5"/>
      <c r="AX18" s="12"/>
      <c r="AY18" s="12"/>
      <c r="BB18" s="12"/>
      <c r="BC18" s="12"/>
      <c r="BD18" s="12">
        <f t="shared" si="1"/>
        <v>0</v>
      </c>
      <c r="BF18" s="5"/>
      <c r="BH18" s="64"/>
      <c r="BI18" s="12"/>
      <c r="BM18" s="12"/>
      <c r="BN18" s="12"/>
      <c r="BO18" s="12"/>
      <c r="BP18" s="12"/>
      <c r="BQ18" s="12"/>
      <c r="BR18" s="12"/>
      <c r="BT18" s="12"/>
      <c r="BV18" s="5"/>
      <c r="BW18" s="5"/>
      <c r="BX18" s="5"/>
      <c r="BY18" s="12"/>
      <c r="BZ18" s="12"/>
      <c r="CA18" s="12"/>
      <c r="CB18" s="12"/>
      <c r="CC18" s="12"/>
      <c r="CD18" s="5"/>
      <c r="CE18" s="5"/>
      <c r="CF18" s="5"/>
      <c r="CG18" s="5"/>
      <c r="CH18" s="5"/>
      <c r="CI18" s="5"/>
      <c r="CJ18" s="5"/>
      <c r="CK18" s="5"/>
      <c r="CL18" s="5"/>
      <c r="CM18" s="5"/>
    </row>
    <row r="19" spans="3:91" ht="13.2">
      <c r="C19" s="12"/>
      <c r="O19" s="12"/>
      <c r="P19" s="12"/>
      <c r="Q19" s="12"/>
      <c r="R19" s="5"/>
      <c r="T19" s="12"/>
      <c r="U19" s="12"/>
      <c r="V19" s="12"/>
      <c r="W19" s="12"/>
      <c r="AA19" s="12"/>
      <c r="AB19" s="12"/>
      <c r="AC19" s="12"/>
      <c r="AD19" s="5"/>
      <c r="AE19" s="12"/>
      <c r="AF19" s="12"/>
      <c r="AG19" s="12"/>
      <c r="AH19" s="12"/>
      <c r="AI19" s="12"/>
      <c r="AJ19" s="12"/>
      <c r="AK19" s="12"/>
      <c r="AQ19" s="12"/>
      <c r="AR19" s="12"/>
      <c r="AT19" s="12"/>
      <c r="AU19" s="12"/>
      <c r="AV19" s="12"/>
      <c r="AW19" s="5"/>
      <c r="AX19" s="12"/>
      <c r="AY19" s="12"/>
      <c r="BB19" s="12"/>
      <c r="BC19" s="12"/>
      <c r="BD19" s="12">
        <f t="shared" si="1"/>
        <v>0</v>
      </c>
      <c r="BF19" s="5"/>
      <c r="BH19" s="64"/>
      <c r="BI19" s="12"/>
      <c r="BM19" s="12"/>
      <c r="BN19" s="12"/>
      <c r="BO19" s="12"/>
      <c r="BP19" s="12"/>
      <c r="BQ19" s="12"/>
      <c r="BR19" s="12"/>
      <c r="BT19" s="12"/>
      <c r="BV19" s="5"/>
      <c r="BW19" s="5"/>
      <c r="BX19" s="5"/>
      <c r="BY19" s="12"/>
      <c r="BZ19" s="12"/>
      <c r="CA19" s="12"/>
      <c r="CB19" s="12"/>
      <c r="CC19" s="12"/>
      <c r="CD19" s="5"/>
      <c r="CE19" s="5"/>
      <c r="CF19" s="5"/>
      <c r="CG19" s="5"/>
      <c r="CH19" s="5"/>
      <c r="CI19" s="5"/>
      <c r="CJ19" s="5"/>
      <c r="CK19" s="5"/>
      <c r="CL19" s="5"/>
      <c r="CM19" s="5"/>
    </row>
    <row r="20" spans="3:91" ht="14.4">
      <c r="C20" s="12"/>
      <c r="O20" s="12"/>
      <c r="P20" s="12"/>
      <c r="Q20" s="12"/>
      <c r="R20" s="5"/>
      <c r="T20" s="12"/>
      <c r="U20" s="12"/>
      <c r="V20" s="12"/>
      <c r="W20" s="12"/>
      <c r="AA20" s="12"/>
      <c r="AB20" s="12"/>
      <c r="AC20" s="12"/>
      <c r="AD20" s="5"/>
      <c r="AE20" s="12"/>
      <c r="AF20" s="12"/>
      <c r="AG20" s="12"/>
      <c r="AH20" s="12"/>
      <c r="AI20" s="12"/>
      <c r="AJ20" s="12"/>
      <c r="AK20" s="12"/>
      <c r="AQ20" s="12"/>
      <c r="AR20" s="12"/>
      <c r="AT20" s="12"/>
      <c r="AU20" s="12"/>
      <c r="AV20" s="12"/>
      <c r="AW20" s="5"/>
      <c r="AX20" s="12"/>
      <c r="AY20" s="12"/>
      <c r="BB20" s="12"/>
      <c r="BC20" s="12"/>
      <c r="BD20" s="12">
        <f t="shared" si="1"/>
        <v>0</v>
      </c>
      <c r="BF20" s="5"/>
      <c r="BH20" s="71"/>
      <c r="BI20" s="12"/>
      <c r="BM20" s="12"/>
      <c r="BN20" s="12"/>
      <c r="BO20" s="12"/>
      <c r="BP20" s="12"/>
      <c r="BQ20" s="12"/>
      <c r="BR20" s="12"/>
      <c r="BT20" s="12"/>
      <c r="BV20" s="5"/>
      <c r="BW20" s="5"/>
      <c r="BX20" s="5"/>
      <c r="BY20" s="12"/>
      <c r="BZ20" s="12"/>
      <c r="CA20" s="12"/>
      <c r="CB20" s="12"/>
      <c r="CC20" s="12"/>
      <c r="CD20" s="5"/>
      <c r="CE20" s="5"/>
      <c r="CF20" s="5"/>
      <c r="CG20" s="5"/>
      <c r="CH20" s="5"/>
      <c r="CI20" s="5"/>
      <c r="CJ20" s="5"/>
      <c r="CK20" s="5"/>
      <c r="CL20" s="5"/>
      <c r="CM20" s="5"/>
    </row>
    <row r="21" spans="3:91" ht="13.2">
      <c r="C21" s="12"/>
      <c r="O21" s="12"/>
      <c r="P21" s="12"/>
      <c r="Q21" s="12"/>
      <c r="R21" s="5"/>
      <c r="T21" s="12"/>
      <c r="U21" s="12"/>
      <c r="V21" s="12"/>
      <c r="W21" s="12"/>
      <c r="AA21" s="12"/>
      <c r="AB21" s="12"/>
      <c r="AC21" s="12"/>
      <c r="AD21" s="5"/>
      <c r="AE21" s="12"/>
      <c r="AF21" s="12"/>
      <c r="AG21" s="12"/>
      <c r="AH21" s="12"/>
      <c r="AI21" s="12"/>
      <c r="AJ21" s="12"/>
      <c r="AK21" s="12"/>
      <c r="AQ21" s="12"/>
      <c r="AR21" s="12"/>
      <c r="AT21" s="12"/>
      <c r="AU21" s="12"/>
      <c r="AV21" s="12"/>
      <c r="AW21" s="5"/>
      <c r="AX21" s="12"/>
      <c r="AY21" s="12"/>
      <c r="BB21" s="12"/>
      <c r="BC21" s="12"/>
      <c r="BD21" s="12">
        <f t="shared" si="1"/>
        <v>0</v>
      </c>
      <c r="BF21" s="5"/>
      <c r="BH21" s="64"/>
      <c r="BI21" s="12"/>
      <c r="BM21" s="12"/>
      <c r="BN21" s="12"/>
      <c r="BO21" s="12"/>
      <c r="BP21" s="12"/>
      <c r="BQ21" s="12"/>
      <c r="BR21" s="12"/>
      <c r="BT21" s="12"/>
      <c r="BV21" s="5"/>
      <c r="BW21" s="5"/>
      <c r="BX21" s="5"/>
      <c r="BY21" s="12"/>
      <c r="BZ21" s="12"/>
      <c r="CA21" s="12"/>
      <c r="CB21" s="12"/>
      <c r="CC21" s="12"/>
      <c r="CD21" s="5"/>
      <c r="CE21" s="5"/>
      <c r="CF21" s="5"/>
      <c r="CG21" s="5"/>
      <c r="CH21" s="5"/>
      <c r="CI21" s="5"/>
      <c r="CJ21" s="5"/>
      <c r="CK21" s="5"/>
      <c r="CL21" s="5"/>
      <c r="CM21" s="5"/>
    </row>
    <row r="22" spans="3:91" ht="13.2">
      <c r="C22" s="12"/>
      <c r="O22" s="12"/>
      <c r="P22" s="12"/>
      <c r="Q22" s="12"/>
      <c r="R22" s="5"/>
      <c r="T22" s="12"/>
      <c r="U22" s="12"/>
      <c r="V22" s="12"/>
      <c r="W22" s="12"/>
      <c r="AA22" s="12"/>
      <c r="AB22" s="12"/>
      <c r="AC22" s="12"/>
      <c r="AD22" s="5"/>
      <c r="AE22" s="12"/>
      <c r="AF22" s="12"/>
      <c r="AG22" s="12"/>
      <c r="AH22" s="12"/>
      <c r="AI22" s="12"/>
      <c r="AJ22" s="12"/>
      <c r="AK22" s="12"/>
      <c r="AQ22" s="12"/>
      <c r="AR22" s="12"/>
      <c r="AT22" s="12"/>
      <c r="AU22" s="12"/>
      <c r="AV22" s="12"/>
      <c r="AW22" s="5"/>
      <c r="AX22" s="12"/>
      <c r="AY22" s="12"/>
      <c r="BB22" s="12"/>
      <c r="BC22" s="12"/>
      <c r="BD22" s="12">
        <f t="shared" si="1"/>
        <v>0</v>
      </c>
      <c r="BF22" s="5"/>
      <c r="BH22" s="64"/>
      <c r="BI22" s="12"/>
      <c r="BM22" s="12"/>
      <c r="BN22" s="12"/>
      <c r="BO22" s="12"/>
      <c r="BP22" s="12"/>
      <c r="BQ22" s="12"/>
      <c r="BR22" s="12"/>
      <c r="BT22" s="12"/>
      <c r="BV22" s="5"/>
      <c r="BW22" s="5"/>
      <c r="BX22" s="5"/>
      <c r="BY22" s="12"/>
      <c r="BZ22" s="12"/>
      <c r="CA22" s="12"/>
      <c r="CB22" s="12"/>
      <c r="CC22" s="12"/>
      <c r="CD22" s="5"/>
      <c r="CE22" s="5"/>
      <c r="CF22" s="5"/>
      <c r="CG22" s="5"/>
      <c r="CH22" s="5"/>
      <c r="CI22" s="5"/>
      <c r="CJ22" s="5"/>
      <c r="CK22" s="5"/>
      <c r="CL22" s="5"/>
      <c r="CM22" s="5"/>
    </row>
    <row r="23" spans="3:91" ht="13.2">
      <c r="C23" s="12"/>
      <c r="O23" s="12"/>
      <c r="P23" s="12"/>
      <c r="Q23" s="12"/>
      <c r="R23" s="5"/>
      <c r="T23" s="12"/>
      <c r="U23" s="12"/>
      <c r="V23" s="12"/>
      <c r="W23" s="12"/>
      <c r="AA23" s="12"/>
      <c r="AB23" s="12"/>
      <c r="AC23" s="12"/>
      <c r="AD23" s="5"/>
      <c r="AE23" s="12"/>
      <c r="AF23" s="12"/>
      <c r="AG23" s="12"/>
      <c r="AH23" s="12"/>
      <c r="AI23" s="12"/>
      <c r="AJ23" s="12"/>
      <c r="AK23" s="12"/>
      <c r="AQ23" s="12"/>
      <c r="AR23" s="12"/>
      <c r="AT23" s="12"/>
      <c r="AU23" s="12"/>
      <c r="AV23" s="12"/>
      <c r="AW23" s="5"/>
      <c r="AX23" s="12"/>
      <c r="AY23" s="12"/>
      <c r="BB23" s="12"/>
      <c r="BC23" s="12"/>
      <c r="BD23" s="12">
        <f t="shared" si="1"/>
        <v>0</v>
      </c>
      <c r="BF23" s="5"/>
      <c r="BH23" s="64"/>
      <c r="BI23" s="12"/>
      <c r="BM23" s="12"/>
      <c r="BN23" s="12"/>
      <c r="BO23" s="12"/>
      <c r="BP23" s="12"/>
      <c r="BQ23" s="12"/>
      <c r="BR23" s="12"/>
      <c r="BT23" s="12"/>
      <c r="BV23" s="5"/>
      <c r="BW23" s="5"/>
      <c r="BX23" s="5"/>
      <c r="BY23" s="12"/>
      <c r="BZ23" s="12"/>
      <c r="CA23" s="12"/>
      <c r="CB23" s="12"/>
      <c r="CC23" s="12"/>
      <c r="CD23" s="5"/>
      <c r="CE23" s="5"/>
      <c r="CF23" s="5"/>
      <c r="CG23" s="5"/>
      <c r="CH23" s="5"/>
      <c r="CI23" s="5"/>
      <c r="CJ23" s="5"/>
      <c r="CK23" s="5"/>
      <c r="CL23" s="5"/>
      <c r="CM23" s="5"/>
    </row>
    <row r="24" spans="3:91" ht="13.2">
      <c r="C24" s="12"/>
      <c r="O24" s="12"/>
      <c r="P24" s="12"/>
      <c r="Q24" s="12"/>
      <c r="R24" s="5"/>
      <c r="T24" s="12"/>
      <c r="U24" s="12"/>
      <c r="V24" s="12"/>
      <c r="W24" s="12"/>
      <c r="AA24" s="12"/>
      <c r="AB24" s="12"/>
      <c r="AC24" s="12"/>
      <c r="AD24" s="5"/>
      <c r="AE24" s="12"/>
      <c r="AF24" s="12"/>
      <c r="AG24" s="12"/>
      <c r="AH24" s="12"/>
      <c r="AI24" s="12"/>
      <c r="AJ24" s="12"/>
      <c r="AK24" s="12"/>
      <c r="AQ24" s="12"/>
      <c r="AR24" s="12"/>
      <c r="AT24" s="12"/>
      <c r="AU24" s="12"/>
      <c r="AV24" s="12"/>
      <c r="AW24" s="5"/>
      <c r="AX24" s="12"/>
      <c r="AY24" s="12"/>
      <c r="BB24" s="12"/>
      <c r="BC24" s="12"/>
      <c r="BD24" s="12">
        <f t="shared" si="1"/>
        <v>0</v>
      </c>
      <c r="BF24" s="5"/>
      <c r="BH24" s="64"/>
      <c r="BI24" s="12"/>
      <c r="BM24" s="12"/>
      <c r="BN24" s="12"/>
      <c r="BO24" s="12"/>
      <c r="BP24" s="12"/>
      <c r="BQ24" s="12"/>
      <c r="BR24" s="12"/>
      <c r="BT24" s="12"/>
      <c r="BV24" s="5"/>
      <c r="BW24" s="5"/>
      <c r="BX24" s="5"/>
      <c r="BY24" s="12"/>
      <c r="BZ24" s="12"/>
      <c r="CA24" s="12"/>
      <c r="CB24" s="12"/>
      <c r="CC24" s="12"/>
      <c r="CD24" s="5"/>
      <c r="CE24" s="5"/>
      <c r="CF24" s="5"/>
      <c r="CG24" s="5"/>
      <c r="CH24" s="5"/>
      <c r="CI24" s="5"/>
      <c r="CJ24" s="5"/>
      <c r="CK24" s="5"/>
      <c r="CL24" s="5"/>
      <c r="CM24" s="5"/>
    </row>
    <row r="25" spans="3:91" ht="13.2">
      <c r="C25" s="12"/>
      <c r="O25" s="12"/>
      <c r="P25" s="12"/>
      <c r="Q25" s="12"/>
      <c r="R25" s="5"/>
      <c r="T25" s="12"/>
      <c r="U25" s="12"/>
      <c r="V25" s="12"/>
      <c r="W25" s="12"/>
      <c r="AA25" s="12"/>
      <c r="AB25" s="12"/>
      <c r="AC25" s="12"/>
      <c r="AD25" s="5"/>
      <c r="AE25" s="12"/>
      <c r="AF25" s="12"/>
      <c r="AG25" s="12"/>
      <c r="AH25" s="12"/>
      <c r="AI25" s="12"/>
      <c r="AJ25" s="12"/>
      <c r="AK25" s="12"/>
      <c r="AQ25" s="12"/>
      <c r="AR25" s="12"/>
      <c r="AT25" s="12"/>
      <c r="AU25" s="12"/>
      <c r="AV25" s="12"/>
      <c r="AW25" s="5"/>
      <c r="AX25" s="12"/>
      <c r="AY25" s="12"/>
      <c r="BB25" s="12"/>
      <c r="BC25" s="12"/>
      <c r="BD25" s="12">
        <f t="shared" si="1"/>
        <v>0</v>
      </c>
      <c r="BF25" s="5"/>
      <c r="BH25" s="64"/>
      <c r="BI25" s="12"/>
      <c r="BM25" s="12"/>
      <c r="BN25" s="12"/>
      <c r="BO25" s="12"/>
      <c r="BP25" s="12"/>
      <c r="BQ25" s="12"/>
      <c r="BR25" s="12"/>
      <c r="BT25" s="12"/>
      <c r="BV25" s="5"/>
      <c r="BW25" s="5"/>
      <c r="BX25" s="5"/>
      <c r="BY25" s="12"/>
      <c r="BZ25" s="12"/>
      <c r="CA25" s="12"/>
      <c r="CB25" s="12"/>
      <c r="CC25" s="12"/>
      <c r="CD25" s="5"/>
      <c r="CE25" s="5"/>
      <c r="CF25" s="5"/>
      <c r="CG25" s="5"/>
      <c r="CH25" s="5"/>
      <c r="CI25" s="5"/>
      <c r="CJ25" s="5"/>
      <c r="CK25" s="5"/>
      <c r="CL25" s="5"/>
      <c r="CM25" s="5"/>
    </row>
    <row r="26" spans="3:91" ht="13.2">
      <c r="C26" s="12"/>
      <c r="O26" s="12"/>
      <c r="P26" s="12"/>
      <c r="Q26" s="12"/>
      <c r="R26" s="5"/>
      <c r="T26" s="12"/>
      <c r="U26" s="12"/>
      <c r="V26" s="12"/>
      <c r="W26" s="12"/>
      <c r="AA26" s="12"/>
      <c r="AB26" s="12"/>
      <c r="AC26" s="12"/>
      <c r="AD26" s="5"/>
      <c r="AE26" s="12"/>
      <c r="AF26" s="12"/>
      <c r="AG26" s="12"/>
      <c r="AH26" s="12"/>
      <c r="AI26" s="12"/>
      <c r="AJ26" s="12"/>
      <c r="AK26" s="12"/>
      <c r="AQ26" s="12"/>
      <c r="AR26" s="12"/>
      <c r="AT26" s="12"/>
      <c r="AU26" s="12"/>
      <c r="AV26" s="12"/>
      <c r="AW26" s="5"/>
      <c r="AX26" s="12"/>
      <c r="AY26" s="12"/>
      <c r="BB26" s="12"/>
      <c r="BC26" s="12"/>
      <c r="BD26" s="12">
        <f t="shared" si="1"/>
        <v>0</v>
      </c>
      <c r="BF26" s="5"/>
      <c r="BH26" s="64"/>
      <c r="BI26" s="12"/>
      <c r="BM26" s="12"/>
      <c r="BN26" s="12"/>
      <c r="BO26" s="12"/>
      <c r="BP26" s="12"/>
      <c r="BQ26" s="12"/>
      <c r="BR26" s="12"/>
      <c r="BT26" s="12"/>
      <c r="BV26" s="5"/>
      <c r="BW26" s="5"/>
      <c r="BX26" s="5"/>
      <c r="BY26" s="12"/>
      <c r="BZ26" s="12"/>
      <c r="CA26" s="12"/>
      <c r="CB26" s="12"/>
      <c r="CC26" s="12"/>
      <c r="CD26" s="5"/>
      <c r="CE26" s="5"/>
      <c r="CF26" s="5"/>
      <c r="CG26" s="5"/>
      <c r="CH26" s="5"/>
      <c r="CI26" s="5"/>
      <c r="CJ26" s="5"/>
      <c r="CK26" s="5"/>
      <c r="CL26" s="5"/>
      <c r="CM26" s="5"/>
    </row>
    <row r="27" spans="3:91" ht="13.2">
      <c r="C27" s="12"/>
      <c r="O27" s="12"/>
      <c r="P27" s="12"/>
      <c r="Q27" s="12"/>
      <c r="R27" s="5"/>
      <c r="T27" s="12"/>
      <c r="U27" s="12"/>
      <c r="V27" s="12"/>
      <c r="W27" s="12"/>
      <c r="AA27" s="12"/>
      <c r="AB27" s="12"/>
      <c r="AC27" s="12"/>
      <c r="AD27" s="5"/>
      <c r="AE27" s="12"/>
      <c r="AF27" s="12"/>
      <c r="AG27" s="12"/>
      <c r="AH27" s="12"/>
      <c r="AI27" s="12"/>
      <c r="AJ27" s="12"/>
      <c r="AK27" s="12"/>
      <c r="AQ27" s="12"/>
      <c r="AR27" s="12"/>
      <c r="AT27" s="12"/>
      <c r="AU27" s="12"/>
      <c r="AV27" s="12"/>
      <c r="AW27" s="5"/>
      <c r="AX27" s="12"/>
      <c r="AY27" s="12"/>
      <c r="BB27" s="12"/>
      <c r="BC27" s="12"/>
      <c r="BD27" s="12">
        <f t="shared" si="1"/>
        <v>0</v>
      </c>
      <c r="BF27" s="5"/>
      <c r="BH27" s="64"/>
      <c r="BI27" s="12"/>
      <c r="BM27" s="12"/>
      <c r="BN27" s="12"/>
      <c r="BO27" s="12"/>
      <c r="BP27" s="12"/>
      <c r="BQ27" s="12"/>
      <c r="BR27" s="12"/>
      <c r="BT27" s="12"/>
      <c r="BV27" s="5"/>
      <c r="BW27" s="5"/>
      <c r="BX27" s="5"/>
      <c r="BY27" s="12"/>
      <c r="BZ27" s="12"/>
      <c r="CA27" s="12"/>
      <c r="CB27" s="12"/>
      <c r="CC27" s="12"/>
      <c r="CD27" s="5"/>
      <c r="CE27" s="5"/>
      <c r="CF27" s="5"/>
      <c r="CG27" s="5"/>
      <c r="CH27" s="5"/>
      <c r="CI27" s="5"/>
      <c r="CJ27" s="5"/>
      <c r="CK27" s="5"/>
      <c r="CL27" s="5"/>
      <c r="CM27" s="5"/>
    </row>
    <row r="28" spans="3:91" ht="13.2">
      <c r="C28" s="12"/>
      <c r="O28" s="12"/>
      <c r="P28" s="12"/>
      <c r="Q28" s="12"/>
      <c r="R28" s="5"/>
      <c r="T28" s="12"/>
      <c r="U28" s="12"/>
      <c r="V28" s="12"/>
      <c r="W28" s="12"/>
      <c r="AA28" s="12"/>
      <c r="AB28" s="12"/>
      <c r="AC28" s="12"/>
      <c r="AD28" s="5"/>
      <c r="AE28" s="12"/>
      <c r="AF28" s="12"/>
      <c r="AG28" s="12"/>
      <c r="AH28" s="12"/>
      <c r="AI28" s="12"/>
      <c r="AJ28" s="12"/>
      <c r="AK28" s="12"/>
      <c r="AQ28" s="12"/>
      <c r="AR28" s="12"/>
      <c r="AT28" s="12"/>
      <c r="AU28" s="12"/>
      <c r="AV28" s="12"/>
      <c r="AW28" s="5"/>
      <c r="AX28" s="12"/>
      <c r="AY28" s="12"/>
      <c r="BB28" s="12"/>
      <c r="BC28" s="12"/>
      <c r="BD28" s="12">
        <f t="shared" si="1"/>
        <v>0</v>
      </c>
      <c r="BF28" s="5"/>
      <c r="BH28" s="64"/>
      <c r="BI28" s="12"/>
      <c r="BM28" s="12"/>
      <c r="BN28" s="12"/>
      <c r="BO28" s="12"/>
      <c r="BP28" s="12"/>
      <c r="BQ28" s="12"/>
      <c r="BR28" s="12"/>
      <c r="BT28" s="12"/>
      <c r="BV28" s="5"/>
      <c r="BW28" s="5"/>
      <c r="BX28" s="5"/>
      <c r="BY28" s="12"/>
      <c r="BZ28" s="12"/>
      <c r="CA28" s="12"/>
      <c r="CB28" s="12"/>
      <c r="CC28" s="12"/>
      <c r="CD28" s="5"/>
      <c r="CE28" s="5"/>
      <c r="CF28" s="5"/>
      <c r="CG28" s="5"/>
      <c r="CH28" s="5"/>
      <c r="CI28" s="5"/>
      <c r="CJ28" s="5"/>
      <c r="CK28" s="5"/>
      <c r="CL28" s="5"/>
      <c r="CM28" s="5"/>
    </row>
    <row r="29" spans="3:91" ht="13.2">
      <c r="C29" s="12"/>
      <c r="O29" s="12"/>
      <c r="P29" s="12"/>
      <c r="Q29" s="12"/>
      <c r="R29" s="5"/>
      <c r="T29" s="12"/>
      <c r="U29" s="12"/>
      <c r="V29" s="12"/>
      <c r="W29" s="12"/>
      <c r="AA29" s="12"/>
      <c r="AB29" s="12"/>
      <c r="AC29" s="12"/>
      <c r="AD29" s="5"/>
      <c r="AE29" s="12"/>
      <c r="AF29" s="12"/>
      <c r="AG29" s="12"/>
      <c r="AH29" s="12"/>
      <c r="AI29" s="12"/>
      <c r="AJ29" s="12"/>
      <c r="AK29" s="12"/>
      <c r="AQ29" s="12"/>
      <c r="AR29" s="12"/>
      <c r="AT29" s="12"/>
      <c r="AU29" s="12"/>
      <c r="AV29" s="12"/>
      <c r="AW29" s="5"/>
      <c r="AX29" s="12"/>
      <c r="AY29" s="12"/>
      <c r="BB29" s="12"/>
      <c r="BC29" s="12"/>
      <c r="BD29" s="12">
        <f t="shared" si="1"/>
        <v>0</v>
      </c>
      <c r="BF29" s="5"/>
      <c r="BH29" s="64"/>
      <c r="BI29" s="12"/>
      <c r="BM29" s="12"/>
      <c r="BN29" s="12"/>
      <c r="BO29" s="12"/>
      <c r="BP29" s="12"/>
      <c r="BQ29" s="12"/>
      <c r="BR29" s="12"/>
      <c r="BT29" s="12"/>
      <c r="BV29" s="5"/>
      <c r="BW29" s="5"/>
      <c r="BX29" s="5"/>
      <c r="BY29" s="12"/>
      <c r="BZ29" s="12"/>
      <c r="CA29" s="12"/>
      <c r="CB29" s="12"/>
      <c r="CC29" s="12"/>
      <c r="CD29" s="5"/>
      <c r="CE29" s="5"/>
      <c r="CF29" s="5"/>
      <c r="CG29" s="5"/>
      <c r="CH29" s="5"/>
      <c r="CI29" s="5"/>
      <c r="CJ29" s="5"/>
      <c r="CK29" s="5"/>
      <c r="CL29" s="5"/>
      <c r="CM29" s="5"/>
    </row>
    <row r="30" spans="3:91" ht="13.2">
      <c r="C30" s="12"/>
      <c r="O30" s="12"/>
      <c r="P30" s="12"/>
      <c r="Q30" s="12"/>
      <c r="R30" s="5"/>
      <c r="T30" s="12"/>
      <c r="U30" s="12"/>
      <c r="V30" s="12"/>
      <c r="W30" s="12"/>
      <c r="AA30" s="12"/>
      <c r="AB30" s="12"/>
      <c r="AC30" s="12"/>
      <c r="AD30" s="5"/>
      <c r="AE30" s="12"/>
      <c r="AF30" s="12"/>
      <c r="AG30" s="12"/>
      <c r="AH30" s="12"/>
      <c r="AI30" s="12"/>
      <c r="AJ30" s="12"/>
      <c r="AK30" s="12"/>
      <c r="AQ30" s="12"/>
      <c r="AR30" s="12"/>
      <c r="AT30" s="12"/>
      <c r="AU30" s="12"/>
      <c r="AV30" s="12"/>
      <c r="AW30" s="5"/>
      <c r="AX30" s="12"/>
      <c r="AY30" s="12"/>
      <c r="BB30" s="12"/>
      <c r="BC30" s="12"/>
      <c r="BD30" s="12">
        <f t="shared" si="1"/>
        <v>0</v>
      </c>
      <c r="BF30" s="5"/>
      <c r="BI30" s="12"/>
      <c r="BM30" s="12"/>
      <c r="BN30" s="12"/>
      <c r="BO30" s="12"/>
      <c r="BP30" s="12"/>
      <c r="BQ30" s="12"/>
      <c r="BR30" s="12"/>
      <c r="BT30" s="12"/>
      <c r="BV30" s="5"/>
      <c r="BW30" s="5"/>
      <c r="BX30" s="5"/>
      <c r="BY30" s="12"/>
      <c r="BZ30" s="12"/>
      <c r="CA30" s="12"/>
      <c r="CB30" s="12"/>
      <c r="CC30" s="12"/>
      <c r="CD30" s="5"/>
      <c r="CE30" s="5"/>
      <c r="CF30" s="5"/>
      <c r="CG30" s="5"/>
      <c r="CH30" s="5"/>
      <c r="CI30" s="5"/>
      <c r="CJ30" s="5"/>
      <c r="CK30" s="5"/>
      <c r="CL30" s="5"/>
      <c r="CM30" s="5"/>
    </row>
    <row r="31" spans="3:91" ht="13.2">
      <c r="C31" s="12"/>
      <c r="O31" s="12"/>
      <c r="P31" s="12"/>
      <c r="Q31" s="12"/>
      <c r="R31" s="5"/>
      <c r="T31" s="12"/>
      <c r="U31" s="12"/>
      <c r="V31" s="12"/>
      <c r="W31" s="12"/>
      <c r="AA31" s="12"/>
      <c r="AB31" s="12"/>
      <c r="AC31" s="12"/>
      <c r="AD31" s="5"/>
      <c r="AE31" s="12"/>
      <c r="AF31" s="12"/>
      <c r="AG31" s="12"/>
      <c r="AH31" s="12"/>
      <c r="AI31" s="12"/>
      <c r="AJ31" s="12"/>
      <c r="AK31" s="12"/>
      <c r="AQ31" s="12"/>
      <c r="AR31" s="12"/>
      <c r="AT31" s="12"/>
      <c r="AU31" s="12"/>
      <c r="AV31" s="12"/>
      <c r="AW31" s="5"/>
      <c r="AX31" s="12"/>
      <c r="AY31" s="12"/>
      <c r="BB31" s="12"/>
      <c r="BC31" s="12"/>
      <c r="BD31" s="12">
        <f t="shared" si="1"/>
        <v>0</v>
      </c>
      <c r="BF31" s="5"/>
      <c r="BI31" s="12"/>
      <c r="BM31" s="12"/>
      <c r="BN31" s="12"/>
      <c r="BO31" s="12"/>
      <c r="BP31" s="12"/>
      <c r="BQ31" s="12"/>
      <c r="BR31" s="12"/>
      <c r="BT31" s="12"/>
      <c r="BV31" s="5"/>
      <c r="BW31" s="5"/>
      <c r="BX31" s="5"/>
      <c r="BY31" s="12"/>
      <c r="BZ31" s="12"/>
      <c r="CA31" s="12"/>
      <c r="CB31" s="12"/>
      <c r="CC31" s="12"/>
      <c r="CD31" s="5"/>
      <c r="CE31" s="5"/>
      <c r="CF31" s="5"/>
      <c r="CG31" s="5"/>
      <c r="CH31" s="5"/>
      <c r="CI31" s="5"/>
      <c r="CJ31" s="5"/>
      <c r="CK31" s="5"/>
      <c r="CL31" s="5"/>
      <c r="CM31" s="5"/>
    </row>
    <row r="32" spans="3:91" ht="13.2">
      <c r="C32" s="12"/>
      <c r="O32" s="12"/>
      <c r="P32" s="12"/>
      <c r="Q32" s="12"/>
      <c r="R32" s="5"/>
      <c r="T32" s="12"/>
      <c r="U32" s="12"/>
      <c r="V32" s="12"/>
      <c r="W32" s="12"/>
      <c r="AA32" s="12"/>
      <c r="AB32" s="12"/>
      <c r="AC32" s="12"/>
      <c r="AD32" s="5"/>
      <c r="AE32" s="12"/>
      <c r="AF32" s="12"/>
      <c r="AG32" s="12"/>
      <c r="AH32" s="12"/>
      <c r="AI32" s="12"/>
      <c r="AJ32" s="12"/>
      <c r="AK32" s="12"/>
      <c r="AQ32" s="12"/>
      <c r="AR32" s="12"/>
      <c r="AT32" s="12"/>
      <c r="AU32" s="12"/>
      <c r="AV32" s="12"/>
      <c r="AW32" s="5"/>
      <c r="AX32" s="12"/>
      <c r="AY32" s="12"/>
      <c r="BB32" s="12"/>
      <c r="BC32" s="12"/>
      <c r="BD32" s="12">
        <f t="shared" si="1"/>
        <v>0</v>
      </c>
      <c r="BF32" s="5"/>
      <c r="BI32" s="12"/>
      <c r="BM32" s="12"/>
      <c r="BN32" s="12"/>
      <c r="BO32" s="12"/>
      <c r="BP32" s="12"/>
      <c r="BQ32" s="12"/>
      <c r="BR32" s="12"/>
      <c r="BT32" s="12"/>
      <c r="BV32" s="5"/>
      <c r="BW32" s="5"/>
      <c r="BX32" s="5"/>
      <c r="BY32" s="12"/>
      <c r="BZ32" s="12"/>
      <c r="CA32" s="12"/>
      <c r="CB32" s="12"/>
      <c r="CC32" s="12"/>
      <c r="CD32" s="5"/>
      <c r="CE32" s="5"/>
      <c r="CF32" s="5"/>
      <c r="CG32" s="5"/>
      <c r="CH32" s="5"/>
      <c r="CI32" s="5"/>
      <c r="CJ32" s="5"/>
      <c r="CK32" s="5"/>
      <c r="CL32" s="5"/>
      <c r="CM32" s="5"/>
    </row>
    <row r="33" spans="3:91" ht="13.2">
      <c r="C33" s="12"/>
      <c r="O33" s="12"/>
      <c r="P33" s="12"/>
      <c r="Q33" s="12"/>
      <c r="R33" s="5"/>
      <c r="T33" s="12"/>
      <c r="U33" s="12"/>
      <c r="V33" s="12"/>
      <c r="W33" s="12"/>
      <c r="AA33" s="12"/>
      <c r="AB33" s="12"/>
      <c r="AC33" s="12"/>
      <c r="AD33" s="5"/>
      <c r="AE33" s="12"/>
      <c r="AF33" s="12"/>
      <c r="AG33" s="12"/>
      <c r="AH33" s="12"/>
      <c r="AI33" s="12"/>
      <c r="AJ33" s="12"/>
      <c r="AK33" s="12"/>
      <c r="AQ33" s="12"/>
      <c r="AR33" s="12"/>
      <c r="AT33" s="12"/>
      <c r="AU33" s="12"/>
      <c r="AV33" s="12"/>
      <c r="AW33" s="5"/>
      <c r="AX33" s="12"/>
      <c r="AY33" s="12"/>
      <c r="BB33" s="12"/>
      <c r="BC33" s="12"/>
      <c r="BD33" s="12">
        <f t="shared" si="1"/>
        <v>0</v>
      </c>
      <c r="BF33" s="5"/>
      <c r="BI33" s="12"/>
      <c r="BM33" s="12"/>
      <c r="BN33" s="12"/>
      <c r="BO33" s="12"/>
      <c r="BP33" s="12"/>
      <c r="BQ33" s="12"/>
      <c r="BR33" s="12"/>
      <c r="BT33" s="12"/>
      <c r="BV33" s="5"/>
      <c r="BW33" s="5"/>
      <c r="BX33" s="5"/>
      <c r="BY33" s="12"/>
      <c r="BZ33" s="12"/>
      <c r="CA33" s="12"/>
      <c r="CB33" s="12"/>
      <c r="CC33" s="12"/>
      <c r="CD33" s="5"/>
      <c r="CE33" s="5"/>
      <c r="CF33" s="5"/>
      <c r="CG33" s="5"/>
      <c r="CH33" s="5"/>
      <c r="CI33" s="5"/>
      <c r="CJ33" s="5"/>
      <c r="CK33" s="5"/>
      <c r="CL33" s="5"/>
      <c r="CM33" s="5"/>
    </row>
    <row r="34" spans="3:91" ht="13.2">
      <c r="C34" s="12"/>
      <c r="O34" s="12"/>
      <c r="P34" s="12"/>
      <c r="Q34" s="12"/>
      <c r="R34" s="5"/>
      <c r="T34" s="12"/>
      <c r="U34" s="12"/>
      <c r="V34" s="12"/>
      <c r="W34" s="12"/>
      <c r="AA34" s="12"/>
      <c r="AB34" s="12"/>
      <c r="AC34" s="12"/>
      <c r="AD34" s="5"/>
      <c r="AE34" s="12"/>
      <c r="AF34" s="12"/>
      <c r="AG34" s="12"/>
      <c r="AH34" s="12"/>
      <c r="AI34" s="12"/>
      <c r="AJ34" s="12"/>
      <c r="AK34" s="12"/>
      <c r="AQ34" s="12"/>
      <c r="AR34" s="12"/>
      <c r="AT34" s="12"/>
      <c r="AU34" s="12"/>
      <c r="AV34" s="12"/>
      <c r="AW34" s="5"/>
      <c r="AX34" s="12"/>
      <c r="AY34" s="12"/>
      <c r="BB34" s="12"/>
      <c r="BC34" s="12"/>
      <c r="BD34" s="12">
        <f t="shared" si="1"/>
        <v>0</v>
      </c>
      <c r="BF34" s="5"/>
      <c r="BI34" s="12"/>
      <c r="BM34" s="12"/>
      <c r="BN34" s="12"/>
      <c r="BO34" s="12"/>
      <c r="BP34" s="12"/>
      <c r="BQ34" s="12"/>
      <c r="BR34" s="12"/>
      <c r="BT34" s="12"/>
      <c r="BV34" s="5"/>
      <c r="BW34" s="5"/>
      <c r="BX34" s="5"/>
      <c r="BY34" s="12"/>
      <c r="BZ34" s="12"/>
      <c r="CA34" s="12"/>
      <c r="CB34" s="12"/>
      <c r="CC34" s="12"/>
      <c r="CD34" s="5"/>
      <c r="CE34" s="5"/>
      <c r="CF34" s="5"/>
      <c r="CG34" s="5"/>
      <c r="CH34" s="5"/>
      <c r="CI34" s="5"/>
      <c r="CJ34" s="5"/>
      <c r="CK34" s="5"/>
      <c r="CL34" s="5"/>
      <c r="CM34" s="5"/>
    </row>
    <row r="35" spans="3:91" ht="13.2">
      <c r="C35" s="12"/>
      <c r="O35" s="12"/>
      <c r="P35" s="12"/>
      <c r="Q35" s="12"/>
      <c r="R35" s="5"/>
      <c r="T35" s="12"/>
      <c r="U35" s="12"/>
      <c r="V35" s="12"/>
      <c r="W35" s="12"/>
      <c r="AA35" s="12"/>
      <c r="AB35" s="12"/>
      <c r="AC35" s="12"/>
      <c r="AD35" s="5"/>
      <c r="AE35" s="12"/>
      <c r="AF35" s="12"/>
      <c r="AG35" s="12"/>
      <c r="AH35" s="12"/>
      <c r="AI35" s="12"/>
      <c r="AJ35" s="12"/>
      <c r="AK35" s="12"/>
      <c r="AQ35" s="12"/>
      <c r="AR35" s="12"/>
      <c r="AT35" s="12"/>
      <c r="AU35" s="12"/>
      <c r="AV35" s="12"/>
      <c r="AW35" s="5"/>
      <c r="AX35" s="12"/>
      <c r="AY35" s="12"/>
      <c r="BB35" s="12"/>
      <c r="BC35" s="12"/>
      <c r="BD35" s="12">
        <f t="shared" si="1"/>
        <v>0</v>
      </c>
      <c r="BF35" s="5"/>
      <c r="BI35" s="12"/>
      <c r="BM35" s="12"/>
      <c r="BN35" s="12"/>
      <c r="BO35" s="12"/>
      <c r="BP35" s="12"/>
      <c r="BQ35" s="12"/>
      <c r="BR35" s="12"/>
      <c r="BT35" s="12"/>
      <c r="BV35" s="5"/>
      <c r="BW35" s="5"/>
      <c r="BX35" s="5"/>
      <c r="BY35" s="12"/>
      <c r="BZ35" s="12"/>
      <c r="CA35" s="12"/>
      <c r="CB35" s="12"/>
      <c r="CC35" s="12"/>
      <c r="CD35" s="5"/>
      <c r="CE35" s="5"/>
      <c r="CF35" s="5"/>
      <c r="CG35" s="5"/>
      <c r="CH35" s="5"/>
      <c r="CI35" s="5"/>
      <c r="CJ35" s="5"/>
      <c r="CK35" s="5"/>
      <c r="CL35" s="5"/>
      <c r="CM35" s="5"/>
    </row>
    <row r="36" spans="3:91" ht="13.2">
      <c r="C36" s="12"/>
      <c r="O36" s="12"/>
      <c r="P36" s="12"/>
      <c r="Q36" s="12"/>
      <c r="R36" s="5"/>
      <c r="T36" s="12"/>
      <c r="U36" s="12"/>
      <c r="V36" s="12"/>
      <c r="W36" s="12"/>
      <c r="AA36" s="12"/>
      <c r="AB36" s="12"/>
      <c r="AC36" s="12"/>
      <c r="AD36" s="5"/>
      <c r="AE36" s="12"/>
      <c r="AF36" s="12"/>
      <c r="AG36" s="12"/>
      <c r="AH36" s="12"/>
      <c r="AI36" s="12"/>
      <c r="AJ36" s="12"/>
      <c r="AK36" s="12"/>
      <c r="AQ36" s="12"/>
      <c r="AR36" s="12"/>
      <c r="AT36" s="12"/>
      <c r="AU36" s="12"/>
      <c r="AV36" s="12"/>
      <c r="AW36" s="5"/>
      <c r="AX36" s="12"/>
      <c r="AY36" s="12"/>
      <c r="BB36" s="12"/>
      <c r="BC36" s="12"/>
      <c r="BD36" s="12">
        <f t="shared" si="1"/>
        <v>0</v>
      </c>
      <c r="BF36" s="5"/>
      <c r="BI36" s="12"/>
      <c r="BM36" s="12"/>
      <c r="BN36" s="12"/>
      <c r="BO36" s="12"/>
      <c r="BP36" s="12"/>
      <c r="BQ36" s="12"/>
      <c r="BR36" s="12"/>
      <c r="BT36" s="12"/>
      <c r="BV36" s="5"/>
      <c r="BW36" s="5"/>
      <c r="BX36" s="5"/>
      <c r="BY36" s="12"/>
      <c r="BZ36" s="12"/>
      <c r="CA36" s="12"/>
      <c r="CB36" s="12"/>
      <c r="CC36" s="12"/>
      <c r="CD36" s="5"/>
      <c r="CE36" s="5"/>
      <c r="CF36" s="5"/>
      <c r="CG36" s="5"/>
      <c r="CH36" s="5"/>
      <c r="CI36" s="5"/>
      <c r="CJ36" s="5"/>
      <c r="CK36" s="5"/>
      <c r="CL36" s="5"/>
      <c r="CM36" s="5"/>
    </row>
    <row r="37" spans="3:91" ht="13.2">
      <c r="C37" s="12"/>
      <c r="O37" s="12"/>
      <c r="P37" s="12"/>
      <c r="Q37" s="12"/>
      <c r="R37" s="5"/>
      <c r="T37" s="12"/>
      <c r="U37" s="12"/>
      <c r="V37" s="12"/>
      <c r="W37" s="12"/>
      <c r="AA37" s="12"/>
      <c r="AB37" s="12"/>
      <c r="AC37" s="12"/>
      <c r="AD37" s="5"/>
      <c r="AE37" s="12"/>
      <c r="AF37" s="12"/>
      <c r="AG37" s="12"/>
      <c r="AH37" s="12"/>
      <c r="AI37" s="12"/>
      <c r="AJ37" s="12"/>
      <c r="AK37" s="12"/>
      <c r="AQ37" s="12"/>
      <c r="AR37" s="12"/>
      <c r="AT37" s="12"/>
      <c r="AU37" s="12"/>
      <c r="AV37" s="12"/>
      <c r="AW37" s="5"/>
      <c r="AX37" s="12"/>
      <c r="AY37" s="12"/>
      <c r="BB37" s="12"/>
      <c r="BC37" s="12"/>
      <c r="BD37" s="12">
        <f t="shared" si="1"/>
        <v>0</v>
      </c>
      <c r="BF37" s="5"/>
      <c r="BI37" s="12"/>
      <c r="BM37" s="12"/>
      <c r="BN37" s="12"/>
      <c r="BO37" s="12"/>
      <c r="BP37" s="12"/>
      <c r="BQ37" s="12"/>
      <c r="BR37" s="12"/>
      <c r="BT37" s="12"/>
      <c r="BV37" s="5"/>
      <c r="BW37" s="5"/>
      <c r="BX37" s="5"/>
      <c r="BY37" s="12"/>
      <c r="BZ37" s="12"/>
      <c r="CA37" s="12"/>
      <c r="CB37" s="12"/>
      <c r="CC37" s="12"/>
      <c r="CD37" s="5"/>
      <c r="CE37" s="5"/>
      <c r="CF37" s="5"/>
      <c r="CG37" s="5"/>
      <c r="CH37" s="5"/>
      <c r="CI37" s="5"/>
      <c r="CJ37" s="5"/>
      <c r="CK37" s="5"/>
      <c r="CL37" s="5"/>
      <c r="CM37" s="5"/>
    </row>
    <row r="38" spans="3:91" ht="13.2">
      <c r="C38" s="12"/>
      <c r="O38" s="12"/>
      <c r="P38" s="12"/>
      <c r="Q38" s="12"/>
      <c r="R38" s="5"/>
      <c r="T38" s="12"/>
      <c r="U38" s="12"/>
      <c r="V38" s="12"/>
      <c r="W38" s="12"/>
      <c r="AA38" s="12"/>
      <c r="AB38" s="12"/>
      <c r="AC38" s="12"/>
      <c r="AD38" s="5"/>
      <c r="AE38" s="12"/>
      <c r="AF38" s="12"/>
      <c r="AG38" s="12"/>
      <c r="AH38" s="12"/>
      <c r="AI38" s="12"/>
      <c r="AJ38" s="12"/>
      <c r="AK38" s="12"/>
      <c r="AQ38" s="12"/>
      <c r="AR38" s="12"/>
      <c r="AT38" s="12"/>
      <c r="AU38" s="12"/>
      <c r="AV38" s="12"/>
      <c r="AW38" s="5"/>
      <c r="AX38" s="12"/>
      <c r="AY38" s="12"/>
      <c r="BB38" s="12"/>
      <c r="BC38" s="12"/>
      <c r="BD38" s="12">
        <f t="shared" si="1"/>
        <v>0</v>
      </c>
      <c r="BF38" s="5"/>
      <c r="BI38" s="12"/>
      <c r="BM38" s="12"/>
      <c r="BN38" s="12"/>
      <c r="BO38" s="12"/>
      <c r="BP38" s="12"/>
      <c r="BQ38" s="12"/>
      <c r="BR38" s="12"/>
      <c r="BT38" s="12"/>
      <c r="BV38" s="5"/>
      <c r="BW38" s="5"/>
      <c r="BX38" s="5"/>
      <c r="BY38" s="12"/>
      <c r="BZ38" s="12"/>
      <c r="CA38" s="12"/>
      <c r="CB38" s="12"/>
      <c r="CC38" s="12"/>
      <c r="CD38" s="5"/>
      <c r="CE38" s="5"/>
      <c r="CF38" s="5"/>
      <c r="CG38" s="5"/>
      <c r="CH38" s="5"/>
      <c r="CI38" s="5"/>
      <c r="CJ38" s="5"/>
      <c r="CK38" s="5"/>
      <c r="CL38" s="5"/>
      <c r="CM38" s="5"/>
    </row>
    <row r="39" spans="3:91" ht="13.2">
      <c r="C39" s="12"/>
      <c r="O39" s="12"/>
      <c r="P39" s="12"/>
      <c r="Q39" s="12"/>
      <c r="R39" s="5"/>
      <c r="T39" s="12"/>
      <c r="U39" s="12"/>
      <c r="V39" s="12"/>
      <c r="W39" s="12"/>
      <c r="AA39" s="12"/>
      <c r="AB39" s="12"/>
      <c r="AC39" s="12"/>
      <c r="AD39" s="5"/>
      <c r="AE39" s="12"/>
      <c r="AF39" s="12"/>
      <c r="AG39" s="12"/>
      <c r="AH39" s="12"/>
      <c r="AI39" s="12"/>
      <c r="AJ39" s="12"/>
      <c r="AK39" s="12"/>
      <c r="AQ39" s="12"/>
      <c r="AR39" s="12"/>
      <c r="AT39" s="12"/>
      <c r="AU39" s="12"/>
      <c r="AV39" s="12"/>
      <c r="AW39" s="5"/>
      <c r="AX39" s="12"/>
      <c r="AY39" s="12"/>
      <c r="BB39" s="12"/>
      <c r="BC39" s="12"/>
      <c r="BD39" s="12">
        <f t="shared" si="1"/>
        <v>0</v>
      </c>
      <c r="BF39" s="5"/>
      <c r="BI39" s="12"/>
      <c r="BM39" s="12"/>
      <c r="BN39" s="12"/>
      <c r="BO39" s="12"/>
      <c r="BP39" s="12"/>
      <c r="BQ39" s="12"/>
      <c r="BR39" s="12"/>
      <c r="BT39" s="12"/>
      <c r="BV39" s="5"/>
      <c r="BW39" s="5"/>
      <c r="BX39" s="5"/>
      <c r="BY39" s="12"/>
      <c r="BZ39" s="12"/>
      <c r="CA39" s="12"/>
      <c r="CB39" s="12"/>
      <c r="CC39" s="12"/>
      <c r="CD39" s="5"/>
      <c r="CE39" s="5"/>
      <c r="CF39" s="5"/>
      <c r="CG39" s="5"/>
      <c r="CH39" s="5"/>
      <c r="CI39" s="5"/>
      <c r="CJ39" s="5"/>
      <c r="CK39" s="5"/>
      <c r="CL39" s="5"/>
      <c r="CM39" s="5"/>
    </row>
    <row r="40" spans="3:91" ht="13.2">
      <c r="C40" s="12"/>
      <c r="O40" s="12"/>
      <c r="P40" s="12"/>
      <c r="Q40" s="12"/>
      <c r="R40" s="5"/>
      <c r="T40" s="12"/>
      <c r="U40" s="12"/>
      <c r="V40" s="12"/>
      <c r="W40" s="12"/>
      <c r="AA40" s="12"/>
      <c r="AB40" s="12"/>
      <c r="AC40" s="12"/>
      <c r="AD40" s="5"/>
      <c r="AE40" s="12"/>
      <c r="AF40" s="12"/>
      <c r="AG40" s="12"/>
      <c r="AH40" s="12"/>
      <c r="AI40" s="12"/>
      <c r="AJ40" s="12"/>
      <c r="AK40" s="12"/>
      <c r="AQ40" s="12"/>
      <c r="AR40" s="12"/>
      <c r="AT40" s="12"/>
      <c r="AU40" s="12"/>
      <c r="AV40" s="12"/>
      <c r="AW40" s="5"/>
      <c r="AX40" s="12"/>
      <c r="AY40" s="12"/>
      <c r="BB40" s="12"/>
      <c r="BC40" s="12"/>
      <c r="BD40" s="12">
        <f t="shared" si="1"/>
        <v>0</v>
      </c>
      <c r="BF40" s="5"/>
      <c r="BI40" s="12"/>
      <c r="BM40" s="12"/>
      <c r="BN40" s="12"/>
      <c r="BO40" s="12"/>
      <c r="BP40" s="12"/>
      <c r="BQ40" s="12"/>
      <c r="BR40" s="12"/>
      <c r="BT40" s="12"/>
      <c r="BV40" s="5"/>
      <c r="BW40" s="5"/>
      <c r="BX40" s="5"/>
      <c r="BY40" s="12"/>
      <c r="BZ40" s="12"/>
      <c r="CA40" s="12"/>
      <c r="CB40" s="12"/>
      <c r="CC40" s="12"/>
      <c r="CD40" s="5"/>
      <c r="CE40" s="5"/>
      <c r="CF40" s="5"/>
      <c r="CG40" s="5"/>
      <c r="CH40" s="5"/>
      <c r="CI40" s="5"/>
      <c r="CJ40" s="5"/>
      <c r="CK40" s="5"/>
      <c r="CL40" s="5"/>
      <c r="CM40" s="5"/>
    </row>
    <row r="41" spans="3:91" ht="13.2">
      <c r="C41" s="12"/>
      <c r="O41" s="12"/>
      <c r="P41" s="12"/>
      <c r="Q41" s="12"/>
      <c r="R41" s="5"/>
      <c r="T41" s="12"/>
      <c r="U41" s="12"/>
      <c r="V41" s="12"/>
      <c r="W41" s="12"/>
      <c r="AA41" s="12"/>
      <c r="AB41" s="12"/>
      <c r="AC41" s="12"/>
      <c r="AD41" s="5"/>
      <c r="AE41" s="12"/>
      <c r="AF41" s="12"/>
      <c r="AG41" s="12"/>
      <c r="AH41" s="12"/>
      <c r="AI41" s="12"/>
      <c r="AJ41" s="12"/>
      <c r="AK41" s="12"/>
      <c r="AQ41" s="12"/>
      <c r="AR41" s="12"/>
      <c r="AT41" s="12"/>
      <c r="AU41" s="12"/>
      <c r="AV41" s="12"/>
      <c r="AW41" s="5"/>
      <c r="AX41" s="12"/>
      <c r="AY41" s="12"/>
      <c r="BB41" s="12"/>
      <c r="BC41" s="12"/>
      <c r="BD41" s="12">
        <f t="shared" si="1"/>
        <v>0</v>
      </c>
      <c r="BF41" s="5"/>
      <c r="BI41" s="12"/>
      <c r="BM41" s="12"/>
      <c r="BN41" s="12"/>
      <c r="BO41" s="12"/>
      <c r="BP41" s="12"/>
      <c r="BQ41" s="12"/>
      <c r="BR41" s="12"/>
      <c r="BT41" s="12"/>
      <c r="BV41" s="5"/>
      <c r="BW41" s="5"/>
      <c r="BX41" s="5"/>
      <c r="BY41" s="12"/>
      <c r="BZ41" s="12"/>
      <c r="CA41" s="12"/>
      <c r="CB41" s="12"/>
      <c r="CC41" s="12"/>
      <c r="CD41" s="5"/>
      <c r="CE41" s="5"/>
      <c r="CF41" s="5"/>
      <c r="CG41" s="5"/>
      <c r="CH41" s="5"/>
      <c r="CI41" s="5"/>
      <c r="CJ41" s="5"/>
      <c r="CK41" s="5"/>
      <c r="CL41" s="5"/>
      <c r="CM41" s="5"/>
    </row>
    <row r="42" spans="3:91" ht="13.2">
      <c r="C42" s="12"/>
      <c r="O42" s="12"/>
      <c r="P42" s="12"/>
      <c r="Q42" s="12"/>
      <c r="R42" s="5"/>
      <c r="T42" s="12"/>
      <c r="U42" s="12"/>
      <c r="V42" s="12"/>
      <c r="W42" s="12"/>
      <c r="AA42" s="12"/>
      <c r="AB42" s="12"/>
      <c r="AC42" s="12"/>
      <c r="AD42" s="5"/>
      <c r="AE42" s="12"/>
      <c r="AF42" s="12"/>
      <c r="AG42" s="12"/>
      <c r="AH42" s="12"/>
      <c r="AI42" s="12"/>
      <c r="AJ42" s="12"/>
      <c r="AK42" s="12"/>
      <c r="AQ42" s="12"/>
      <c r="AR42" s="12"/>
      <c r="AT42" s="12"/>
      <c r="AU42" s="12"/>
      <c r="AV42" s="12"/>
      <c r="AW42" s="5"/>
      <c r="AX42" s="12"/>
      <c r="AY42" s="12"/>
      <c r="BB42" s="12"/>
      <c r="BC42" s="12"/>
      <c r="BD42" s="12">
        <f t="shared" si="1"/>
        <v>0</v>
      </c>
      <c r="BF42" s="5"/>
      <c r="BI42" s="12"/>
      <c r="BM42" s="12"/>
      <c r="BN42" s="12"/>
      <c r="BO42" s="12"/>
      <c r="BP42" s="12"/>
      <c r="BQ42" s="12"/>
      <c r="BR42" s="12"/>
      <c r="BT42" s="12"/>
      <c r="BV42" s="5"/>
      <c r="BW42" s="5"/>
      <c r="BX42" s="5"/>
      <c r="BY42" s="12"/>
      <c r="BZ42" s="12"/>
      <c r="CA42" s="12"/>
      <c r="CB42" s="12"/>
      <c r="CC42" s="12"/>
      <c r="CD42" s="5"/>
      <c r="CE42" s="5"/>
      <c r="CF42" s="5"/>
      <c r="CG42" s="5"/>
      <c r="CH42" s="5"/>
      <c r="CI42" s="5"/>
      <c r="CJ42" s="5"/>
      <c r="CK42" s="5"/>
      <c r="CL42" s="5"/>
      <c r="CM42" s="5"/>
    </row>
    <row r="43" spans="3:91" ht="13.2">
      <c r="C43" s="12"/>
      <c r="O43" s="12"/>
      <c r="P43" s="12"/>
      <c r="Q43" s="12"/>
      <c r="R43" s="5"/>
      <c r="T43" s="12"/>
      <c r="U43" s="12"/>
      <c r="V43" s="12"/>
      <c r="W43" s="12"/>
      <c r="AA43" s="12"/>
      <c r="AB43" s="12"/>
      <c r="AC43" s="12"/>
      <c r="AD43" s="5"/>
      <c r="AE43" s="12"/>
      <c r="AF43" s="12"/>
      <c r="AG43" s="12"/>
      <c r="AH43" s="12"/>
      <c r="AI43" s="12"/>
      <c r="AJ43" s="12"/>
      <c r="AK43" s="12"/>
      <c r="AQ43" s="12"/>
      <c r="AR43" s="12"/>
      <c r="AT43" s="12"/>
      <c r="AU43" s="12"/>
      <c r="AV43" s="12"/>
      <c r="AW43" s="5"/>
      <c r="AX43" s="12"/>
      <c r="AY43" s="12"/>
      <c r="BB43" s="12"/>
      <c r="BC43" s="12"/>
      <c r="BD43" s="12">
        <f t="shared" si="1"/>
        <v>0</v>
      </c>
      <c r="BF43" s="5"/>
      <c r="BI43" s="12"/>
      <c r="BM43" s="12"/>
      <c r="BN43" s="12"/>
      <c r="BO43" s="12"/>
      <c r="BP43" s="12"/>
      <c r="BQ43" s="12"/>
      <c r="BR43" s="12"/>
      <c r="BT43" s="12"/>
      <c r="BV43" s="5"/>
      <c r="BW43" s="5"/>
      <c r="BX43" s="5"/>
      <c r="BY43" s="12"/>
      <c r="BZ43" s="12"/>
      <c r="CA43" s="12"/>
      <c r="CB43" s="12"/>
      <c r="CC43" s="12"/>
      <c r="CD43" s="5"/>
      <c r="CE43" s="5"/>
      <c r="CF43" s="5"/>
      <c r="CG43" s="5"/>
      <c r="CH43" s="5"/>
      <c r="CI43" s="5"/>
      <c r="CJ43" s="5"/>
      <c r="CK43" s="5"/>
      <c r="CL43" s="5"/>
      <c r="CM43" s="5"/>
    </row>
    <row r="44" spans="3:91" ht="13.2">
      <c r="C44" s="12"/>
      <c r="O44" s="12"/>
      <c r="P44" s="12"/>
      <c r="Q44" s="12"/>
      <c r="R44" s="5"/>
      <c r="T44" s="12"/>
      <c r="U44" s="12"/>
      <c r="V44" s="12"/>
      <c r="W44" s="12"/>
      <c r="AA44" s="12"/>
      <c r="AB44" s="12"/>
      <c r="AC44" s="12"/>
      <c r="AD44" s="5"/>
      <c r="AE44" s="12"/>
      <c r="AF44" s="12"/>
      <c r="AG44" s="12"/>
      <c r="AH44" s="12"/>
      <c r="AI44" s="12"/>
      <c r="AJ44" s="12"/>
      <c r="AK44" s="12"/>
      <c r="AQ44" s="12"/>
      <c r="AR44" s="12"/>
      <c r="AT44" s="12"/>
      <c r="AU44" s="12"/>
      <c r="AV44" s="12"/>
      <c r="AW44" s="5"/>
      <c r="AX44" s="12"/>
      <c r="AY44" s="12"/>
      <c r="BB44" s="12"/>
      <c r="BC44" s="12"/>
      <c r="BD44" s="12">
        <f t="shared" si="1"/>
        <v>0</v>
      </c>
      <c r="BF44" s="5"/>
      <c r="BI44" s="12"/>
      <c r="BM44" s="12"/>
      <c r="BN44" s="12"/>
      <c r="BO44" s="12"/>
      <c r="BP44" s="12"/>
      <c r="BQ44" s="12"/>
      <c r="BR44" s="12"/>
      <c r="BT44" s="12"/>
      <c r="BV44" s="5"/>
      <c r="BW44" s="5"/>
      <c r="BX44" s="5"/>
      <c r="BY44" s="12"/>
      <c r="BZ44" s="12"/>
      <c r="CA44" s="12"/>
      <c r="CB44" s="12"/>
      <c r="CC44" s="12"/>
      <c r="CD44" s="5"/>
      <c r="CE44" s="5"/>
      <c r="CF44" s="5"/>
      <c r="CG44" s="5"/>
      <c r="CH44" s="5"/>
      <c r="CI44" s="5"/>
      <c r="CJ44" s="5"/>
      <c r="CK44" s="5"/>
      <c r="CL44" s="5"/>
      <c r="CM44" s="5"/>
    </row>
    <row r="45" spans="3:91" ht="13.2">
      <c r="C45" s="12"/>
      <c r="O45" s="12"/>
      <c r="P45" s="12"/>
      <c r="Q45" s="12"/>
      <c r="R45" s="5"/>
      <c r="T45" s="12"/>
      <c r="U45" s="12"/>
      <c r="V45" s="12"/>
      <c r="W45" s="12"/>
      <c r="AA45" s="12"/>
      <c r="AB45" s="12"/>
      <c r="AC45" s="12"/>
      <c r="AD45" s="5"/>
      <c r="AE45" s="12"/>
      <c r="AF45" s="12"/>
      <c r="AG45" s="12"/>
      <c r="AH45" s="12"/>
      <c r="AI45" s="12"/>
      <c r="AJ45" s="12"/>
      <c r="AK45" s="12"/>
      <c r="AQ45" s="12"/>
      <c r="AR45" s="12"/>
      <c r="AT45" s="12"/>
      <c r="AU45" s="12"/>
      <c r="AV45" s="12"/>
      <c r="AW45" s="5"/>
      <c r="AX45" s="12"/>
      <c r="AY45" s="12"/>
      <c r="BB45" s="12"/>
      <c r="BC45" s="12"/>
      <c r="BD45" s="12">
        <f t="shared" si="1"/>
        <v>0</v>
      </c>
      <c r="BF45" s="5"/>
      <c r="BI45" s="12"/>
      <c r="BM45" s="12"/>
      <c r="BN45" s="12"/>
      <c r="BO45" s="12"/>
      <c r="BP45" s="12"/>
      <c r="BQ45" s="12"/>
      <c r="BR45" s="12"/>
      <c r="BT45" s="12"/>
      <c r="BV45" s="5"/>
      <c r="BW45" s="5"/>
      <c r="BX45" s="5"/>
      <c r="BY45" s="12"/>
      <c r="BZ45" s="12"/>
      <c r="CA45" s="12"/>
      <c r="CB45" s="12"/>
      <c r="CC45" s="12"/>
      <c r="CD45" s="5"/>
      <c r="CE45" s="5"/>
      <c r="CF45" s="5"/>
      <c r="CG45" s="5"/>
      <c r="CH45" s="5"/>
      <c r="CI45" s="5"/>
      <c r="CJ45" s="5"/>
      <c r="CK45" s="5"/>
      <c r="CL45" s="5"/>
      <c r="CM45" s="5"/>
    </row>
    <row r="46" spans="3:91" ht="13.2">
      <c r="C46" s="12"/>
      <c r="O46" s="12"/>
      <c r="P46" s="12"/>
      <c r="Q46" s="12"/>
      <c r="R46" s="5"/>
      <c r="T46" s="12"/>
      <c r="U46" s="12"/>
      <c r="V46" s="12"/>
      <c r="W46" s="12"/>
      <c r="AA46" s="12"/>
      <c r="AB46" s="12"/>
      <c r="AC46" s="12"/>
      <c r="AD46" s="5"/>
      <c r="AE46" s="12"/>
      <c r="AF46" s="12"/>
      <c r="AG46" s="12"/>
      <c r="AH46" s="12"/>
      <c r="AI46" s="12"/>
      <c r="AJ46" s="12"/>
      <c r="AK46" s="12"/>
      <c r="AQ46" s="12"/>
      <c r="AR46" s="12"/>
      <c r="AT46" s="12"/>
      <c r="AU46" s="12"/>
      <c r="AV46" s="12"/>
      <c r="AW46" s="5"/>
      <c r="AX46" s="12"/>
      <c r="AY46" s="12"/>
      <c r="BB46" s="12"/>
      <c r="BC46" s="12"/>
      <c r="BD46" s="12">
        <f t="shared" si="1"/>
        <v>0</v>
      </c>
      <c r="BF46" s="5"/>
      <c r="BI46" s="12"/>
      <c r="BM46" s="12"/>
      <c r="BN46" s="12"/>
      <c r="BO46" s="12"/>
      <c r="BP46" s="12"/>
      <c r="BQ46" s="12"/>
      <c r="BR46" s="12"/>
      <c r="BT46" s="12"/>
      <c r="BV46" s="5"/>
      <c r="BW46" s="5"/>
      <c r="BX46" s="5"/>
      <c r="BY46" s="12"/>
      <c r="BZ46" s="12"/>
      <c r="CA46" s="12"/>
      <c r="CB46" s="12"/>
      <c r="CC46" s="12"/>
      <c r="CD46" s="5"/>
      <c r="CE46" s="5"/>
      <c r="CF46" s="5"/>
      <c r="CG46" s="5"/>
      <c r="CH46" s="5"/>
      <c r="CI46" s="5"/>
      <c r="CJ46" s="5"/>
      <c r="CK46" s="5"/>
      <c r="CL46" s="5"/>
      <c r="CM46" s="5"/>
    </row>
    <row r="47" spans="3:91" ht="13.2">
      <c r="C47" s="12"/>
      <c r="O47" s="12"/>
      <c r="P47" s="12"/>
      <c r="Q47" s="12"/>
      <c r="R47" s="5"/>
      <c r="T47" s="12"/>
      <c r="U47" s="12"/>
      <c r="V47" s="12"/>
      <c r="W47" s="12"/>
      <c r="AA47" s="12"/>
      <c r="AB47" s="12"/>
      <c r="AC47" s="12"/>
      <c r="AD47" s="5"/>
      <c r="AE47" s="12"/>
      <c r="AF47" s="12"/>
      <c r="AG47" s="12"/>
      <c r="AH47" s="12"/>
      <c r="AI47" s="12"/>
      <c r="AJ47" s="12"/>
      <c r="AK47" s="12"/>
      <c r="AQ47" s="12"/>
      <c r="AR47" s="12"/>
      <c r="AT47" s="12"/>
      <c r="AU47" s="12"/>
      <c r="AV47" s="12"/>
      <c r="AW47" s="5"/>
      <c r="AX47" s="12"/>
      <c r="AY47" s="12"/>
      <c r="BB47" s="12"/>
      <c r="BC47" s="12"/>
      <c r="BD47" s="12">
        <f t="shared" si="1"/>
        <v>0</v>
      </c>
      <c r="BF47" s="5"/>
      <c r="BI47" s="12"/>
      <c r="BM47" s="12"/>
      <c r="BN47" s="12"/>
      <c r="BO47" s="12"/>
      <c r="BP47" s="12"/>
      <c r="BQ47" s="12"/>
      <c r="BR47" s="12"/>
      <c r="BT47" s="12"/>
      <c r="BV47" s="5"/>
      <c r="BW47" s="5"/>
      <c r="BX47" s="5"/>
      <c r="BY47" s="12"/>
      <c r="BZ47" s="12"/>
      <c r="CA47" s="12"/>
      <c r="CB47" s="12"/>
      <c r="CC47" s="12"/>
      <c r="CD47" s="5"/>
      <c r="CE47" s="5"/>
      <c r="CF47" s="5"/>
      <c r="CG47" s="5"/>
      <c r="CH47" s="5"/>
      <c r="CI47" s="5"/>
      <c r="CJ47" s="5"/>
      <c r="CK47" s="5"/>
      <c r="CL47" s="5"/>
      <c r="CM47" s="5"/>
    </row>
    <row r="48" spans="3:91" ht="13.2">
      <c r="C48" s="12"/>
      <c r="O48" s="12"/>
      <c r="P48" s="12"/>
      <c r="Q48" s="12"/>
      <c r="R48" s="5"/>
      <c r="T48" s="12"/>
      <c r="U48" s="12"/>
      <c r="V48" s="12"/>
      <c r="W48" s="12"/>
      <c r="AA48" s="12"/>
      <c r="AB48" s="12"/>
      <c r="AC48" s="12"/>
      <c r="AD48" s="5"/>
      <c r="AE48" s="12"/>
      <c r="AF48" s="12"/>
      <c r="AG48" s="12"/>
      <c r="AH48" s="12"/>
      <c r="AI48" s="12"/>
      <c r="AJ48" s="12"/>
      <c r="AK48" s="12"/>
      <c r="AQ48" s="12"/>
      <c r="AR48" s="12"/>
      <c r="AT48" s="12"/>
      <c r="AU48" s="12"/>
      <c r="AV48" s="12"/>
      <c r="AW48" s="5"/>
      <c r="AX48" s="12"/>
      <c r="AY48" s="12"/>
      <c r="BB48" s="12"/>
      <c r="BC48" s="12"/>
      <c r="BD48" s="12">
        <f t="shared" si="1"/>
        <v>0</v>
      </c>
      <c r="BF48" s="5"/>
      <c r="BI48" s="12"/>
      <c r="BM48" s="12"/>
      <c r="BN48" s="12"/>
      <c r="BO48" s="12"/>
      <c r="BP48" s="12"/>
      <c r="BQ48" s="12"/>
      <c r="BR48" s="12"/>
      <c r="BT48" s="12"/>
      <c r="BV48" s="5"/>
      <c r="BW48" s="5"/>
      <c r="BX48" s="5"/>
      <c r="BY48" s="12"/>
      <c r="BZ48" s="12"/>
      <c r="CA48" s="12"/>
      <c r="CB48" s="12"/>
      <c r="CC48" s="12"/>
      <c r="CD48" s="5"/>
      <c r="CE48" s="5"/>
      <c r="CF48" s="5"/>
      <c r="CG48" s="5"/>
      <c r="CH48" s="5"/>
      <c r="CI48" s="5"/>
      <c r="CJ48" s="5"/>
      <c r="CK48" s="5"/>
      <c r="CL48" s="5"/>
      <c r="CM48" s="5"/>
    </row>
    <row r="49" spans="3:91" ht="13.2">
      <c r="C49" s="12"/>
      <c r="O49" s="12"/>
      <c r="P49" s="12"/>
      <c r="Q49" s="12"/>
      <c r="R49" s="5"/>
      <c r="T49" s="12"/>
      <c r="U49" s="12"/>
      <c r="V49" s="12"/>
      <c r="W49" s="12"/>
      <c r="AA49" s="12"/>
      <c r="AB49" s="12"/>
      <c r="AC49" s="12"/>
      <c r="AD49" s="5"/>
      <c r="AE49" s="12"/>
      <c r="AF49" s="12"/>
      <c r="AG49" s="12"/>
      <c r="AH49" s="12"/>
      <c r="AI49" s="12"/>
      <c r="AJ49" s="12"/>
      <c r="AK49" s="12"/>
      <c r="AQ49" s="12"/>
      <c r="AR49" s="12"/>
      <c r="AT49" s="12"/>
      <c r="AU49" s="12"/>
      <c r="AV49" s="12"/>
      <c r="AW49" s="5"/>
      <c r="AX49" s="12"/>
      <c r="AY49" s="12"/>
      <c r="BB49" s="12"/>
      <c r="BC49" s="12"/>
      <c r="BD49" s="12">
        <f t="shared" si="1"/>
        <v>0</v>
      </c>
      <c r="BF49" s="5"/>
      <c r="BI49" s="12"/>
      <c r="BM49" s="12"/>
      <c r="BN49" s="12"/>
      <c r="BO49" s="12"/>
      <c r="BP49" s="12"/>
      <c r="BQ49" s="12"/>
      <c r="BR49" s="12"/>
      <c r="BT49" s="12"/>
      <c r="BV49" s="5"/>
      <c r="BW49" s="5"/>
      <c r="BX49" s="5"/>
      <c r="BY49" s="12"/>
      <c r="BZ49" s="12"/>
      <c r="CA49" s="12"/>
      <c r="CB49" s="12"/>
      <c r="CC49" s="12"/>
      <c r="CD49" s="5"/>
      <c r="CE49" s="5"/>
      <c r="CF49" s="5"/>
      <c r="CG49" s="5"/>
      <c r="CH49" s="5"/>
      <c r="CI49" s="5"/>
      <c r="CJ49" s="5"/>
      <c r="CK49" s="5"/>
      <c r="CL49" s="5"/>
      <c r="CM49" s="5"/>
    </row>
    <row r="50" spans="3:91" ht="13.2">
      <c r="C50" s="12"/>
      <c r="O50" s="12"/>
      <c r="P50" s="12"/>
      <c r="Q50" s="12"/>
      <c r="R50" s="5"/>
      <c r="T50" s="12"/>
      <c r="U50" s="12"/>
      <c r="V50" s="12"/>
      <c r="W50" s="12"/>
      <c r="AA50" s="12"/>
      <c r="AB50" s="12"/>
      <c r="AC50" s="12"/>
      <c r="AD50" s="5"/>
      <c r="AE50" s="12"/>
      <c r="AF50" s="12"/>
      <c r="AG50" s="12"/>
      <c r="AH50" s="12"/>
      <c r="AI50" s="12"/>
      <c r="AJ50" s="12"/>
      <c r="AK50" s="12"/>
      <c r="AQ50" s="12"/>
      <c r="AR50" s="12"/>
      <c r="AT50" s="12"/>
      <c r="AU50" s="12"/>
      <c r="AV50" s="12"/>
      <c r="AW50" s="5"/>
      <c r="AX50" s="12"/>
      <c r="AY50" s="12"/>
      <c r="BB50" s="12"/>
      <c r="BC50" s="12"/>
      <c r="BD50" s="12">
        <f t="shared" si="1"/>
        <v>0</v>
      </c>
      <c r="BF50" s="5"/>
      <c r="BI50" s="12"/>
      <c r="BM50" s="12"/>
      <c r="BN50" s="12"/>
      <c r="BO50" s="12"/>
      <c r="BP50" s="12"/>
      <c r="BQ50" s="12"/>
      <c r="BR50" s="12"/>
      <c r="BT50" s="12"/>
      <c r="BV50" s="5"/>
      <c r="BW50" s="5"/>
      <c r="BX50" s="5"/>
      <c r="BY50" s="12"/>
      <c r="BZ50" s="12"/>
      <c r="CA50" s="12"/>
      <c r="CB50" s="12"/>
      <c r="CC50" s="12"/>
      <c r="CD50" s="5"/>
      <c r="CE50" s="5"/>
      <c r="CF50" s="5"/>
      <c r="CG50" s="5"/>
      <c r="CH50" s="5"/>
      <c r="CI50" s="5"/>
      <c r="CJ50" s="5"/>
      <c r="CK50" s="5"/>
      <c r="CL50" s="5"/>
      <c r="CM50" s="5"/>
    </row>
    <row r="51" spans="3:91" ht="13.2">
      <c r="C51" s="12"/>
      <c r="O51" s="12"/>
      <c r="P51" s="12"/>
      <c r="Q51" s="12"/>
      <c r="R51" s="5"/>
      <c r="T51" s="12"/>
      <c r="U51" s="12"/>
      <c r="V51" s="12"/>
      <c r="W51" s="12"/>
      <c r="AA51" s="12"/>
      <c r="AB51" s="12"/>
      <c r="AC51" s="12"/>
      <c r="AD51" s="5"/>
      <c r="AE51" s="12"/>
      <c r="AF51" s="12"/>
      <c r="AG51" s="12"/>
      <c r="AH51" s="12"/>
      <c r="AI51" s="12"/>
      <c r="AJ51" s="12"/>
      <c r="AK51" s="12"/>
      <c r="AQ51" s="12"/>
      <c r="AR51" s="12"/>
      <c r="AT51" s="12"/>
      <c r="AU51" s="12"/>
      <c r="AV51" s="12"/>
      <c r="AW51" s="5"/>
      <c r="AX51" s="12"/>
      <c r="AY51" s="12"/>
      <c r="BB51" s="12"/>
      <c r="BC51" s="12"/>
      <c r="BD51" s="12">
        <f t="shared" si="1"/>
        <v>0</v>
      </c>
      <c r="BF51" s="5"/>
      <c r="BI51" s="12"/>
      <c r="BM51" s="12"/>
      <c r="BN51" s="12"/>
      <c r="BO51" s="12"/>
      <c r="BP51" s="12"/>
      <c r="BQ51" s="12"/>
      <c r="BR51" s="12"/>
      <c r="BT51" s="12"/>
      <c r="BV51" s="5"/>
      <c r="BW51" s="5"/>
      <c r="BX51" s="5"/>
      <c r="BY51" s="12"/>
      <c r="BZ51" s="12"/>
      <c r="CA51" s="12"/>
      <c r="CB51" s="12"/>
      <c r="CC51" s="12"/>
      <c r="CD51" s="5"/>
      <c r="CE51" s="5"/>
      <c r="CF51" s="5"/>
      <c r="CG51" s="5"/>
      <c r="CH51" s="5"/>
      <c r="CI51" s="5"/>
      <c r="CJ51" s="5"/>
      <c r="CK51" s="5"/>
      <c r="CL51" s="5"/>
      <c r="CM51" s="5"/>
    </row>
    <row r="52" spans="3:91" ht="13.2">
      <c r="C52" s="12"/>
      <c r="O52" s="12"/>
      <c r="P52" s="12"/>
      <c r="Q52" s="12"/>
      <c r="R52" s="5"/>
      <c r="T52" s="12"/>
      <c r="U52" s="12"/>
      <c r="V52" s="12"/>
      <c r="W52" s="12"/>
      <c r="AA52" s="12"/>
      <c r="AB52" s="12"/>
      <c r="AC52" s="12"/>
      <c r="AD52" s="5"/>
      <c r="AE52" s="12"/>
      <c r="AF52" s="12"/>
      <c r="AG52" s="12"/>
      <c r="AH52" s="12"/>
      <c r="AI52" s="12"/>
      <c r="AJ52" s="12"/>
      <c r="AK52" s="12"/>
      <c r="AQ52" s="12"/>
      <c r="AR52" s="12"/>
      <c r="AT52" s="12"/>
      <c r="AU52" s="12"/>
      <c r="AV52" s="12"/>
      <c r="AW52" s="5"/>
      <c r="AX52" s="12"/>
      <c r="AY52" s="12"/>
      <c r="BB52" s="12"/>
      <c r="BC52" s="12"/>
      <c r="BD52" s="12">
        <f t="shared" si="1"/>
        <v>0</v>
      </c>
      <c r="BF52" s="5"/>
      <c r="BI52" s="12"/>
      <c r="BM52" s="12"/>
      <c r="BN52" s="12"/>
      <c r="BO52" s="12"/>
      <c r="BP52" s="12"/>
      <c r="BQ52" s="12"/>
      <c r="BR52" s="12"/>
      <c r="BT52" s="12"/>
      <c r="BV52" s="5"/>
      <c r="BW52" s="5"/>
      <c r="BX52" s="5"/>
      <c r="BY52" s="12"/>
      <c r="BZ52" s="12"/>
      <c r="CA52" s="12"/>
      <c r="CB52" s="12"/>
      <c r="CC52" s="12"/>
      <c r="CD52" s="5"/>
      <c r="CE52" s="5"/>
      <c r="CF52" s="5"/>
      <c r="CG52" s="5"/>
      <c r="CH52" s="5"/>
      <c r="CI52" s="5"/>
      <c r="CJ52" s="5"/>
      <c r="CK52" s="5"/>
      <c r="CL52" s="5"/>
      <c r="CM52" s="5"/>
    </row>
    <row r="53" spans="3:91" ht="13.2">
      <c r="C53" s="12"/>
      <c r="O53" s="12"/>
      <c r="P53" s="12"/>
      <c r="Q53" s="12"/>
      <c r="R53" s="5"/>
      <c r="T53" s="12"/>
      <c r="U53" s="12"/>
      <c r="V53" s="12"/>
      <c r="W53" s="12"/>
      <c r="AA53" s="12"/>
      <c r="AB53" s="12"/>
      <c r="AC53" s="12"/>
      <c r="AD53" s="5"/>
      <c r="AE53" s="12"/>
      <c r="AF53" s="12"/>
      <c r="AG53" s="12"/>
      <c r="AH53" s="12"/>
      <c r="AI53" s="12"/>
      <c r="AJ53" s="12"/>
      <c r="AK53" s="12"/>
      <c r="AQ53" s="12"/>
      <c r="AR53" s="12"/>
      <c r="AT53" s="12"/>
      <c r="AU53" s="12"/>
      <c r="AV53" s="12"/>
      <c r="AW53" s="5"/>
      <c r="AX53" s="12"/>
      <c r="AY53" s="12"/>
      <c r="BB53" s="12"/>
      <c r="BC53" s="12"/>
      <c r="BD53" s="12">
        <f t="shared" si="1"/>
        <v>0</v>
      </c>
      <c r="BF53" s="5"/>
      <c r="BI53" s="12"/>
      <c r="BM53" s="12"/>
      <c r="BN53" s="12"/>
      <c r="BO53" s="12"/>
      <c r="BP53" s="12"/>
      <c r="BQ53" s="12"/>
      <c r="BR53" s="12"/>
      <c r="BT53" s="12"/>
      <c r="BV53" s="5"/>
      <c r="BW53" s="5"/>
      <c r="BX53" s="5"/>
      <c r="BY53" s="12"/>
      <c r="BZ53" s="12"/>
      <c r="CA53" s="12"/>
      <c r="CB53" s="12"/>
      <c r="CC53" s="12"/>
      <c r="CD53" s="5"/>
      <c r="CE53" s="5"/>
      <c r="CF53" s="5"/>
      <c r="CG53" s="5"/>
      <c r="CH53" s="5"/>
      <c r="CI53" s="5"/>
      <c r="CJ53" s="5"/>
      <c r="CK53" s="5"/>
      <c r="CL53" s="5"/>
      <c r="CM53" s="5"/>
    </row>
    <row r="54" spans="3:91" ht="13.2">
      <c r="C54" s="12"/>
      <c r="O54" s="12"/>
      <c r="P54" s="12"/>
      <c r="Q54" s="12"/>
      <c r="R54" s="5"/>
      <c r="T54" s="12"/>
      <c r="U54" s="12"/>
      <c r="V54" s="12"/>
      <c r="W54" s="12"/>
      <c r="AA54" s="12"/>
      <c r="AB54" s="12"/>
      <c r="AC54" s="12"/>
      <c r="AD54" s="5"/>
      <c r="AE54" s="12"/>
      <c r="AF54" s="12"/>
      <c r="AG54" s="12"/>
      <c r="AH54" s="12"/>
      <c r="AI54" s="12"/>
      <c r="AJ54" s="12"/>
      <c r="AK54" s="12"/>
      <c r="AQ54" s="12"/>
      <c r="AR54" s="12"/>
      <c r="AT54" s="12"/>
      <c r="AU54" s="12"/>
      <c r="AV54" s="12"/>
      <c r="AW54" s="5"/>
      <c r="AX54" s="12"/>
      <c r="AY54" s="12"/>
      <c r="BB54" s="12"/>
      <c r="BC54" s="12"/>
      <c r="BD54" s="12">
        <f t="shared" si="1"/>
        <v>0</v>
      </c>
      <c r="BF54" s="5"/>
      <c r="BI54" s="12"/>
      <c r="BM54" s="12"/>
      <c r="BN54" s="12"/>
      <c r="BO54" s="12"/>
      <c r="BP54" s="12"/>
      <c r="BQ54" s="12"/>
      <c r="BR54" s="12"/>
      <c r="BT54" s="12"/>
      <c r="BV54" s="5"/>
      <c r="BW54" s="5"/>
      <c r="BX54" s="5"/>
      <c r="BY54" s="12"/>
      <c r="BZ54" s="12"/>
      <c r="CA54" s="12"/>
      <c r="CB54" s="12"/>
      <c r="CC54" s="12"/>
      <c r="CD54" s="5"/>
      <c r="CE54" s="5"/>
      <c r="CF54" s="5"/>
      <c r="CG54" s="5"/>
      <c r="CH54" s="5"/>
      <c r="CI54" s="5"/>
      <c r="CJ54" s="5"/>
      <c r="CK54" s="5"/>
      <c r="CL54" s="5"/>
      <c r="CM54" s="5"/>
    </row>
    <row r="55" spans="3:91" ht="13.2">
      <c r="C55" s="12"/>
      <c r="O55" s="12"/>
      <c r="P55" s="12"/>
      <c r="Q55" s="12"/>
      <c r="R55" s="5"/>
      <c r="T55" s="12"/>
      <c r="U55" s="12"/>
      <c r="V55" s="12"/>
      <c r="W55" s="12"/>
      <c r="AA55" s="12"/>
      <c r="AB55" s="12"/>
      <c r="AC55" s="12"/>
      <c r="AD55" s="5"/>
      <c r="AE55" s="12"/>
      <c r="AF55" s="12"/>
      <c r="AG55" s="12"/>
      <c r="AH55" s="12"/>
      <c r="AI55" s="12"/>
      <c r="AJ55" s="12"/>
      <c r="AK55" s="12"/>
      <c r="AQ55" s="12"/>
      <c r="AR55" s="12"/>
      <c r="AT55" s="12"/>
      <c r="AU55" s="12"/>
      <c r="AV55" s="12"/>
      <c r="AW55" s="5"/>
      <c r="AX55" s="12"/>
      <c r="AY55" s="12"/>
      <c r="BB55" s="12"/>
      <c r="BC55" s="12"/>
      <c r="BD55" s="12">
        <f t="shared" si="1"/>
        <v>0</v>
      </c>
      <c r="BF55" s="5"/>
      <c r="BI55" s="12"/>
      <c r="BM55" s="12"/>
      <c r="BN55" s="12"/>
      <c r="BO55" s="12"/>
      <c r="BP55" s="12"/>
      <c r="BQ55" s="12"/>
      <c r="BR55" s="12"/>
      <c r="BT55" s="12"/>
      <c r="BV55" s="5"/>
      <c r="BW55" s="5"/>
      <c r="BX55" s="5"/>
      <c r="BY55" s="12"/>
      <c r="BZ55" s="12"/>
      <c r="CA55" s="12"/>
      <c r="CB55" s="12"/>
      <c r="CC55" s="12"/>
      <c r="CD55" s="5"/>
      <c r="CE55" s="5"/>
      <c r="CF55" s="5"/>
      <c r="CG55" s="5"/>
      <c r="CH55" s="5"/>
      <c r="CI55" s="5"/>
      <c r="CJ55" s="5"/>
      <c r="CK55" s="5"/>
      <c r="CL55" s="5"/>
      <c r="CM55" s="5"/>
    </row>
    <row r="56" spans="3:91" ht="13.2">
      <c r="C56" s="12"/>
      <c r="O56" s="12"/>
      <c r="P56" s="12"/>
      <c r="Q56" s="12"/>
      <c r="R56" s="5"/>
      <c r="T56" s="12"/>
      <c r="U56" s="12"/>
      <c r="V56" s="12"/>
      <c r="W56" s="12"/>
      <c r="AA56" s="12"/>
      <c r="AB56" s="12"/>
      <c r="AC56" s="12"/>
      <c r="AD56" s="5"/>
      <c r="AE56" s="12"/>
      <c r="AF56" s="12"/>
      <c r="AG56" s="12"/>
      <c r="AH56" s="12"/>
      <c r="AI56" s="12"/>
      <c r="AJ56" s="12"/>
      <c r="AK56" s="12"/>
      <c r="AQ56" s="12"/>
      <c r="AR56" s="12"/>
      <c r="AT56" s="12"/>
      <c r="AU56" s="12"/>
      <c r="AV56" s="12"/>
      <c r="AW56" s="5"/>
      <c r="AX56" s="12"/>
      <c r="AY56" s="12"/>
      <c r="BB56" s="12"/>
      <c r="BC56" s="12"/>
      <c r="BD56" s="12">
        <f t="shared" si="1"/>
        <v>0</v>
      </c>
      <c r="BF56" s="5"/>
      <c r="BI56" s="12"/>
      <c r="BM56" s="12"/>
      <c r="BN56" s="12"/>
      <c r="BO56" s="12"/>
      <c r="BP56" s="12"/>
      <c r="BQ56" s="12"/>
      <c r="BR56" s="12"/>
      <c r="BT56" s="12"/>
      <c r="BV56" s="5"/>
      <c r="BW56" s="5"/>
      <c r="BX56" s="5"/>
      <c r="BY56" s="12"/>
      <c r="BZ56" s="12"/>
      <c r="CA56" s="12"/>
      <c r="CB56" s="12"/>
      <c r="CC56" s="12"/>
      <c r="CD56" s="5"/>
      <c r="CE56" s="5"/>
      <c r="CF56" s="5"/>
      <c r="CG56" s="5"/>
      <c r="CH56" s="5"/>
      <c r="CI56" s="5"/>
      <c r="CJ56" s="5"/>
      <c r="CK56" s="5"/>
      <c r="CL56" s="5"/>
      <c r="CM56" s="5"/>
    </row>
    <row r="57" spans="3:91" ht="13.2">
      <c r="C57" s="12"/>
      <c r="O57" s="12"/>
      <c r="P57" s="12"/>
      <c r="Q57" s="12"/>
      <c r="R57" s="5"/>
      <c r="T57" s="12"/>
      <c r="U57" s="12"/>
      <c r="V57" s="12"/>
      <c r="W57" s="12"/>
      <c r="AA57" s="12"/>
      <c r="AB57" s="12"/>
      <c r="AC57" s="12"/>
      <c r="AD57" s="5"/>
      <c r="AE57" s="12"/>
      <c r="AF57" s="12"/>
      <c r="AG57" s="12"/>
      <c r="AH57" s="12"/>
      <c r="AI57" s="12"/>
      <c r="AJ57" s="12"/>
      <c r="AK57" s="12"/>
      <c r="AQ57" s="12"/>
      <c r="AR57" s="12"/>
      <c r="AT57" s="12"/>
      <c r="AU57" s="12"/>
      <c r="AV57" s="12"/>
      <c r="AW57" s="5"/>
      <c r="AX57" s="12"/>
      <c r="AY57" s="12"/>
      <c r="BB57" s="12"/>
      <c r="BC57" s="12"/>
      <c r="BD57" s="12">
        <f t="shared" si="1"/>
        <v>0</v>
      </c>
      <c r="BF57" s="5"/>
      <c r="BI57" s="12"/>
      <c r="BM57" s="12"/>
      <c r="BN57" s="12"/>
      <c r="BO57" s="12"/>
      <c r="BP57" s="12"/>
      <c r="BQ57" s="12"/>
      <c r="BR57" s="12"/>
      <c r="BT57" s="12"/>
      <c r="BV57" s="5"/>
      <c r="BW57" s="5"/>
      <c r="BX57" s="5"/>
      <c r="BY57" s="12"/>
      <c r="BZ57" s="12"/>
      <c r="CA57" s="12"/>
      <c r="CB57" s="12"/>
      <c r="CC57" s="12"/>
      <c r="CD57" s="5"/>
      <c r="CE57" s="5"/>
      <c r="CF57" s="5"/>
      <c r="CG57" s="5"/>
      <c r="CH57" s="5"/>
      <c r="CI57" s="5"/>
      <c r="CJ57" s="5"/>
      <c r="CK57" s="5"/>
      <c r="CL57" s="5"/>
      <c r="CM57" s="5"/>
    </row>
    <row r="58" spans="3:91" ht="13.2">
      <c r="C58" s="12"/>
      <c r="O58" s="12"/>
      <c r="P58" s="12"/>
      <c r="Q58" s="12"/>
      <c r="R58" s="5"/>
      <c r="T58" s="12"/>
      <c r="U58" s="12"/>
      <c r="V58" s="12"/>
      <c r="W58" s="12"/>
      <c r="AA58" s="12"/>
      <c r="AB58" s="12"/>
      <c r="AC58" s="12"/>
      <c r="AD58" s="5"/>
      <c r="AE58" s="12"/>
      <c r="AF58" s="12"/>
      <c r="AG58" s="12"/>
      <c r="AH58" s="12"/>
      <c r="AI58" s="12"/>
      <c r="AJ58" s="12"/>
      <c r="AK58" s="12"/>
      <c r="AQ58" s="12"/>
      <c r="AR58" s="12"/>
      <c r="AT58" s="12"/>
      <c r="AU58" s="12"/>
      <c r="AV58" s="12"/>
      <c r="AW58" s="5"/>
      <c r="AX58" s="12"/>
      <c r="AY58" s="12"/>
      <c r="BB58" s="12"/>
      <c r="BC58" s="12"/>
      <c r="BD58" s="12">
        <f t="shared" si="1"/>
        <v>0</v>
      </c>
      <c r="BF58" s="5"/>
      <c r="BI58" s="12"/>
      <c r="BM58" s="12"/>
      <c r="BN58" s="12"/>
      <c r="BO58" s="12"/>
      <c r="BP58" s="12"/>
      <c r="BQ58" s="12"/>
      <c r="BR58" s="12"/>
      <c r="BT58" s="12"/>
      <c r="BV58" s="5"/>
      <c r="BW58" s="5"/>
      <c r="BX58" s="5"/>
      <c r="BY58" s="12"/>
      <c r="BZ58" s="12"/>
      <c r="CA58" s="12"/>
      <c r="CB58" s="12"/>
      <c r="CC58" s="12"/>
      <c r="CD58" s="5"/>
      <c r="CE58" s="5"/>
      <c r="CF58" s="5"/>
      <c r="CG58" s="5"/>
      <c r="CH58" s="5"/>
      <c r="CI58" s="5"/>
      <c r="CJ58" s="5"/>
      <c r="CK58" s="5"/>
      <c r="CL58" s="5"/>
      <c r="CM58" s="5"/>
    </row>
    <row r="59" spans="3:91" ht="13.2">
      <c r="C59" s="12"/>
      <c r="O59" s="12"/>
      <c r="P59" s="12"/>
      <c r="Q59" s="12"/>
      <c r="R59" s="5"/>
      <c r="T59" s="12"/>
      <c r="U59" s="12"/>
      <c r="V59" s="12"/>
      <c r="W59" s="12"/>
      <c r="AA59" s="12"/>
      <c r="AB59" s="12"/>
      <c r="AC59" s="12"/>
      <c r="AD59" s="5"/>
      <c r="AE59" s="12"/>
      <c r="AF59" s="12"/>
      <c r="AG59" s="12"/>
      <c r="AH59" s="12"/>
      <c r="AI59" s="12"/>
      <c r="AJ59" s="12"/>
      <c r="AK59" s="12"/>
      <c r="AQ59" s="12"/>
      <c r="AR59" s="12"/>
      <c r="AT59" s="12"/>
      <c r="AU59" s="12"/>
      <c r="AV59" s="12"/>
      <c r="AW59" s="5"/>
      <c r="AX59" s="12"/>
      <c r="AY59" s="12"/>
      <c r="BB59" s="12"/>
      <c r="BC59" s="12"/>
      <c r="BD59" s="12">
        <f t="shared" si="1"/>
        <v>0</v>
      </c>
      <c r="BF59" s="5"/>
      <c r="BI59" s="12"/>
      <c r="BM59" s="12"/>
      <c r="BN59" s="12"/>
      <c r="BO59" s="12"/>
      <c r="BP59" s="12"/>
      <c r="BQ59" s="12"/>
      <c r="BR59" s="12"/>
      <c r="BT59" s="12"/>
      <c r="BV59" s="5"/>
      <c r="BW59" s="5"/>
      <c r="BX59" s="5"/>
      <c r="BY59" s="12"/>
      <c r="BZ59" s="12"/>
      <c r="CA59" s="12"/>
      <c r="CB59" s="12"/>
      <c r="CC59" s="12"/>
      <c r="CD59" s="5"/>
      <c r="CE59" s="5"/>
      <c r="CF59" s="5"/>
      <c r="CG59" s="5"/>
      <c r="CH59" s="5"/>
      <c r="CI59" s="5"/>
      <c r="CJ59" s="5"/>
      <c r="CK59" s="5"/>
      <c r="CL59" s="5"/>
      <c r="CM59" s="5"/>
    </row>
    <row r="60" spans="3:91" ht="13.2">
      <c r="C60" s="12"/>
      <c r="O60" s="12"/>
      <c r="P60" s="12"/>
      <c r="Q60" s="12"/>
      <c r="R60" s="5"/>
      <c r="T60" s="12"/>
      <c r="U60" s="12"/>
      <c r="V60" s="12"/>
      <c r="W60" s="12"/>
      <c r="AA60" s="12"/>
      <c r="AB60" s="12"/>
      <c r="AC60" s="12"/>
      <c r="AD60" s="5"/>
      <c r="AE60" s="12"/>
      <c r="AF60" s="12"/>
      <c r="AG60" s="12"/>
      <c r="AH60" s="12"/>
      <c r="AI60" s="12"/>
      <c r="AJ60" s="12"/>
      <c r="AK60" s="12"/>
      <c r="AQ60" s="12"/>
      <c r="AR60" s="12"/>
      <c r="AT60" s="12"/>
      <c r="AU60" s="12"/>
      <c r="AV60" s="12"/>
      <c r="AW60" s="5"/>
      <c r="AX60" s="12"/>
      <c r="AY60" s="12"/>
      <c r="BB60" s="12"/>
      <c r="BC60" s="12"/>
      <c r="BD60" s="12">
        <f t="shared" si="1"/>
        <v>0</v>
      </c>
      <c r="BF60" s="5"/>
      <c r="BI60" s="12"/>
      <c r="BM60" s="12"/>
      <c r="BN60" s="12"/>
      <c r="BO60" s="12"/>
      <c r="BP60" s="12"/>
      <c r="BQ60" s="12"/>
      <c r="BR60" s="12"/>
      <c r="BT60" s="12"/>
      <c r="BV60" s="5"/>
      <c r="BW60" s="5"/>
      <c r="BX60" s="5"/>
      <c r="BY60" s="12"/>
      <c r="BZ60" s="12"/>
      <c r="CA60" s="12"/>
      <c r="CB60" s="12"/>
      <c r="CC60" s="12"/>
      <c r="CD60" s="5"/>
      <c r="CE60" s="5"/>
      <c r="CF60" s="5"/>
      <c r="CG60" s="5"/>
      <c r="CH60" s="5"/>
      <c r="CI60" s="5"/>
      <c r="CJ60" s="5"/>
      <c r="CK60" s="5"/>
      <c r="CL60" s="5"/>
      <c r="CM60" s="5"/>
    </row>
    <row r="61" spans="3:91" ht="13.2">
      <c r="C61" s="12"/>
      <c r="O61" s="12"/>
      <c r="P61" s="12"/>
      <c r="Q61" s="12"/>
      <c r="R61" s="5"/>
      <c r="T61" s="12"/>
      <c r="U61" s="12"/>
      <c r="V61" s="12"/>
      <c r="W61" s="12"/>
      <c r="AA61" s="12"/>
      <c r="AB61" s="12"/>
      <c r="AC61" s="12"/>
      <c r="AD61" s="5"/>
      <c r="AE61" s="12"/>
      <c r="AF61" s="12"/>
      <c r="AG61" s="12"/>
      <c r="AH61" s="12"/>
      <c r="AI61" s="12"/>
      <c r="AJ61" s="12"/>
      <c r="AK61" s="12"/>
      <c r="AQ61" s="12"/>
      <c r="AR61" s="12"/>
      <c r="AT61" s="12"/>
      <c r="AU61" s="12"/>
      <c r="AV61" s="12"/>
      <c r="AW61" s="5"/>
      <c r="AX61" s="12"/>
      <c r="AY61" s="12"/>
      <c r="BB61" s="12"/>
      <c r="BC61" s="12"/>
      <c r="BD61" s="12">
        <f t="shared" si="1"/>
        <v>0</v>
      </c>
      <c r="BF61" s="5"/>
      <c r="BI61" s="12"/>
      <c r="BM61" s="12"/>
      <c r="BN61" s="12"/>
      <c r="BO61" s="12"/>
      <c r="BP61" s="12"/>
      <c r="BQ61" s="12"/>
      <c r="BR61" s="12"/>
      <c r="BT61" s="12"/>
      <c r="BV61" s="5"/>
      <c r="BW61" s="5"/>
      <c r="BX61" s="5"/>
      <c r="BY61" s="12"/>
      <c r="BZ61" s="12"/>
      <c r="CA61" s="12"/>
      <c r="CB61" s="12"/>
      <c r="CC61" s="12"/>
      <c r="CD61" s="5"/>
      <c r="CE61" s="5"/>
      <c r="CF61" s="5"/>
      <c r="CG61" s="5"/>
      <c r="CH61" s="5"/>
      <c r="CI61" s="5"/>
      <c r="CJ61" s="5"/>
      <c r="CK61" s="5"/>
      <c r="CL61" s="5"/>
      <c r="CM61" s="5"/>
    </row>
    <row r="62" spans="3:91" ht="13.2">
      <c r="C62" s="12"/>
      <c r="O62" s="12"/>
      <c r="P62" s="12"/>
      <c r="Q62" s="12"/>
      <c r="R62" s="5"/>
      <c r="T62" s="12"/>
      <c r="U62" s="12"/>
      <c r="V62" s="12"/>
      <c r="W62" s="12"/>
      <c r="AA62" s="12"/>
      <c r="AB62" s="12"/>
      <c r="AC62" s="12"/>
      <c r="AD62" s="5"/>
      <c r="AE62" s="12"/>
      <c r="AF62" s="12"/>
      <c r="AG62" s="12"/>
      <c r="AH62" s="12"/>
      <c r="AI62" s="12"/>
      <c r="AJ62" s="12"/>
      <c r="AK62" s="12"/>
      <c r="AQ62" s="12"/>
      <c r="AR62" s="12"/>
      <c r="AT62" s="12"/>
      <c r="AU62" s="12"/>
      <c r="AV62" s="12"/>
      <c r="AW62" s="5"/>
      <c r="AX62" s="12"/>
      <c r="AY62" s="12"/>
      <c r="BB62" s="12"/>
      <c r="BC62" s="12"/>
      <c r="BD62" s="12">
        <f t="shared" si="1"/>
        <v>0</v>
      </c>
      <c r="BF62" s="5"/>
      <c r="BI62" s="12"/>
      <c r="BM62" s="12"/>
      <c r="BN62" s="12"/>
      <c r="BO62" s="12"/>
      <c r="BP62" s="12"/>
      <c r="BQ62" s="12"/>
      <c r="BR62" s="12"/>
      <c r="BT62" s="12"/>
      <c r="BV62" s="5"/>
      <c r="BW62" s="5"/>
      <c r="BX62" s="5"/>
      <c r="BY62" s="12"/>
      <c r="BZ62" s="12"/>
      <c r="CA62" s="12"/>
      <c r="CB62" s="12"/>
      <c r="CC62" s="12"/>
      <c r="CD62" s="5"/>
      <c r="CE62" s="5"/>
      <c r="CF62" s="5"/>
      <c r="CG62" s="5"/>
      <c r="CH62" s="5"/>
      <c r="CI62" s="5"/>
      <c r="CJ62" s="5"/>
      <c r="CK62" s="5"/>
      <c r="CL62" s="5"/>
      <c r="CM62" s="5"/>
    </row>
    <row r="63" spans="3:91" ht="13.2">
      <c r="C63" s="12"/>
      <c r="O63" s="12"/>
      <c r="P63" s="12"/>
      <c r="Q63" s="12"/>
      <c r="R63" s="5"/>
      <c r="T63" s="12"/>
      <c r="U63" s="12"/>
      <c r="V63" s="12"/>
      <c r="W63" s="12"/>
      <c r="AA63" s="12"/>
      <c r="AB63" s="12"/>
      <c r="AC63" s="12"/>
      <c r="AD63" s="5"/>
      <c r="AE63" s="12"/>
      <c r="AF63" s="12"/>
      <c r="AG63" s="12"/>
      <c r="AH63" s="12"/>
      <c r="AI63" s="12"/>
      <c r="AJ63" s="12"/>
      <c r="AK63" s="12"/>
      <c r="AQ63" s="12"/>
      <c r="AR63" s="12"/>
      <c r="AT63" s="12"/>
      <c r="AU63" s="12"/>
      <c r="AV63" s="12"/>
      <c r="AW63" s="5"/>
      <c r="AX63" s="12"/>
      <c r="AY63" s="12"/>
      <c r="BB63" s="12"/>
      <c r="BC63" s="12"/>
      <c r="BD63" s="12">
        <f t="shared" si="1"/>
        <v>0</v>
      </c>
      <c r="BF63" s="5"/>
      <c r="BI63" s="12"/>
      <c r="BM63" s="12"/>
      <c r="BN63" s="12"/>
      <c r="BO63" s="12"/>
      <c r="BP63" s="12"/>
      <c r="BQ63" s="12"/>
      <c r="BR63" s="12"/>
      <c r="BT63" s="12"/>
      <c r="BV63" s="5"/>
      <c r="BW63" s="5"/>
      <c r="BX63" s="5"/>
      <c r="BY63" s="12"/>
      <c r="BZ63" s="12"/>
      <c r="CA63" s="12"/>
      <c r="CB63" s="12"/>
      <c r="CC63" s="12"/>
      <c r="CD63" s="5"/>
      <c r="CE63" s="5"/>
      <c r="CF63" s="5"/>
      <c r="CG63" s="5"/>
      <c r="CH63" s="5"/>
      <c r="CI63" s="5"/>
      <c r="CJ63" s="5"/>
      <c r="CK63" s="5"/>
      <c r="CL63" s="5"/>
      <c r="CM63" s="5"/>
    </row>
    <row r="64" spans="3:91" ht="13.2">
      <c r="C64" s="12"/>
      <c r="O64" s="12"/>
      <c r="P64" s="12"/>
      <c r="Q64" s="12"/>
      <c r="R64" s="5"/>
      <c r="T64" s="12"/>
      <c r="U64" s="12"/>
      <c r="V64" s="12"/>
      <c r="W64" s="12"/>
      <c r="AA64" s="12"/>
      <c r="AB64" s="12"/>
      <c r="AC64" s="12"/>
      <c r="AD64" s="5"/>
      <c r="AE64" s="12"/>
      <c r="AF64" s="12"/>
      <c r="AG64" s="12"/>
      <c r="AH64" s="12"/>
      <c r="AI64" s="12"/>
      <c r="AJ64" s="12"/>
      <c r="AK64" s="12"/>
      <c r="AQ64" s="12"/>
      <c r="AR64" s="12"/>
      <c r="AT64" s="12"/>
      <c r="AU64" s="12"/>
      <c r="AV64" s="12"/>
      <c r="AW64" s="5"/>
      <c r="AX64" s="12"/>
      <c r="AY64" s="12"/>
      <c r="BB64" s="12"/>
      <c r="BC64" s="12"/>
      <c r="BD64" s="12">
        <f t="shared" si="1"/>
        <v>0</v>
      </c>
      <c r="BF64" s="5"/>
      <c r="BI64" s="12"/>
      <c r="BM64" s="12"/>
      <c r="BN64" s="12"/>
      <c r="BO64" s="12"/>
      <c r="BP64" s="12"/>
      <c r="BQ64" s="12"/>
      <c r="BR64" s="12"/>
      <c r="BT64" s="12"/>
      <c r="BV64" s="5"/>
      <c r="BW64" s="5"/>
      <c r="BX64" s="5"/>
      <c r="BY64" s="12"/>
      <c r="BZ64" s="12"/>
      <c r="CA64" s="12"/>
      <c r="CB64" s="12"/>
      <c r="CC64" s="12"/>
      <c r="CD64" s="5"/>
      <c r="CE64" s="5"/>
      <c r="CF64" s="5"/>
      <c r="CG64" s="5"/>
      <c r="CH64" s="5"/>
      <c r="CI64" s="5"/>
      <c r="CJ64" s="5"/>
      <c r="CK64" s="5"/>
      <c r="CL64" s="5"/>
      <c r="CM64" s="5"/>
    </row>
    <row r="65" spans="3:91" ht="13.2">
      <c r="C65" s="12"/>
      <c r="O65" s="12"/>
      <c r="P65" s="12"/>
      <c r="Q65" s="12"/>
      <c r="R65" s="5"/>
      <c r="T65" s="12"/>
      <c r="U65" s="12"/>
      <c r="V65" s="12"/>
      <c r="W65" s="12"/>
      <c r="AA65" s="12"/>
      <c r="AB65" s="12"/>
      <c r="AC65" s="12"/>
      <c r="AD65" s="5"/>
      <c r="AE65" s="12"/>
      <c r="AF65" s="12"/>
      <c r="AG65" s="12"/>
      <c r="AH65" s="12"/>
      <c r="AI65" s="12"/>
      <c r="AJ65" s="12"/>
      <c r="AK65" s="12"/>
      <c r="AQ65" s="12"/>
      <c r="AR65" s="12"/>
      <c r="AT65" s="12"/>
      <c r="AU65" s="12"/>
      <c r="AV65" s="12"/>
      <c r="AW65" s="5"/>
      <c r="AX65" s="12"/>
      <c r="AY65" s="12"/>
      <c r="BB65" s="12"/>
      <c r="BC65" s="12"/>
      <c r="BD65" s="12">
        <f t="shared" si="1"/>
        <v>0</v>
      </c>
      <c r="BF65" s="5"/>
      <c r="BI65" s="12"/>
      <c r="BM65" s="12"/>
      <c r="BN65" s="12"/>
      <c r="BO65" s="12"/>
      <c r="BP65" s="12"/>
      <c r="BQ65" s="12"/>
      <c r="BR65" s="12"/>
      <c r="BT65" s="12"/>
      <c r="BV65" s="5"/>
      <c r="BW65" s="5"/>
      <c r="BX65" s="5"/>
      <c r="BY65" s="12"/>
      <c r="BZ65" s="12"/>
      <c r="CA65" s="12"/>
      <c r="CB65" s="12"/>
      <c r="CC65" s="12"/>
      <c r="CD65" s="5"/>
      <c r="CE65" s="5"/>
      <c r="CF65" s="5"/>
      <c r="CG65" s="5"/>
      <c r="CH65" s="5"/>
      <c r="CI65" s="5"/>
      <c r="CJ65" s="5"/>
      <c r="CK65" s="5"/>
      <c r="CL65" s="5"/>
      <c r="CM65" s="5"/>
    </row>
    <row r="66" spans="3:91" ht="13.2">
      <c r="C66" s="12"/>
      <c r="O66" s="12"/>
      <c r="P66" s="12"/>
      <c r="Q66" s="12"/>
      <c r="R66" s="5"/>
      <c r="T66" s="12"/>
      <c r="U66" s="12"/>
      <c r="V66" s="12"/>
      <c r="W66" s="12"/>
      <c r="AA66" s="12"/>
      <c r="AB66" s="12"/>
      <c r="AC66" s="12"/>
      <c r="AD66" s="5"/>
      <c r="AE66" s="12"/>
      <c r="AF66" s="12"/>
      <c r="AG66" s="12"/>
      <c r="AH66" s="12"/>
      <c r="AI66" s="12"/>
      <c r="AJ66" s="12"/>
      <c r="AK66" s="12"/>
      <c r="AQ66" s="12"/>
      <c r="AR66" s="12"/>
      <c r="AT66" s="12"/>
      <c r="AU66" s="12"/>
      <c r="AV66" s="12"/>
      <c r="AW66" s="5"/>
      <c r="AX66" s="12"/>
      <c r="AY66" s="12"/>
      <c r="BB66" s="12"/>
      <c r="BC66" s="12"/>
      <c r="BD66" s="12">
        <f t="shared" si="1"/>
        <v>0</v>
      </c>
      <c r="BF66" s="5"/>
      <c r="BI66" s="12"/>
      <c r="BM66" s="12"/>
      <c r="BN66" s="12"/>
      <c r="BO66" s="12"/>
      <c r="BP66" s="12"/>
      <c r="BQ66" s="12"/>
      <c r="BR66" s="12"/>
      <c r="BT66" s="12"/>
      <c r="BV66" s="5"/>
      <c r="BW66" s="5"/>
      <c r="BX66" s="5"/>
      <c r="BY66" s="12"/>
      <c r="BZ66" s="12"/>
      <c r="CA66" s="12"/>
      <c r="CB66" s="12"/>
      <c r="CC66" s="12"/>
      <c r="CD66" s="5"/>
      <c r="CE66" s="5"/>
      <c r="CF66" s="5"/>
      <c r="CG66" s="5"/>
      <c r="CH66" s="5"/>
      <c r="CI66" s="5"/>
      <c r="CJ66" s="5"/>
      <c r="CK66" s="5"/>
      <c r="CL66" s="5"/>
      <c r="CM66" s="5"/>
    </row>
    <row r="67" spans="3:91" ht="13.2">
      <c r="C67" s="12"/>
      <c r="O67" s="12"/>
      <c r="P67" s="12"/>
      <c r="Q67" s="12"/>
      <c r="R67" s="5"/>
      <c r="T67" s="12"/>
      <c r="U67" s="12"/>
      <c r="V67" s="12"/>
      <c r="W67" s="12"/>
      <c r="AA67" s="12"/>
      <c r="AB67" s="12"/>
      <c r="AC67" s="12"/>
      <c r="AD67" s="5"/>
      <c r="AE67" s="12"/>
      <c r="AF67" s="12"/>
      <c r="AG67" s="12"/>
      <c r="AH67" s="12"/>
      <c r="AI67" s="12"/>
      <c r="AJ67" s="12"/>
      <c r="AK67" s="12"/>
      <c r="AQ67" s="12"/>
      <c r="AR67" s="12"/>
      <c r="AT67" s="12"/>
      <c r="AU67" s="12"/>
      <c r="AV67" s="12"/>
      <c r="AW67" s="5"/>
      <c r="AX67" s="12"/>
      <c r="AY67" s="12"/>
      <c r="BB67" s="12"/>
      <c r="BC67" s="12"/>
      <c r="BD67" s="12">
        <f t="shared" si="1"/>
        <v>0</v>
      </c>
      <c r="BF67" s="5"/>
      <c r="BI67" s="12"/>
      <c r="BM67" s="12"/>
      <c r="BN67" s="12"/>
      <c r="BO67" s="12"/>
      <c r="BP67" s="12"/>
      <c r="BQ67" s="12"/>
      <c r="BR67" s="12"/>
      <c r="BT67" s="12"/>
      <c r="BV67" s="5"/>
      <c r="BW67" s="5"/>
      <c r="BX67" s="5"/>
      <c r="BY67" s="12"/>
      <c r="BZ67" s="12"/>
      <c r="CA67" s="12"/>
      <c r="CB67" s="12"/>
      <c r="CC67" s="12"/>
      <c r="CD67" s="5"/>
      <c r="CE67" s="5"/>
      <c r="CF67" s="5"/>
      <c r="CG67" s="5"/>
      <c r="CH67" s="5"/>
      <c r="CI67" s="5"/>
      <c r="CJ67" s="5"/>
      <c r="CK67" s="5"/>
      <c r="CL67" s="5"/>
      <c r="CM67" s="5"/>
    </row>
    <row r="68" spans="3:91" ht="13.2">
      <c r="C68" s="12"/>
      <c r="O68" s="12"/>
      <c r="P68" s="12"/>
      <c r="Q68" s="12"/>
      <c r="R68" s="5"/>
      <c r="T68" s="12"/>
      <c r="U68" s="12"/>
      <c r="V68" s="12"/>
      <c r="W68" s="12"/>
      <c r="AA68" s="12"/>
      <c r="AB68" s="12"/>
      <c r="AC68" s="12"/>
      <c r="AD68" s="5"/>
      <c r="AE68" s="12"/>
      <c r="AF68" s="12"/>
      <c r="AG68" s="12"/>
      <c r="AH68" s="12"/>
      <c r="AI68" s="12"/>
      <c r="AJ68" s="12"/>
      <c r="AK68" s="12"/>
      <c r="AQ68" s="12"/>
      <c r="AR68" s="12"/>
      <c r="AT68" s="12"/>
      <c r="AU68" s="12"/>
      <c r="AV68" s="12"/>
      <c r="AW68" s="5"/>
      <c r="AX68" s="12"/>
      <c r="AY68" s="12"/>
      <c r="BB68" s="12"/>
      <c r="BC68" s="12"/>
      <c r="BD68" s="12">
        <f t="shared" si="1"/>
        <v>0</v>
      </c>
      <c r="BF68" s="5"/>
      <c r="BI68" s="12"/>
      <c r="BM68" s="12"/>
      <c r="BN68" s="12"/>
      <c r="BO68" s="12"/>
      <c r="BP68" s="12"/>
      <c r="BQ68" s="12"/>
      <c r="BR68" s="12"/>
      <c r="BT68" s="12"/>
      <c r="BV68" s="5"/>
      <c r="BW68" s="5"/>
      <c r="BX68" s="5"/>
      <c r="BY68" s="12"/>
      <c r="BZ68" s="12"/>
      <c r="CA68" s="12"/>
      <c r="CB68" s="12"/>
      <c r="CC68" s="12"/>
      <c r="CD68" s="5"/>
      <c r="CE68" s="5"/>
      <c r="CF68" s="5"/>
      <c r="CG68" s="5"/>
      <c r="CH68" s="5"/>
      <c r="CI68" s="5"/>
      <c r="CJ68" s="5"/>
      <c r="CK68" s="5"/>
      <c r="CL68" s="5"/>
      <c r="CM68" s="5"/>
    </row>
    <row r="69" spans="3:91" ht="13.2">
      <c r="C69" s="12"/>
      <c r="O69" s="12"/>
      <c r="P69" s="12"/>
      <c r="Q69" s="12"/>
      <c r="R69" s="5"/>
      <c r="T69" s="12"/>
      <c r="U69" s="12"/>
      <c r="V69" s="12"/>
      <c r="W69" s="12"/>
      <c r="AA69" s="12"/>
      <c r="AB69" s="12"/>
      <c r="AC69" s="12"/>
      <c r="AD69" s="5"/>
      <c r="AE69" s="12"/>
      <c r="AF69" s="12"/>
      <c r="AG69" s="12"/>
      <c r="AH69" s="12"/>
      <c r="AI69" s="12"/>
      <c r="AJ69" s="12"/>
      <c r="AK69" s="12"/>
      <c r="AQ69" s="12"/>
      <c r="AR69" s="12"/>
      <c r="AT69" s="12"/>
      <c r="AU69" s="12"/>
      <c r="AV69" s="12"/>
      <c r="AW69" s="5"/>
      <c r="AX69" s="12"/>
      <c r="AY69" s="12"/>
      <c r="BB69" s="12"/>
      <c r="BC69" s="12"/>
      <c r="BD69" s="12">
        <f t="shared" si="1"/>
        <v>0</v>
      </c>
      <c r="BF69" s="5"/>
      <c r="BI69" s="12"/>
      <c r="BM69" s="12"/>
      <c r="BN69" s="12"/>
      <c r="BO69" s="12"/>
      <c r="BP69" s="12"/>
      <c r="BQ69" s="12"/>
      <c r="BR69" s="12"/>
      <c r="BT69" s="12"/>
      <c r="BV69" s="5"/>
      <c r="BW69" s="5"/>
      <c r="BX69" s="5"/>
      <c r="BY69" s="12"/>
      <c r="BZ69" s="12"/>
      <c r="CA69" s="12"/>
      <c r="CB69" s="12"/>
      <c r="CC69" s="12"/>
      <c r="CD69" s="5"/>
      <c r="CE69" s="5"/>
      <c r="CF69" s="5"/>
      <c r="CG69" s="5"/>
      <c r="CH69" s="5"/>
      <c r="CI69" s="5"/>
      <c r="CJ69" s="5"/>
      <c r="CK69" s="5"/>
      <c r="CL69" s="5"/>
      <c r="CM69" s="5"/>
    </row>
    <row r="70" spans="3:91" ht="13.2">
      <c r="C70" s="12"/>
      <c r="O70" s="12"/>
      <c r="P70" s="12"/>
      <c r="Q70" s="12"/>
      <c r="R70" s="5"/>
      <c r="T70" s="12"/>
      <c r="U70" s="12"/>
      <c r="V70" s="12"/>
      <c r="W70" s="12"/>
      <c r="AA70" s="12"/>
      <c r="AB70" s="12"/>
      <c r="AC70" s="12"/>
      <c r="AD70" s="5"/>
      <c r="AE70" s="12"/>
      <c r="AF70" s="12"/>
      <c r="AG70" s="12"/>
      <c r="AH70" s="12"/>
      <c r="AI70" s="12"/>
      <c r="AJ70" s="12"/>
      <c r="AK70" s="12"/>
      <c r="AQ70" s="12"/>
      <c r="AR70" s="12"/>
      <c r="AT70" s="12"/>
      <c r="AU70" s="12"/>
      <c r="AV70" s="12"/>
      <c r="AW70" s="5"/>
      <c r="AX70" s="12"/>
      <c r="AY70" s="12"/>
      <c r="BB70" s="12"/>
      <c r="BC70" s="12"/>
      <c r="BD70" s="12">
        <f t="shared" si="1"/>
        <v>0</v>
      </c>
      <c r="BF70" s="5"/>
      <c r="BI70" s="12"/>
      <c r="BM70" s="12"/>
      <c r="BN70" s="12"/>
      <c r="BO70" s="12"/>
      <c r="BP70" s="12"/>
      <c r="BQ70" s="12"/>
      <c r="BR70" s="12"/>
      <c r="BT70" s="12"/>
      <c r="BV70" s="5"/>
      <c r="BW70" s="5"/>
      <c r="BX70" s="5"/>
      <c r="BY70" s="12"/>
      <c r="BZ70" s="12"/>
      <c r="CA70" s="12"/>
      <c r="CB70" s="12"/>
      <c r="CC70" s="12"/>
      <c r="CD70" s="5"/>
      <c r="CE70" s="5"/>
      <c r="CF70" s="5"/>
      <c r="CG70" s="5"/>
      <c r="CH70" s="5"/>
      <c r="CI70" s="5"/>
      <c r="CJ70" s="5"/>
      <c r="CK70" s="5"/>
      <c r="CL70" s="5"/>
      <c r="CM70" s="5"/>
    </row>
    <row r="71" spans="3:91" ht="13.2">
      <c r="C71" s="12"/>
      <c r="O71" s="12"/>
      <c r="P71" s="12"/>
      <c r="Q71" s="12"/>
      <c r="R71" s="5"/>
      <c r="T71" s="12"/>
      <c r="U71" s="12"/>
      <c r="V71" s="12"/>
      <c r="W71" s="12"/>
      <c r="AA71" s="12"/>
      <c r="AB71" s="12"/>
      <c r="AC71" s="12"/>
      <c r="AD71" s="5"/>
      <c r="AE71" s="12"/>
      <c r="AF71" s="12"/>
      <c r="AG71" s="12"/>
      <c r="AH71" s="12"/>
      <c r="AI71" s="12"/>
      <c r="AJ71" s="12"/>
      <c r="AK71" s="12"/>
      <c r="AQ71" s="12"/>
      <c r="AR71" s="12"/>
      <c r="AT71" s="12"/>
      <c r="AU71" s="12"/>
      <c r="AV71" s="12"/>
      <c r="AW71" s="5"/>
      <c r="AX71" s="12"/>
      <c r="AY71" s="12"/>
      <c r="BB71" s="12"/>
      <c r="BC71" s="12"/>
      <c r="BD71" s="12">
        <f t="shared" si="1"/>
        <v>0</v>
      </c>
      <c r="BF71" s="5"/>
      <c r="BI71" s="12"/>
      <c r="BM71" s="12"/>
      <c r="BN71" s="12"/>
      <c r="BO71" s="12"/>
      <c r="BP71" s="12"/>
      <c r="BQ71" s="12"/>
      <c r="BR71" s="12"/>
      <c r="BT71" s="12"/>
      <c r="BV71" s="5"/>
      <c r="BW71" s="5"/>
      <c r="BX71" s="5"/>
      <c r="BY71" s="12"/>
      <c r="BZ71" s="12"/>
      <c r="CA71" s="12"/>
      <c r="CB71" s="12"/>
      <c r="CC71" s="12"/>
      <c r="CD71" s="5"/>
      <c r="CE71" s="5"/>
      <c r="CF71" s="5"/>
      <c r="CG71" s="5"/>
      <c r="CH71" s="5"/>
      <c r="CI71" s="5"/>
      <c r="CJ71" s="5"/>
      <c r="CK71" s="5"/>
      <c r="CL71" s="5"/>
      <c r="CM71" s="5"/>
    </row>
    <row r="72" spans="3:91" ht="13.2">
      <c r="C72" s="12"/>
      <c r="O72" s="12"/>
      <c r="P72" s="12"/>
      <c r="Q72" s="12"/>
      <c r="R72" s="5"/>
      <c r="T72" s="12"/>
      <c r="U72" s="12"/>
      <c r="V72" s="12"/>
      <c r="W72" s="12"/>
      <c r="AA72" s="12"/>
      <c r="AB72" s="12"/>
      <c r="AC72" s="12"/>
      <c r="AD72" s="5"/>
      <c r="AE72" s="12"/>
      <c r="AF72" s="12"/>
      <c r="AG72" s="12"/>
      <c r="AH72" s="12"/>
      <c r="AI72" s="12"/>
      <c r="AJ72" s="12"/>
      <c r="AK72" s="12"/>
      <c r="AQ72" s="12"/>
      <c r="AR72" s="12"/>
      <c r="AT72" s="12"/>
      <c r="AU72" s="12"/>
      <c r="AV72" s="12"/>
      <c r="AW72" s="5"/>
      <c r="AX72" s="12"/>
      <c r="AY72" s="12"/>
      <c r="BB72" s="12"/>
      <c r="BC72" s="12"/>
      <c r="BD72" s="12">
        <f t="shared" si="1"/>
        <v>0</v>
      </c>
      <c r="BF72" s="5"/>
      <c r="BI72" s="12"/>
      <c r="BM72" s="12"/>
      <c r="BN72" s="12"/>
      <c r="BO72" s="12"/>
      <c r="BP72" s="12"/>
      <c r="BQ72" s="12"/>
      <c r="BR72" s="12"/>
      <c r="BT72" s="12"/>
      <c r="BV72" s="5"/>
      <c r="BW72" s="5"/>
      <c r="BX72" s="5"/>
      <c r="BY72" s="12"/>
      <c r="BZ72" s="12"/>
      <c r="CA72" s="12"/>
      <c r="CB72" s="12"/>
      <c r="CC72" s="12"/>
      <c r="CD72" s="5"/>
      <c r="CE72" s="5"/>
      <c r="CF72" s="5"/>
      <c r="CG72" s="5"/>
      <c r="CH72" s="5"/>
      <c r="CI72" s="5"/>
      <c r="CJ72" s="5"/>
      <c r="CK72" s="5"/>
      <c r="CL72" s="5"/>
      <c r="CM72" s="5"/>
    </row>
    <row r="73" spans="3:91" ht="13.2">
      <c r="C73" s="12"/>
      <c r="O73" s="12"/>
      <c r="P73" s="12"/>
      <c r="Q73" s="12"/>
      <c r="R73" s="5"/>
      <c r="T73" s="12"/>
      <c r="U73" s="12"/>
      <c r="V73" s="12"/>
      <c r="W73" s="12"/>
      <c r="AA73" s="12"/>
      <c r="AB73" s="12"/>
      <c r="AC73" s="12"/>
      <c r="AD73" s="5"/>
      <c r="AE73" s="12"/>
      <c r="AF73" s="12"/>
      <c r="AG73" s="12"/>
      <c r="AH73" s="12"/>
      <c r="AI73" s="12"/>
      <c r="AJ73" s="12"/>
      <c r="AK73" s="12"/>
      <c r="AQ73" s="12"/>
      <c r="AR73" s="12"/>
      <c r="AT73" s="12"/>
      <c r="AU73" s="12"/>
      <c r="AV73" s="12"/>
      <c r="AW73" s="5"/>
      <c r="AX73" s="12"/>
      <c r="AY73" s="12"/>
      <c r="BB73" s="12"/>
      <c r="BC73" s="12"/>
      <c r="BD73" s="12">
        <f t="shared" si="1"/>
        <v>0</v>
      </c>
      <c r="BF73" s="5"/>
      <c r="BI73" s="12"/>
      <c r="BM73" s="12"/>
      <c r="BN73" s="12"/>
      <c r="BO73" s="12"/>
      <c r="BP73" s="12"/>
      <c r="BQ73" s="12"/>
      <c r="BR73" s="12"/>
      <c r="BT73" s="12"/>
      <c r="BV73" s="5"/>
      <c r="BW73" s="5"/>
      <c r="BX73" s="5"/>
      <c r="BY73" s="12"/>
      <c r="BZ73" s="12"/>
      <c r="CA73" s="12"/>
      <c r="CB73" s="12"/>
      <c r="CC73" s="12"/>
      <c r="CD73" s="5"/>
      <c r="CE73" s="5"/>
      <c r="CF73" s="5"/>
      <c r="CG73" s="5"/>
      <c r="CH73" s="5"/>
      <c r="CI73" s="5"/>
      <c r="CJ73" s="5"/>
      <c r="CK73" s="5"/>
      <c r="CL73" s="5"/>
      <c r="CM73" s="5"/>
    </row>
    <row r="74" spans="3:91" ht="13.2">
      <c r="C74" s="12"/>
      <c r="O74" s="12"/>
      <c r="P74" s="12"/>
      <c r="Q74" s="12"/>
      <c r="R74" s="5"/>
      <c r="T74" s="12"/>
      <c r="U74" s="12"/>
      <c r="V74" s="12"/>
      <c r="W74" s="12"/>
      <c r="AA74" s="12"/>
      <c r="AB74" s="12"/>
      <c r="AC74" s="12"/>
      <c r="AD74" s="5"/>
      <c r="AE74" s="12"/>
      <c r="AF74" s="12"/>
      <c r="AG74" s="12"/>
      <c r="AH74" s="12"/>
      <c r="AI74" s="12"/>
      <c r="AJ74" s="12"/>
      <c r="AK74" s="12"/>
      <c r="AQ74" s="12"/>
      <c r="AR74" s="12"/>
      <c r="AT74" s="12"/>
      <c r="AU74" s="12"/>
      <c r="AV74" s="12"/>
      <c r="AW74" s="5"/>
      <c r="AX74" s="12"/>
      <c r="AY74" s="12"/>
      <c r="BB74" s="12"/>
      <c r="BC74" s="12"/>
      <c r="BD74" s="12">
        <f t="shared" si="1"/>
        <v>0</v>
      </c>
      <c r="BF74" s="5"/>
      <c r="BI74" s="12"/>
      <c r="BM74" s="12"/>
      <c r="BN74" s="12"/>
      <c r="BO74" s="12"/>
      <c r="BP74" s="12"/>
      <c r="BQ74" s="12"/>
      <c r="BR74" s="12"/>
      <c r="BT74" s="12"/>
      <c r="BV74" s="5"/>
      <c r="BW74" s="5"/>
      <c r="BX74" s="5"/>
      <c r="BY74" s="12"/>
      <c r="BZ74" s="12"/>
      <c r="CA74" s="12"/>
      <c r="CB74" s="12"/>
      <c r="CC74" s="12"/>
      <c r="CD74" s="5"/>
      <c r="CE74" s="5"/>
      <c r="CF74" s="5"/>
      <c r="CG74" s="5"/>
      <c r="CH74" s="5"/>
      <c r="CI74" s="5"/>
      <c r="CJ74" s="5"/>
      <c r="CK74" s="5"/>
      <c r="CL74" s="5"/>
      <c r="CM74" s="5"/>
    </row>
    <row r="75" spans="3:91" ht="13.2">
      <c r="C75" s="12"/>
      <c r="O75" s="12"/>
      <c r="P75" s="12"/>
      <c r="Q75" s="12"/>
      <c r="R75" s="5"/>
      <c r="T75" s="12"/>
      <c r="U75" s="12"/>
      <c r="V75" s="12"/>
      <c r="W75" s="12"/>
      <c r="AA75" s="12"/>
      <c r="AB75" s="12"/>
      <c r="AC75" s="12"/>
      <c r="AD75" s="5"/>
      <c r="AE75" s="12"/>
      <c r="AF75" s="12"/>
      <c r="AG75" s="12"/>
      <c r="AH75" s="12"/>
      <c r="AI75" s="12"/>
      <c r="AJ75" s="12"/>
      <c r="AK75" s="12"/>
      <c r="AQ75" s="12"/>
      <c r="AR75" s="12"/>
      <c r="AT75" s="12"/>
      <c r="AU75" s="12"/>
      <c r="AV75" s="12"/>
      <c r="AW75" s="5"/>
      <c r="AX75" s="12"/>
      <c r="AY75" s="12"/>
      <c r="BB75" s="12"/>
      <c r="BC75" s="12"/>
      <c r="BD75" s="12">
        <f t="shared" si="1"/>
        <v>0</v>
      </c>
      <c r="BF75" s="5"/>
      <c r="BI75" s="12"/>
      <c r="BM75" s="12"/>
      <c r="BN75" s="12"/>
      <c r="BO75" s="12"/>
      <c r="BP75" s="12"/>
      <c r="BQ75" s="12"/>
      <c r="BR75" s="12"/>
      <c r="BT75" s="12"/>
      <c r="BV75" s="5"/>
      <c r="BW75" s="5"/>
      <c r="BX75" s="5"/>
      <c r="BY75" s="12"/>
      <c r="BZ75" s="12"/>
      <c r="CA75" s="12"/>
      <c r="CB75" s="12"/>
      <c r="CC75" s="12"/>
      <c r="CD75" s="5"/>
      <c r="CE75" s="5"/>
      <c r="CF75" s="5"/>
      <c r="CG75" s="5"/>
      <c r="CH75" s="5"/>
      <c r="CI75" s="5"/>
      <c r="CJ75" s="5"/>
      <c r="CK75" s="5"/>
      <c r="CL75" s="5"/>
      <c r="CM75" s="5"/>
    </row>
    <row r="76" spans="3:91" ht="13.2">
      <c r="C76" s="12"/>
      <c r="O76" s="12"/>
      <c r="P76" s="12"/>
      <c r="Q76" s="12"/>
      <c r="R76" s="5"/>
      <c r="T76" s="12"/>
      <c r="U76" s="12"/>
      <c r="V76" s="12"/>
      <c r="W76" s="12"/>
      <c r="AA76" s="12"/>
      <c r="AB76" s="12"/>
      <c r="AC76" s="12"/>
      <c r="AD76" s="5"/>
      <c r="AE76" s="12"/>
      <c r="AF76" s="12"/>
      <c r="AG76" s="12"/>
      <c r="AH76" s="12"/>
      <c r="AI76" s="12"/>
      <c r="AJ76" s="12"/>
      <c r="AK76" s="12"/>
      <c r="AQ76" s="12"/>
      <c r="AR76" s="12"/>
      <c r="AT76" s="12"/>
      <c r="AU76" s="12"/>
      <c r="AV76" s="12"/>
      <c r="AW76" s="5"/>
      <c r="AX76" s="12"/>
      <c r="AY76" s="12"/>
      <c r="BB76" s="12"/>
      <c r="BC76" s="12"/>
      <c r="BD76" s="12">
        <f t="shared" si="1"/>
        <v>0</v>
      </c>
      <c r="BF76" s="5"/>
      <c r="BI76" s="12"/>
      <c r="BM76" s="12"/>
      <c r="BN76" s="12"/>
      <c r="BO76" s="12"/>
      <c r="BP76" s="12"/>
      <c r="BQ76" s="12"/>
      <c r="BR76" s="12"/>
      <c r="BT76" s="12"/>
      <c r="BV76" s="5"/>
      <c r="BW76" s="5"/>
      <c r="BX76" s="5"/>
      <c r="BY76" s="12"/>
      <c r="BZ76" s="12"/>
      <c r="CA76" s="12"/>
      <c r="CB76" s="12"/>
      <c r="CC76" s="12"/>
      <c r="CD76" s="5"/>
      <c r="CE76" s="5"/>
      <c r="CF76" s="5"/>
      <c r="CG76" s="5"/>
      <c r="CH76" s="5"/>
      <c r="CI76" s="5"/>
      <c r="CJ76" s="5"/>
      <c r="CK76" s="5"/>
      <c r="CL76" s="5"/>
      <c r="CM76" s="5"/>
    </row>
    <row r="77" spans="3:91" ht="13.2">
      <c r="C77" s="12"/>
      <c r="O77" s="12"/>
      <c r="P77" s="12"/>
      <c r="Q77" s="12"/>
      <c r="R77" s="5"/>
      <c r="T77" s="12"/>
      <c r="U77" s="12"/>
      <c r="V77" s="12"/>
      <c r="W77" s="12"/>
      <c r="AA77" s="12"/>
      <c r="AB77" s="12"/>
      <c r="AC77" s="12"/>
      <c r="AD77" s="5"/>
      <c r="AE77" s="12"/>
      <c r="AF77" s="12"/>
      <c r="AG77" s="12"/>
      <c r="AH77" s="12"/>
      <c r="AI77" s="12"/>
      <c r="AJ77" s="12"/>
      <c r="AK77" s="12"/>
      <c r="AQ77" s="12"/>
      <c r="AR77" s="12"/>
      <c r="AT77" s="12"/>
      <c r="AU77" s="12"/>
      <c r="AV77" s="12"/>
      <c r="AW77" s="5"/>
      <c r="AX77" s="12"/>
      <c r="AY77" s="12"/>
      <c r="BB77" s="12"/>
      <c r="BC77" s="12"/>
      <c r="BD77" s="12">
        <f t="shared" si="1"/>
        <v>0</v>
      </c>
      <c r="BF77" s="5"/>
      <c r="BI77" s="12"/>
      <c r="BM77" s="12"/>
      <c r="BN77" s="12"/>
      <c r="BO77" s="12"/>
      <c r="BP77" s="12"/>
      <c r="BQ77" s="12"/>
      <c r="BR77" s="12"/>
      <c r="BT77" s="12"/>
      <c r="BV77" s="5"/>
      <c r="BW77" s="5"/>
      <c r="BX77" s="5"/>
      <c r="BY77" s="12"/>
      <c r="BZ77" s="12"/>
      <c r="CA77" s="12"/>
      <c r="CB77" s="12"/>
      <c r="CC77" s="12"/>
      <c r="CD77" s="5"/>
      <c r="CE77" s="5"/>
      <c r="CF77" s="5"/>
      <c r="CG77" s="5"/>
      <c r="CH77" s="5"/>
      <c r="CI77" s="5"/>
      <c r="CJ77" s="5"/>
      <c r="CK77" s="5"/>
      <c r="CL77" s="5"/>
      <c r="CM77" s="5"/>
    </row>
    <row r="78" spans="3:91" ht="13.2">
      <c r="C78" s="12"/>
      <c r="O78" s="12"/>
      <c r="P78" s="12"/>
      <c r="Q78" s="12"/>
      <c r="R78" s="5"/>
      <c r="T78" s="12"/>
      <c r="U78" s="12"/>
      <c r="V78" s="12"/>
      <c r="W78" s="12"/>
      <c r="AA78" s="12"/>
      <c r="AB78" s="12"/>
      <c r="AC78" s="12"/>
      <c r="AD78" s="5"/>
      <c r="AE78" s="12"/>
      <c r="AF78" s="12"/>
      <c r="AG78" s="12"/>
      <c r="AH78" s="12"/>
      <c r="AI78" s="12"/>
      <c r="AJ78" s="12"/>
      <c r="AK78" s="12"/>
      <c r="AQ78" s="12"/>
      <c r="AR78" s="12"/>
      <c r="AT78" s="12"/>
      <c r="AU78" s="12"/>
      <c r="AV78" s="12"/>
      <c r="AW78" s="5"/>
      <c r="AX78" s="12"/>
      <c r="AY78" s="12"/>
      <c r="BB78" s="12"/>
      <c r="BC78" s="12"/>
      <c r="BD78" s="12">
        <f t="shared" si="1"/>
        <v>0</v>
      </c>
      <c r="BF78" s="5"/>
      <c r="BI78" s="12"/>
      <c r="BM78" s="12"/>
      <c r="BN78" s="12"/>
      <c r="BO78" s="12"/>
      <c r="BP78" s="12"/>
      <c r="BQ78" s="12"/>
      <c r="BR78" s="12"/>
      <c r="BT78" s="12"/>
      <c r="BV78" s="5"/>
      <c r="BW78" s="5"/>
      <c r="BX78" s="5"/>
      <c r="BY78" s="12"/>
      <c r="BZ78" s="12"/>
      <c r="CA78" s="12"/>
      <c r="CB78" s="12"/>
      <c r="CC78" s="12"/>
      <c r="CD78" s="5"/>
      <c r="CE78" s="5"/>
      <c r="CF78" s="5"/>
      <c r="CG78" s="5"/>
      <c r="CH78" s="5"/>
      <c r="CI78" s="5"/>
      <c r="CJ78" s="5"/>
      <c r="CK78" s="5"/>
      <c r="CL78" s="5"/>
      <c r="CM78" s="5"/>
    </row>
    <row r="79" spans="3:91" ht="13.2">
      <c r="C79" s="12"/>
      <c r="O79" s="12"/>
      <c r="P79" s="12"/>
      <c r="Q79" s="12"/>
      <c r="R79" s="5"/>
      <c r="T79" s="12"/>
      <c r="U79" s="12"/>
      <c r="V79" s="12"/>
      <c r="W79" s="12"/>
      <c r="AA79" s="12"/>
      <c r="AB79" s="12"/>
      <c r="AC79" s="12"/>
      <c r="AD79" s="5"/>
      <c r="AE79" s="12"/>
      <c r="AF79" s="12"/>
      <c r="AG79" s="12"/>
      <c r="AH79" s="12"/>
      <c r="AI79" s="12"/>
      <c r="AJ79" s="12"/>
      <c r="AK79" s="12"/>
      <c r="AQ79" s="12"/>
      <c r="AR79" s="12"/>
      <c r="AT79" s="12"/>
      <c r="AU79" s="12"/>
      <c r="AV79" s="12"/>
      <c r="AW79" s="5"/>
      <c r="AX79" s="12"/>
      <c r="AY79" s="12"/>
      <c r="BB79" s="12"/>
      <c r="BC79" s="12"/>
      <c r="BD79" s="12">
        <f t="shared" si="1"/>
        <v>0</v>
      </c>
      <c r="BF79" s="5"/>
      <c r="BI79" s="12"/>
      <c r="BM79" s="12"/>
      <c r="BN79" s="12"/>
      <c r="BO79" s="12"/>
      <c r="BP79" s="12"/>
      <c r="BQ79" s="12"/>
      <c r="BR79" s="12"/>
      <c r="BT79" s="12"/>
      <c r="BV79" s="5"/>
      <c r="BW79" s="5"/>
      <c r="BX79" s="5"/>
      <c r="BY79" s="12"/>
      <c r="BZ79" s="12"/>
      <c r="CA79" s="12"/>
      <c r="CB79" s="12"/>
      <c r="CC79" s="12"/>
      <c r="CD79" s="5"/>
      <c r="CE79" s="5"/>
      <c r="CF79" s="5"/>
      <c r="CG79" s="5"/>
      <c r="CH79" s="5"/>
      <c r="CI79" s="5"/>
      <c r="CJ79" s="5"/>
      <c r="CK79" s="5"/>
      <c r="CL79" s="5"/>
      <c r="CM79" s="5"/>
    </row>
    <row r="80" spans="3:91" ht="13.2">
      <c r="C80" s="12"/>
      <c r="O80" s="12"/>
      <c r="P80" s="12"/>
      <c r="Q80" s="12"/>
      <c r="R80" s="5"/>
      <c r="T80" s="12"/>
      <c r="U80" s="12"/>
      <c r="V80" s="12"/>
      <c r="W80" s="12"/>
      <c r="AA80" s="12"/>
      <c r="AB80" s="12"/>
      <c r="AC80" s="12"/>
      <c r="AD80" s="5"/>
      <c r="AE80" s="12"/>
      <c r="AF80" s="12"/>
      <c r="AG80" s="12"/>
      <c r="AH80" s="12"/>
      <c r="AI80" s="12"/>
      <c r="AJ80" s="12"/>
      <c r="AK80" s="12"/>
      <c r="AQ80" s="12"/>
      <c r="AR80" s="12"/>
      <c r="AT80" s="12"/>
      <c r="AU80" s="12"/>
      <c r="AV80" s="12"/>
      <c r="AW80" s="5"/>
      <c r="AX80" s="12"/>
      <c r="AY80" s="12"/>
      <c r="BB80" s="12"/>
      <c r="BC80" s="12"/>
      <c r="BD80" s="12">
        <f t="shared" si="1"/>
        <v>0</v>
      </c>
      <c r="BF80" s="5"/>
      <c r="BI80" s="12"/>
      <c r="BM80" s="12"/>
      <c r="BN80" s="12"/>
      <c r="BO80" s="12"/>
      <c r="BP80" s="12"/>
      <c r="BQ80" s="12"/>
      <c r="BR80" s="12"/>
      <c r="BT80" s="12"/>
      <c r="BV80" s="5"/>
      <c r="BW80" s="5"/>
      <c r="BX80" s="5"/>
      <c r="BY80" s="12"/>
      <c r="BZ80" s="12"/>
      <c r="CA80" s="12"/>
      <c r="CB80" s="12"/>
      <c r="CC80" s="12"/>
      <c r="CD80" s="5"/>
      <c r="CE80" s="5"/>
      <c r="CF80" s="5"/>
      <c r="CG80" s="5"/>
      <c r="CH80" s="5"/>
      <c r="CI80" s="5"/>
      <c r="CJ80" s="5"/>
      <c r="CK80" s="5"/>
      <c r="CL80" s="5"/>
      <c r="CM80" s="5"/>
    </row>
    <row r="81" spans="3:91" ht="13.2">
      <c r="C81" s="12"/>
      <c r="O81" s="12"/>
      <c r="P81" s="12"/>
      <c r="Q81" s="12"/>
      <c r="R81" s="5"/>
      <c r="T81" s="12"/>
      <c r="U81" s="12"/>
      <c r="V81" s="12"/>
      <c r="W81" s="12"/>
      <c r="AA81" s="12"/>
      <c r="AB81" s="12"/>
      <c r="AC81" s="12"/>
      <c r="AD81" s="5"/>
      <c r="AE81" s="12"/>
      <c r="AF81" s="12"/>
      <c r="AG81" s="12"/>
      <c r="AH81" s="12"/>
      <c r="AI81" s="12"/>
      <c r="AJ81" s="12"/>
      <c r="AK81" s="12"/>
      <c r="AQ81" s="12"/>
      <c r="AR81" s="12"/>
      <c r="AT81" s="12"/>
      <c r="AU81" s="12"/>
      <c r="AV81" s="12"/>
      <c r="AW81" s="5"/>
      <c r="AX81" s="12"/>
      <c r="AY81" s="12"/>
      <c r="BB81" s="12"/>
      <c r="BC81" s="12"/>
      <c r="BD81" s="12">
        <f t="shared" si="1"/>
        <v>0</v>
      </c>
      <c r="BF81" s="5"/>
      <c r="BI81" s="12"/>
      <c r="BM81" s="12"/>
      <c r="BN81" s="12"/>
      <c r="BO81" s="12"/>
      <c r="BP81" s="12"/>
      <c r="BQ81" s="12"/>
      <c r="BR81" s="12"/>
      <c r="BT81" s="12"/>
      <c r="BV81" s="5"/>
      <c r="BW81" s="5"/>
      <c r="BX81" s="5"/>
      <c r="BY81" s="12"/>
      <c r="BZ81" s="12"/>
      <c r="CA81" s="12"/>
      <c r="CB81" s="12"/>
      <c r="CC81" s="12"/>
      <c r="CD81" s="5"/>
      <c r="CE81" s="5"/>
      <c r="CF81" s="5"/>
      <c r="CG81" s="5"/>
      <c r="CH81" s="5"/>
      <c r="CI81" s="5"/>
      <c r="CJ81" s="5"/>
      <c r="CK81" s="5"/>
      <c r="CL81" s="5"/>
      <c r="CM81" s="5"/>
    </row>
    <row r="82" spans="3:91" ht="13.2">
      <c r="C82" s="12"/>
      <c r="O82" s="12"/>
      <c r="P82" s="12"/>
      <c r="Q82" s="12"/>
      <c r="R82" s="5"/>
      <c r="T82" s="12"/>
      <c r="U82" s="12"/>
      <c r="V82" s="12"/>
      <c r="W82" s="12"/>
      <c r="AA82" s="12"/>
      <c r="AB82" s="12"/>
      <c r="AC82" s="12"/>
      <c r="AD82" s="5"/>
      <c r="AE82" s="12"/>
      <c r="AF82" s="12"/>
      <c r="AG82" s="12"/>
      <c r="AH82" s="12"/>
      <c r="AI82" s="12"/>
      <c r="AJ82" s="12"/>
      <c r="AK82" s="12"/>
      <c r="AQ82" s="12"/>
      <c r="AR82" s="12"/>
      <c r="AT82" s="12"/>
      <c r="AU82" s="12"/>
      <c r="AV82" s="12"/>
      <c r="AW82" s="5"/>
      <c r="AX82" s="12"/>
      <c r="AY82" s="12"/>
      <c r="BB82" s="12"/>
      <c r="BC82" s="12"/>
      <c r="BD82" s="12">
        <f t="shared" si="1"/>
        <v>0</v>
      </c>
      <c r="BF82" s="5"/>
      <c r="BI82" s="12"/>
      <c r="BM82" s="12"/>
      <c r="BN82" s="12"/>
      <c r="BO82" s="12"/>
      <c r="BP82" s="12"/>
      <c r="BQ82" s="12"/>
      <c r="BR82" s="12"/>
      <c r="BT82" s="12"/>
      <c r="BV82" s="5"/>
      <c r="BW82" s="5"/>
      <c r="BX82" s="5"/>
      <c r="BY82" s="12"/>
      <c r="BZ82" s="12"/>
      <c r="CA82" s="12"/>
      <c r="CB82" s="12"/>
      <c r="CC82" s="12"/>
      <c r="CD82" s="5"/>
      <c r="CE82" s="5"/>
      <c r="CF82" s="5"/>
      <c r="CG82" s="5"/>
      <c r="CH82" s="5"/>
      <c r="CI82" s="5"/>
      <c r="CJ82" s="5"/>
      <c r="CK82" s="5"/>
      <c r="CL82" s="5"/>
      <c r="CM82" s="5"/>
    </row>
    <row r="83" spans="3:91" ht="13.2">
      <c r="C83" s="12"/>
      <c r="O83" s="12"/>
      <c r="P83" s="12"/>
      <c r="Q83" s="12"/>
      <c r="R83" s="5"/>
      <c r="T83" s="12"/>
      <c r="U83" s="12"/>
      <c r="V83" s="12"/>
      <c r="W83" s="12"/>
      <c r="AA83" s="12"/>
      <c r="AB83" s="12"/>
      <c r="AC83" s="12"/>
      <c r="AD83" s="5"/>
      <c r="AE83" s="12"/>
      <c r="AF83" s="12"/>
      <c r="AG83" s="12"/>
      <c r="AH83" s="12"/>
      <c r="AI83" s="12"/>
      <c r="AJ83" s="12"/>
      <c r="AK83" s="12"/>
      <c r="AQ83" s="12"/>
      <c r="AR83" s="12"/>
      <c r="AT83" s="12"/>
      <c r="AU83" s="12"/>
      <c r="AV83" s="12"/>
      <c r="AW83" s="5"/>
      <c r="AX83" s="12"/>
      <c r="AY83" s="12"/>
      <c r="BB83" s="12"/>
      <c r="BC83" s="12"/>
      <c r="BD83" s="12">
        <f t="shared" si="1"/>
        <v>0</v>
      </c>
      <c r="BF83" s="5"/>
      <c r="BI83" s="12"/>
      <c r="BM83" s="12"/>
      <c r="BN83" s="12"/>
      <c r="BO83" s="12"/>
      <c r="BP83" s="12"/>
      <c r="BQ83" s="12"/>
      <c r="BR83" s="12"/>
      <c r="BT83" s="12"/>
      <c r="BV83" s="5"/>
      <c r="BW83" s="5"/>
      <c r="BX83" s="5"/>
      <c r="BY83" s="12"/>
      <c r="BZ83" s="12"/>
      <c r="CA83" s="12"/>
      <c r="CB83" s="12"/>
      <c r="CC83" s="12"/>
      <c r="CD83" s="5"/>
      <c r="CE83" s="5"/>
      <c r="CF83" s="5"/>
      <c r="CG83" s="5"/>
      <c r="CH83" s="5"/>
      <c r="CI83" s="5"/>
      <c r="CJ83" s="5"/>
      <c r="CK83" s="5"/>
      <c r="CL83" s="5"/>
      <c r="CM83" s="5"/>
    </row>
    <row r="84" spans="3:91" ht="13.2">
      <c r="C84" s="12"/>
      <c r="O84" s="12"/>
      <c r="P84" s="12"/>
      <c r="Q84" s="12"/>
      <c r="R84" s="5"/>
      <c r="T84" s="12"/>
      <c r="U84" s="12"/>
      <c r="V84" s="12"/>
      <c r="W84" s="12"/>
      <c r="AA84" s="12"/>
      <c r="AB84" s="12"/>
      <c r="AC84" s="12"/>
      <c r="AD84" s="5"/>
      <c r="AE84" s="12"/>
      <c r="AF84" s="12"/>
      <c r="AG84" s="12"/>
      <c r="AH84" s="12"/>
      <c r="AI84" s="12"/>
      <c r="AJ84" s="12"/>
      <c r="AK84" s="12"/>
      <c r="AQ84" s="12"/>
      <c r="AR84" s="12"/>
      <c r="AT84" s="12"/>
      <c r="AU84" s="12"/>
      <c r="AV84" s="12"/>
      <c r="AW84" s="5"/>
      <c r="AX84" s="12"/>
      <c r="AY84" s="12"/>
      <c r="BB84" s="12"/>
      <c r="BC84" s="12"/>
      <c r="BD84" s="12">
        <f t="shared" si="1"/>
        <v>0</v>
      </c>
      <c r="BF84" s="5"/>
      <c r="BI84" s="12"/>
      <c r="BM84" s="12"/>
      <c r="BN84" s="12"/>
      <c r="BO84" s="12"/>
      <c r="BP84" s="12"/>
      <c r="BQ84" s="12"/>
      <c r="BR84" s="12"/>
      <c r="BT84" s="12"/>
      <c r="BV84" s="5"/>
      <c r="BW84" s="5"/>
      <c r="BX84" s="5"/>
      <c r="BY84" s="12"/>
      <c r="BZ84" s="12"/>
      <c r="CA84" s="12"/>
      <c r="CB84" s="12"/>
      <c r="CC84" s="12"/>
      <c r="CD84" s="5"/>
      <c r="CE84" s="5"/>
      <c r="CF84" s="5"/>
      <c r="CG84" s="5"/>
      <c r="CH84" s="5"/>
      <c r="CI84" s="5"/>
      <c r="CJ84" s="5"/>
      <c r="CK84" s="5"/>
      <c r="CL84" s="5"/>
      <c r="CM84" s="5"/>
    </row>
    <row r="85" spans="3:91" ht="13.2">
      <c r="C85" s="12"/>
      <c r="O85" s="12"/>
      <c r="P85" s="12"/>
      <c r="Q85" s="12"/>
      <c r="R85" s="5"/>
      <c r="T85" s="12"/>
      <c r="U85" s="12"/>
      <c r="V85" s="12"/>
      <c r="W85" s="12"/>
      <c r="AA85" s="12"/>
      <c r="AB85" s="12"/>
      <c r="AC85" s="12"/>
      <c r="AD85" s="5"/>
      <c r="AE85" s="12"/>
      <c r="AF85" s="12"/>
      <c r="AG85" s="12"/>
      <c r="AH85" s="12"/>
      <c r="AI85" s="12"/>
      <c r="AJ85" s="12"/>
      <c r="AK85" s="12"/>
      <c r="AQ85" s="12"/>
      <c r="AR85" s="12"/>
      <c r="AT85" s="12"/>
      <c r="AU85" s="12"/>
      <c r="AV85" s="12"/>
      <c r="AW85" s="5"/>
      <c r="AX85" s="12"/>
      <c r="AY85" s="12"/>
      <c r="BB85" s="12"/>
      <c r="BC85" s="12"/>
      <c r="BD85" s="12">
        <f t="shared" si="1"/>
        <v>0</v>
      </c>
      <c r="BF85" s="5"/>
      <c r="BI85" s="12"/>
      <c r="BM85" s="12"/>
      <c r="BN85" s="12"/>
      <c r="BO85" s="12"/>
      <c r="BP85" s="12"/>
      <c r="BQ85" s="12"/>
      <c r="BR85" s="12"/>
      <c r="BT85" s="12"/>
      <c r="BV85" s="5"/>
      <c r="BW85" s="5"/>
      <c r="BX85" s="5"/>
      <c r="BY85" s="12"/>
      <c r="BZ85" s="12"/>
      <c r="CA85" s="12"/>
      <c r="CB85" s="12"/>
      <c r="CC85" s="12"/>
      <c r="CD85" s="5"/>
      <c r="CE85" s="5"/>
      <c r="CF85" s="5"/>
      <c r="CG85" s="5"/>
      <c r="CH85" s="5"/>
      <c r="CI85" s="5"/>
      <c r="CJ85" s="5"/>
      <c r="CK85" s="5"/>
      <c r="CL85" s="5"/>
      <c r="CM85" s="5"/>
    </row>
    <row r="86" spans="3:91" ht="13.2">
      <c r="C86" s="12"/>
      <c r="O86" s="12"/>
      <c r="P86" s="12"/>
      <c r="Q86" s="12"/>
      <c r="R86" s="5"/>
      <c r="T86" s="12"/>
      <c r="U86" s="12"/>
      <c r="V86" s="12"/>
      <c r="W86" s="12"/>
      <c r="AA86" s="12"/>
      <c r="AB86" s="12"/>
      <c r="AC86" s="12"/>
      <c r="AD86" s="5"/>
      <c r="AE86" s="12"/>
      <c r="AF86" s="12"/>
      <c r="AG86" s="12"/>
      <c r="AH86" s="12"/>
      <c r="AI86" s="12"/>
      <c r="AJ86" s="12"/>
      <c r="AK86" s="12"/>
      <c r="AQ86" s="12"/>
      <c r="AR86" s="12"/>
      <c r="AT86" s="12"/>
      <c r="AU86" s="12"/>
      <c r="AV86" s="12"/>
      <c r="AW86" s="5"/>
      <c r="AX86" s="12"/>
      <c r="AY86" s="12"/>
      <c r="BB86" s="12"/>
      <c r="BC86" s="12"/>
      <c r="BD86" s="12">
        <f t="shared" si="1"/>
        <v>0</v>
      </c>
      <c r="BF86" s="5"/>
      <c r="BI86" s="12"/>
      <c r="BM86" s="12"/>
      <c r="BN86" s="12"/>
      <c r="BO86" s="12"/>
      <c r="BP86" s="12"/>
      <c r="BQ86" s="12"/>
      <c r="BR86" s="12"/>
      <c r="BT86" s="12"/>
      <c r="BV86" s="5"/>
      <c r="BW86" s="5"/>
      <c r="BX86" s="5"/>
      <c r="BY86" s="12"/>
      <c r="BZ86" s="12"/>
      <c r="CA86" s="12"/>
      <c r="CB86" s="12"/>
      <c r="CC86" s="12"/>
      <c r="CD86" s="5"/>
      <c r="CE86" s="5"/>
      <c r="CF86" s="5"/>
      <c r="CG86" s="5"/>
      <c r="CH86" s="5"/>
      <c r="CI86" s="5"/>
      <c r="CJ86" s="5"/>
      <c r="CK86" s="5"/>
      <c r="CL86" s="5"/>
      <c r="CM86" s="5"/>
    </row>
    <row r="87" spans="3:91" ht="13.2">
      <c r="C87" s="12"/>
      <c r="O87" s="12"/>
      <c r="P87" s="12"/>
      <c r="Q87" s="12"/>
      <c r="R87" s="5"/>
      <c r="T87" s="12"/>
      <c r="U87" s="12"/>
      <c r="V87" s="12"/>
      <c r="W87" s="12"/>
      <c r="AA87" s="12"/>
      <c r="AB87" s="12"/>
      <c r="AC87" s="12"/>
      <c r="AD87" s="5"/>
      <c r="AE87" s="12"/>
      <c r="AF87" s="12"/>
      <c r="AG87" s="12"/>
      <c r="AH87" s="12"/>
      <c r="AI87" s="12"/>
      <c r="AJ87" s="12"/>
      <c r="AK87" s="12"/>
      <c r="AQ87" s="12"/>
      <c r="AR87" s="12"/>
      <c r="AT87" s="12"/>
      <c r="AU87" s="12"/>
      <c r="AV87" s="12"/>
      <c r="AW87" s="5"/>
      <c r="AX87" s="12"/>
      <c r="AY87" s="12"/>
      <c r="BB87" s="12"/>
      <c r="BC87" s="12"/>
      <c r="BD87" s="12">
        <f t="shared" si="1"/>
        <v>0</v>
      </c>
      <c r="BF87" s="5"/>
      <c r="BI87" s="12"/>
      <c r="BM87" s="12"/>
      <c r="BN87" s="12"/>
      <c r="BO87" s="12"/>
      <c r="BP87" s="12"/>
      <c r="BQ87" s="12"/>
      <c r="BR87" s="12"/>
      <c r="BT87" s="12"/>
      <c r="BV87" s="5"/>
      <c r="BW87" s="5"/>
      <c r="BX87" s="5"/>
      <c r="BY87" s="12"/>
      <c r="BZ87" s="12"/>
      <c r="CA87" s="12"/>
      <c r="CB87" s="12"/>
      <c r="CC87" s="12"/>
      <c r="CD87" s="5"/>
      <c r="CE87" s="5"/>
      <c r="CF87" s="5"/>
      <c r="CG87" s="5"/>
      <c r="CH87" s="5"/>
      <c r="CI87" s="5"/>
      <c r="CJ87" s="5"/>
      <c r="CK87" s="5"/>
      <c r="CL87" s="5"/>
      <c r="CM87" s="5"/>
    </row>
    <row r="88" spans="3:91" ht="13.2">
      <c r="C88" s="12"/>
      <c r="O88" s="12"/>
      <c r="P88" s="12"/>
      <c r="Q88" s="12"/>
      <c r="R88" s="5"/>
      <c r="T88" s="12"/>
      <c r="U88" s="12"/>
      <c r="V88" s="12"/>
      <c r="W88" s="12"/>
      <c r="AA88" s="12"/>
      <c r="AB88" s="12"/>
      <c r="AC88" s="12"/>
      <c r="AD88" s="5"/>
      <c r="AE88" s="12"/>
      <c r="AF88" s="12"/>
      <c r="AG88" s="12"/>
      <c r="AH88" s="12"/>
      <c r="AI88" s="12"/>
      <c r="AJ88" s="12"/>
      <c r="AK88" s="12"/>
      <c r="AQ88" s="12"/>
      <c r="AR88" s="12"/>
      <c r="AT88" s="12"/>
      <c r="AU88" s="12"/>
      <c r="AV88" s="12"/>
      <c r="AW88" s="5"/>
      <c r="AX88" s="12"/>
      <c r="AY88" s="12"/>
      <c r="BB88" s="12"/>
      <c r="BC88" s="12"/>
      <c r="BD88" s="12">
        <f t="shared" si="1"/>
        <v>0</v>
      </c>
      <c r="BF88" s="5"/>
      <c r="BI88" s="12"/>
      <c r="BM88" s="12"/>
      <c r="BN88" s="12"/>
      <c r="BO88" s="12"/>
      <c r="BP88" s="12"/>
      <c r="BQ88" s="12"/>
      <c r="BR88" s="12"/>
      <c r="BT88" s="12"/>
      <c r="BV88" s="5"/>
      <c r="BW88" s="5"/>
      <c r="BX88" s="5"/>
      <c r="BY88" s="12"/>
      <c r="BZ88" s="12"/>
      <c r="CA88" s="12"/>
      <c r="CB88" s="12"/>
      <c r="CC88" s="12"/>
      <c r="CD88" s="5"/>
      <c r="CE88" s="5"/>
      <c r="CF88" s="5"/>
      <c r="CG88" s="5"/>
      <c r="CH88" s="5"/>
      <c r="CI88" s="5"/>
      <c r="CJ88" s="5"/>
      <c r="CK88" s="5"/>
      <c r="CL88" s="5"/>
      <c r="CM88" s="5"/>
    </row>
    <row r="89" spans="3:91" ht="13.2">
      <c r="C89" s="12"/>
      <c r="O89" s="12"/>
      <c r="P89" s="12"/>
      <c r="Q89" s="12"/>
      <c r="R89" s="5"/>
      <c r="T89" s="12"/>
      <c r="U89" s="12"/>
      <c r="V89" s="12"/>
      <c r="W89" s="12"/>
      <c r="AA89" s="12"/>
      <c r="AB89" s="12"/>
      <c r="AC89" s="12"/>
      <c r="AD89" s="5"/>
      <c r="AE89" s="12"/>
      <c r="AF89" s="12"/>
      <c r="AG89" s="12"/>
      <c r="AH89" s="12"/>
      <c r="AI89" s="12"/>
      <c r="AJ89" s="12"/>
      <c r="AK89" s="12"/>
      <c r="AQ89" s="12"/>
      <c r="AR89" s="12"/>
      <c r="AT89" s="12"/>
      <c r="AU89" s="12"/>
      <c r="AV89" s="12"/>
      <c r="AW89" s="5"/>
      <c r="AX89" s="12"/>
      <c r="AY89" s="12"/>
      <c r="BB89" s="12"/>
      <c r="BC89" s="12"/>
      <c r="BD89" s="12">
        <f t="shared" si="1"/>
        <v>0</v>
      </c>
      <c r="BF89" s="5"/>
      <c r="BI89" s="12"/>
      <c r="BM89" s="12"/>
      <c r="BN89" s="12"/>
      <c r="BO89" s="12"/>
      <c r="BP89" s="12"/>
      <c r="BQ89" s="12"/>
      <c r="BR89" s="12"/>
      <c r="BT89" s="12"/>
      <c r="BV89" s="5"/>
      <c r="BW89" s="5"/>
      <c r="BX89" s="5"/>
      <c r="BY89" s="12"/>
      <c r="BZ89" s="12"/>
      <c r="CA89" s="12"/>
      <c r="CB89" s="12"/>
      <c r="CC89" s="12"/>
      <c r="CD89" s="5"/>
      <c r="CE89" s="5"/>
      <c r="CF89" s="5"/>
      <c r="CG89" s="5"/>
      <c r="CH89" s="5"/>
      <c r="CI89" s="5"/>
      <c r="CJ89" s="5"/>
      <c r="CK89" s="5"/>
      <c r="CL89" s="5"/>
      <c r="CM89" s="5"/>
    </row>
    <row r="90" spans="3:91" ht="13.2">
      <c r="C90" s="12"/>
      <c r="O90" s="12"/>
      <c r="P90" s="12"/>
      <c r="Q90" s="12"/>
      <c r="R90" s="5"/>
      <c r="T90" s="12"/>
      <c r="U90" s="12"/>
      <c r="V90" s="12"/>
      <c r="W90" s="12"/>
      <c r="AA90" s="12"/>
      <c r="AB90" s="12"/>
      <c r="AC90" s="12"/>
      <c r="AD90" s="5"/>
      <c r="AE90" s="12"/>
      <c r="AF90" s="12"/>
      <c r="AG90" s="12"/>
      <c r="AH90" s="12"/>
      <c r="AI90" s="12"/>
      <c r="AJ90" s="12"/>
      <c r="AK90" s="12"/>
      <c r="AQ90" s="12"/>
      <c r="AR90" s="12"/>
      <c r="AT90" s="12"/>
      <c r="AU90" s="12"/>
      <c r="AV90" s="12"/>
      <c r="AW90" s="5"/>
      <c r="AX90" s="12"/>
      <c r="AY90" s="12"/>
      <c r="BB90" s="12"/>
      <c r="BC90" s="12"/>
      <c r="BD90" s="12">
        <f t="shared" si="1"/>
        <v>0</v>
      </c>
      <c r="BF90" s="5"/>
      <c r="BI90" s="12"/>
      <c r="BM90" s="12"/>
      <c r="BN90" s="12"/>
      <c r="BO90" s="12"/>
      <c r="BP90" s="12"/>
      <c r="BQ90" s="12"/>
      <c r="BR90" s="12"/>
      <c r="BT90" s="12"/>
      <c r="BV90" s="5"/>
      <c r="BW90" s="5"/>
      <c r="BX90" s="5"/>
      <c r="BY90" s="12"/>
      <c r="BZ90" s="12"/>
      <c r="CA90" s="12"/>
      <c r="CB90" s="12"/>
      <c r="CC90" s="12"/>
      <c r="CD90" s="5"/>
      <c r="CE90" s="5"/>
      <c r="CF90" s="5"/>
      <c r="CG90" s="5"/>
      <c r="CH90" s="5"/>
      <c r="CI90" s="5"/>
      <c r="CJ90" s="5"/>
      <c r="CK90" s="5"/>
      <c r="CL90" s="5"/>
      <c r="CM90" s="5"/>
    </row>
    <row r="91" spans="3:91" ht="13.2">
      <c r="C91" s="12"/>
      <c r="O91" s="12"/>
      <c r="P91" s="12"/>
      <c r="Q91" s="12"/>
      <c r="R91" s="5"/>
      <c r="T91" s="12"/>
      <c r="U91" s="12"/>
      <c r="V91" s="12"/>
      <c r="W91" s="12"/>
      <c r="AA91" s="12"/>
      <c r="AB91" s="12"/>
      <c r="AC91" s="12"/>
      <c r="AD91" s="5"/>
      <c r="AE91" s="12"/>
      <c r="AF91" s="12"/>
      <c r="AG91" s="12"/>
      <c r="AH91" s="12"/>
      <c r="AI91" s="12"/>
      <c r="AJ91" s="12"/>
      <c r="AK91" s="12"/>
      <c r="AQ91" s="12"/>
      <c r="AR91" s="12"/>
      <c r="AT91" s="12"/>
      <c r="AU91" s="12"/>
      <c r="AV91" s="12"/>
      <c r="AW91" s="5"/>
      <c r="AX91" s="12"/>
      <c r="AY91" s="12"/>
      <c r="BB91" s="12"/>
      <c r="BC91" s="12"/>
      <c r="BD91" s="12">
        <f t="shared" si="1"/>
        <v>0</v>
      </c>
      <c r="BF91" s="5"/>
      <c r="BI91" s="12"/>
      <c r="BM91" s="12"/>
      <c r="BN91" s="12"/>
      <c r="BO91" s="12"/>
      <c r="BP91" s="12"/>
      <c r="BQ91" s="12"/>
      <c r="BR91" s="12"/>
      <c r="BT91" s="12"/>
      <c r="BV91" s="5"/>
      <c r="BW91" s="5"/>
      <c r="BX91" s="5"/>
      <c r="BY91" s="12"/>
      <c r="BZ91" s="12"/>
      <c r="CA91" s="12"/>
      <c r="CB91" s="12"/>
      <c r="CC91" s="12"/>
      <c r="CD91" s="5"/>
      <c r="CE91" s="5"/>
      <c r="CF91" s="5"/>
      <c r="CG91" s="5"/>
      <c r="CH91" s="5"/>
      <c r="CI91" s="5"/>
      <c r="CJ91" s="5"/>
      <c r="CK91" s="5"/>
      <c r="CL91" s="5"/>
      <c r="CM91" s="5"/>
    </row>
    <row r="92" spans="3:91" ht="13.2">
      <c r="C92" s="12"/>
      <c r="O92" s="12"/>
      <c r="P92" s="12"/>
      <c r="Q92" s="12"/>
      <c r="R92" s="5"/>
      <c r="T92" s="12"/>
      <c r="U92" s="12"/>
      <c r="V92" s="12"/>
      <c r="W92" s="12"/>
      <c r="AA92" s="12"/>
      <c r="AB92" s="12"/>
      <c r="AC92" s="12"/>
      <c r="AD92" s="5"/>
      <c r="AE92" s="12"/>
      <c r="AF92" s="12"/>
      <c r="AG92" s="12"/>
      <c r="AH92" s="12"/>
      <c r="AI92" s="12"/>
      <c r="AJ92" s="12"/>
      <c r="AK92" s="12"/>
      <c r="AQ92" s="12"/>
      <c r="AR92" s="12"/>
      <c r="AT92" s="12"/>
      <c r="AU92" s="12"/>
      <c r="AV92" s="12"/>
      <c r="AW92" s="5"/>
      <c r="AX92" s="12"/>
      <c r="AY92" s="12"/>
      <c r="BB92" s="12"/>
      <c r="BC92" s="12"/>
      <c r="BD92" s="12">
        <f t="shared" si="1"/>
        <v>0</v>
      </c>
      <c r="BF92" s="5"/>
      <c r="BI92" s="12"/>
      <c r="BM92" s="12"/>
      <c r="BN92" s="12"/>
      <c r="BO92" s="12"/>
      <c r="BP92" s="12"/>
      <c r="BQ92" s="12"/>
      <c r="BR92" s="12"/>
      <c r="BT92" s="12"/>
      <c r="BV92" s="5"/>
      <c r="BW92" s="5"/>
      <c r="BX92" s="5"/>
      <c r="BY92" s="12"/>
      <c r="BZ92" s="12"/>
      <c r="CA92" s="12"/>
      <c r="CB92" s="12"/>
      <c r="CC92" s="12"/>
      <c r="CD92" s="5"/>
      <c r="CE92" s="5"/>
      <c r="CF92" s="5"/>
      <c r="CG92" s="5"/>
      <c r="CH92" s="5"/>
      <c r="CI92" s="5"/>
      <c r="CJ92" s="5"/>
      <c r="CK92" s="5"/>
      <c r="CL92" s="5"/>
      <c r="CM92" s="5"/>
    </row>
    <row r="93" spans="3:91" ht="13.2">
      <c r="C93" s="12"/>
      <c r="O93" s="12"/>
      <c r="P93" s="12"/>
      <c r="Q93" s="12"/>
      <c r="R93" s="5"/>
      <c r="T93" s="12"/>
      <c r="U93" s="12"/>
      <c r="V93" s="12"/>
      <c r="W93" s="12"/>
      <c r="AA93" s="12"/>
      <c r="AB93" s="12"/>
      <c r="AC93" s="12"/>
      <c r="AD93" s="5"/>
      <c r="AE93" s="12"/>
      <c r="AF93" s="12"/>
      <c r="AG93" s="12"/>
      <c r="AH93" s="12"/>
      <c r="AI93" s="12"/>
      <c r="AJ93" s="12"/>
      <c r="AK93" s="12"/>
      <c r="AQ93" s="12"/>
      <c r="AR93" s="12"/>
      <c r="AT93" s="12"/>
      <c r="AU93" s="12"/>
      <c r="AV93" s="12"/>
      <c r="AW93" s="5"/>
      <c r="AX93" s="12"/>
      <c r="AY93" s="12"/>
      <c r="BB93" s="12"/>
      <c r="BC93" s="12"/>
      <c r="BD93" s="12">
        <f t="shared" si="1"/>
        <v>0</v>
      </c>
      <c r="BF93" s="5"/>
      <c r="BI93" s="12"/>
      <c r="BM93" s="12"/>
      <c r="BN93" s="12"/>
      <c r="BO93" s="12"/>
      <c r="BP93" s="12"/>
      <c r="BQ93" s="12"/>
      <c r="BR93" s="12"/>
      <c r="BT93" s="12"/>
      <c r="BV93" s="5"/>
      <c r="BW93" s="5"/>
      <c r="BX93" s="5"/>
      <c r="BY93" s="12"/>
      <c r="BZ93" s="12"/>
      <c r="CA93" s="12"/>
      <c r="CB93" s="12"/>
      <c r="CC93" s="12"/>
      <c r="CD93" s="5"/>
      <c r="CE93" s="5"/>
      <c r="CF93" s="5"/>
      <c r="CG93" s="5"/>
      <c r="CH93" s="5"/>
      <c r="CI93" s="5"/>
      <c r="CJ93" s="5"/>
      <c r="CK93" s="5"/>
      <c r="CL93" s="5"/>
      <c r="CM93" s="5"/>
    </row>
    <row r="94" spans="3:91" ht="13.2">
      <c r="C94" s="12"/>
      <c r="O94" s="12"/>
      <c r="P94" s="12"/>
      <c r="Q94" s="12"/>
      <c r="R94" s="5"/>
      <c r="T94" s="12"/>
      <c r="U94" s="12"/>
      <c r="V94" s="12"/>
      <c r="W94" s="12"/>
      <c r="AA94" s="12"/>
      <c r="AB94" s="12"/>
      <c r="AC94" s="12"/>
      <c r="AD94" s="5"/>
      <c r="AE94" s="12"/>
      <c r="AF94" s="12"/>
      <c r="AG94" s="12"/>
      <c r="AH94" s="12"/>
      <c r="AI94" s="12"/>
      <c r="AJ94" s="12"/>
      <c r="AK94" s="12"/>
      <c r="AQ94" s="12"/>
      <c r="AR94" s="12"/>
      <c r="AT94" s="12"/>
      <c r="AU94" s="12"/>
      <c r="AV94" s="12"/>
      <c r="AW94" s="5"/>
      <c r="AX94" s="12"/>
      <c r="AY94" s="12"/>
      <c r="BB94" s="12"/>
      <c r="BC94" s="12"/>
      <c r="BD94" s="12">
        <f t="shared" si="1"/>
        <v>0</v>
      </c>
      <c r="BF94" s="5"/>
      <c r="BI94" s="12"/>
      <c r="BM94" s="12"/>
      <c r="BN94" s="12"/>
      <c r="BO94" s="12"/>
      <c r="BP94" s="12"/>
      <c r="BQ94" s="12"/>
      <c r="BR94" s="12"/>
      <c r="BT94" s="12"/>
      <c r="BV94" s="5"/>
      <c r="BW94" s="5"/>
      <c r="BX94" s="5"/>
      <c r="BY94" s="12"/>
      <c r="BZ94" s="12"/>
      <c r="CA94" s="12"/>
      <c r="CB94" s="12"/>
      <c r="CC94" s="12"/>
      <c r="CD94" s="5"/>
      <c r="CE94" s="5"/>
      <c r="CF94" s="5"/>
      <c r="CG94" s="5"/>
      <c r="CH94" s="5"/>
      <c r="CI94" s="5"/>
      <c r="CJ94" s="5"/>
      <c r="CK94" s="5"/>
      <c r="CL94" s="5"/>
      <c r="CM94" s="5"/>
    </row>
    <row r="95" spans="3:91" ht="13.2">
      <c r="C95" s="12"/>
      <c r="O95" s="12"/>
      <c r="P95" s="12"/>
      <c r="Q95" s="12"/>
      <c r="R95" s="5"/>
      <c r="T95" s="12"/>
      <c r="U95" s="12"/>
      <c r="V95" s="12"/>
      <c r="W95" s="12"/>
      <c r="AA95" s="12"/>
      <c r="AB95" s="12"/>
      <c r="AC95" s="12"/>
      <c r="AD95" s="5"/>
      <c r="AE95" s="12"/>
      <c r="AF95" s="12"/>
      <c r="AG95" s="12"/>
      <c r="AH95" s="12"/>
      <c r="AI95" s="12"/>
      <c r="AJ95" s="12"/>
      <c r="AK95" s="12"/>
      <c r="AQ95" s="12"/>
      <c r="AR95" s="12"/>
      <c r="AT95" s="12"/>
      <c r="AU95" s="12"/>
      <c r="AV95" s="12"/>
      <c r="AW95" s="5"/>
      <c r="AX95" s="12"/>
      <c r="AY95" s="12"/>
      <c r="BB95" s="12"/>
      <c r="BC95" s="12"/>
      <c r="BD95" s="12">
        <f t="shared" si="1"/>
        <v>0</v>
      </c>
      <c r="BF95" s="5"/>
      <c r="BI95" s="12"/>
      <c r="BM95" s="12"/>
      <c r="BN95" s="12"/>
      <c r="BO95" s="12"/>
      <c r="BP95" s="12"/>
      <c r="BQ95" s="12"/>
      <c r="BR95" s="12"/>
      <c r="BT95" s="12"/>
      <c r="BV95" s="5"/>
      <c r="BW95" s="5"/>
      <c r="BX95" s="5"/>
      <c r="BY95" s="12"/>
      <c r="BZ95" s="12"/>
      <c r="CA95" s="12"/>
      <c r="CB95" s="12"/>
      <c r="CC95" s="12"/>
      <c r="CD95" s="5"/>
      <c r="CE95" s="5"/>
      <c r="CF95" s="5"/>
      <c r="CG95" s="5"/>
      <c r="CH95" s="5"/>
      <c r="CI95" s="5"/>
      <c r="CJ95" s="5"/>
      <c r="CK95" s="5"/>
      <c r="CL95" s="5"/>
      <c r="CM95" s="5"/>
    </row>
    <row r="96" spans="3:91" ht="13.2">
      <c r="C96" s="12"/>
      <c r="O96" s="12"/>
      <c r="P96" s="12"/>
      <c r="Q96" s="12"/>
      <c r="R96" s="5"/>
      <c r="T96" s="12"/>
      <c r="U96" s="12"/>
      <c r="V96" s="12"/>
      <c r="W96" s="12"/>
      <c r="AA96" s="12"/>
      <c r="AB96" s="12"/>
      <c r="AC96" s="12"/>
      <c r="AD96" s="5"/>
      <c r="AE96" s="12"/>
      <c r="AF96" s="12"/>
      <c r="AG96" s="12"/>
      <c r="AH96" s="12"/>
      <c r="AI96" s="12"/>
      <c r="AJ96" s="12"/>
      <c r="AK96" s="12"/>
      <c r="AQ96" s="12"/>
      <c r="AR96" s="12"/>
      <c r="AT96" s="12"/>
      <c r="AU96" s="12"/>
      <c r="AV96" s="12"/>
      <c r="AW96" s="5"/>
      <c r="AX96" s="12"/>
      <c r="AY96" s="12"/>
      <c r="BB96" s="12"/>
      <c r="BC96" s="12"/>
      <c r="BD96" s="12">
        <f t="shared" si="1"/>
        <v>0</v>
      </c>
      <c r="BF96" s="5"/>
      <c r="BI96" s="12"/>
      <c r="BM96" s="12"/>
      <c r="BN96" s="12"/>
      <c r="BO96" s="12"/>
      <c r="BP96" s="12"/>
      <c r="BQ96" s="12"/>
      <c r="BR96" s="12"/>
      <c r="BT96" s="12"/>
      <c r="BV96" s="5"/>
      <c r="BW96" s="5"/>
      <c r="BX96" s="5"/>
      <c r="BY96" s="12"/>
      <c r="BZ96" s="12"/>
      <c r="CA96" s="12"/>
      <c r="CB96" s="12"/>
      <c r="CC96" s="12"/>
      <c r="CD96" s="5"/>
      <c r="CE96" s="5"/>
      <c r="CF96" s="5"/>
      <c r="CG96" s="5"/>
      <c r="CH96" s="5"/>
      <c r="CI96" s="5"/>
      <c r="CJ96" s="5"/>
      <c r="CK96" s="5"/>
      <c r="CL96" s="5"/>
      <c r="CM96" s="5"/>
    </row>
    <row r="97" spans="3:91" ht="13.2">
      <c r="C97" s="12"/>
      <c r="O97" s="12"/>
      <c r="P97" s="12"/>
      <c r="Q97" s="12"/>
      <c r="R97" s="5"/>
      <c r="T97" s="12"/>
      <c r="U97" s="12"/>
      <c r="V97" s="12"/>
      <c r="W97" s="12"/>
      <c r="AA97" s="12"/>
      <c r="AB97" s="12"/>
      <c r="AC97" s="12"/>
      <c r="AD97" s="5"/>
      <c r="AE97" s="12"/>
      <c r="AF97" s="12"/>
      <c r="AG97" s="12"/>
      <c r="AH97" s="12"/>
      <c r="AI97" s="12"/>
      <c r="AJ97" s="12"/>
      <c r="AK97" s="12"/>
      <c r="AQ97" s="12"/>
      <c r="AR97" s="12"/>
      <c r="AT97" s="12"/>
      <c r="AU97" s="12"/>
      <c r="AV97" s="12"/>
      <c r="AW97" s="5"/>
      <c r="AX97" s="12"/>
      <c r="AY97" s="12"/>
      <c r="BB97" s="12"/>
      <c r="BC97" s="12"/>
      <c r="BD97" s="12">
        <f t="shared" si="1"/>
        <v>0</v>
      </c>
      <c r="BF97" s="5"/>
      <c r="BI97" s="12"/>
      <c r="BM97" s="12"/>
      <c r="BN97" s="12"/>
      <c r="BO97" s="12"/>
      <c r="BP97" s="12"/>
      <c r="BQ97" s="12"/>
      <c r="BR97" s="12"/>
      <c r="BT97" s="12"/>
      <c r="BV97" s="5"/>
      <c r="BW97" s="5"/>
      <c r="BX97" s="5"/>
      <c r="BY97" s="12"/>
      <c r="BZ97" s="12"/>
      <c r="CA97" s="12"/>
      <c r="CB97" s="12"/>
      <c r="CC97" s="12"/>
      <c r="CD97" s="5"/>
      <c r="CE97" s="5"/>
      <c r="CF97" s="5"/>
      <c r="CG97" s="5"/>
      <c r="CH97" s="5"/>
      <c r="CI97" s="5"/>
      <c r="CJ97" s="5"/>
      <c r="CK97" s="5"/>
      <c r="CL97" s="5"/>
      <c r="CM97" s="5"/>
    </row>
    <row r="98" spans="3:91" ht="13.2">
      <c r="C98" s="12"/>
      <c r="O98" s="12"/>
      <c r="P98" s="12"/>
      <c r="Q98" s="12"/>
      <c r="R98" s="5"/>
      <c r="T98" s="12"/>
      <c r="U98" s="12"/>
      <c r="V98" s="12"/>
      <c r="W98" s="12"/>
      <c r="AA98" s="12"/>
      <c r="AB98" s="12"/>
      <c r="AC98" s="12"/>
      <c r="AD98" s="5"/>
      <c r="AE98" s="12"/>
      <c r="AF98" s="12"/>
      <c r="AG98" s="12"/>
      <c r="AH98" s="12"/>
      <c r="AI98" s="12"/>
      <c r="AJ98" s="12"/>
      <c r="AK98" s="12"/>
      <c r="AQ98" s="12"/>
      <c r="AR98" s="12"/>
      <c r="AT98" s="12"/>
      <c r="AU98" s="12"/>
      <c r="AV98" s="12"/>
      <c r="AW98" s="5"/>
      <c r="AX98" s="12"/>
      <c r="AY98" s="12"/>
      <c r="BB98" s="12"/>
      <c r="BC98" s="12"/>
      <c r="BD98" s="12">
        <f t="shared" si="1"/>
        <v>0</v>
      </c>
      <c r="BF98" s="5"/>
      <c r="BI98" s="12"/>
      <c r="BM98" s="12"/>
      <c r="BN98" s="12"/>
      <c r="BO98" s="12"/>
      <c r="BP98" s="12"/>
      <c r="BQ98" s="12"/>
      <c r="BR98" s="12"/>
      <c r="BT98" s="12"/>
      <c r="BV98" s="5"/>
      <c r="BW98" s="5"/>
      <c r="BX98" s="5"/>
      <c r="BY98" s="12"/>
      <c r="BZ98" s="12"/>
      <c r="CA98" s="12"/>
      <c r="CB98" s="12"/>
      <c r="CC98" s="12"/>
      <c r="CD98" s="5"/>
      <c r="CE98" s="5"/>
      <c r="CF98" s="5"/>
      <c r="CG98" s="5"/>
      <c r="CH98" s="5"/>
      <c r="CI98" s="5"/>
      <c r="CJ98" s="5"/>
      <c r="CK98" s="5"/>
      <c r="CL98" s="5"/>
      <c r="CM98" s="5"/>
    </row>
    <row r="99" spans="3:91" ht="13.2">
      <c r="C99" s="12"/>
      <c r="O99" s="12"/>
      <c r="P99" s="12"/>
      <c r="Q99" s="12"/>
      <c r="R99" s="5"/>
      <c r="T99" s="12"/>
      <c r="U99" s="12"/>
      <c r="V99" s="12"/>
      <c r="W99" s="12"/>
      <c r="AA99" s="12"/>
      <c r="AB99" s="12"/>
      <c r="AC99" s="12"/>
      <c r="AD99" s="5"/>
      <c r="AE99" s="12"/>
      <c r="AF99" s="12"/>
      <c r="AG99" s="12"/>
      <c r="AH99" s="12"/>
      <c r="AI99" s="12"/>
      <c r="AJ99" s="12"/>
      <c r="AK99" s="12"/>
      <c r="AQ99" s="12"/>
      <c r="AR99" s="12"/>
      <c r="AT99" s="12"/>
      <c r="AU99" s="12"/>
      <c r="AV99" s="12"/>
      <c r="AW99" s="5"/>
      <c r="AX99" s="12"/>
      <c r="AY99" s="12"/>
      <c r="BB99" s="12"/>
      <c r="BC99" s="12"/>
      <c r="BD99" s="12">
        <f t="shared" si="1"/>
        <v>0</v>
      </c>
      <c r="BF99" s="5"/>
      <c r="BI99" s="12"/>
      <c r="BM99" s="12"/>
      <c r="BN99" s="12"/>
      <c r="BO99" s="12"/>
      <c r="BP99" s="12"/>
      <c r="BQ99" s="12"/>
      <c r="BR99" s="12"/>
      <c r="BT99" s="12"/>
      <c r="BV99" s="5"/>
      <c r="BW99" s="5"/>
      <c r="BX99" s="5"/>
      <c r="BY99" s="12"/>
      <c r="BZ99" s="12"/>
      <c r="CA99" s="12"/>
      <c r="CB99" s="12"/>
      <c r="CC99" s="12"/>
      <c r="CD99" s="5"/>
      <c r="CE99" s="5"/>
      <c r="CF99" s="5"/>
      <c r="CG99" s="5"/>
      <c r="CH99" s="5"/>
      <c r="CI99" s="5"/>
      <c r="CJ99" s="5"/>
      <c r="CK99" s="5"/>
      <c r="CL99" s="5"/>
      <c r="CM99" s="5"/>
    </row>
    <row r="100" spans="3:91" ht="13.2">
      <c r="C100" s="12"/>
      <c r="O100" s="12"/>
      <c r="P100" s="12"/>
      <c r="Q100" s="12"/>
      <c r="R100" s="5"/>
      <c r="T100" s="12"/>
      <c r="U100" s="12"/>
      <c r="V100" s="12"/>
      <c r="W100" s="12"/>
      <c r="AA100" s="12"/>
      <c r="AB100" s="12"/>
      <c r="AC100" s="12"/>
      <c r="AD100" s="5"/>
      <c r="AE100" s="12"/>
      <c r="AF100" s="12"/>
      <c r="AG100" s="12"/>
      <c r="AH100" s="12"/>
      <c r="AI100" s="12"/>
      <c r="AJ100" s="12"/>
      <c r="AK100" s="12"/>
      <c r="AQ100" s="12"/>
      <c r="AR100" s="12"/>
      <c r="AT100" s="12"/>
      <c r="AU100" s="12"/>
      <c r="AV100" s="12"/>
      <c r="AW100" s="5"/>
      <c r="AX100" s="12"/>
      <c r="AY100" s="12"/>
      <c r="BB100" s="12"/>
      <c r="BC100" s="12"/>
      <c r="BD100" s="12">
        <f t="shared" si="1"/>
        <v>0</v>
      </c>
      <c r="BF100" s="5"/>
      <c r="BI100" s="12"/>
      <c r="BM100" s="12"/>
      <c r="BN100" s="12"/>
      <c r="BO100" s="12"/>
      <c r="BP100" s="12"/>
      <c r="BQ100" s="12"/>
      <c r="BR100" s="12"/>
      <c r="BT100" s="12"/>
      <c r="BV100" s="5"/>
      <c r="BW100" s="5"/>
      <c r="BX100" s="5"/>
      <c r="BY100" s="12"/>
      <c r="BZ100" s="12"/>
      <c r="CA100" s="12"/>
      <c r="CB100" s="12"/>
      <c r="CC100" s="12"/>
      <c r="CD100" s="5"/>
      <c r="CE100" s="5"/>
      <c r="CF100" s="5"/>
      <c r="CG100" s="5"/>
      <c r="CH100" s="5"/>
      <c r="CI100" s="5"/>
      <c r="CJ100" s="5"/>
      <c r="CK100" s="5"/>
      <c r="CL100" s="5"/>
      <c r="CM100" s="5"/>
    </row>
    <row r="101" spans="3:91" ht="13.2">
      <c r="R101" s="5"/>
      <c r="AD101" s="5"/>
      <c r="AW101" s="5"/>
      <c r="BF101" s="5"/>
      <c r="BV101" s="5"/>
      <c r="BW101" s="5"/>
      <c r="BX101" s="5"/>
      <c r="CD101" s="5"/>
      <c r="CE101" s="5"/>
      <c r="CF101" s="5"/>
      <c r="CG101" s="5"/>
      <c r="CH101" s="5"/>
      <c r="CI101" s="5"/>
      <c r="CJ101" s="5"/>
      <c r="CK101" s="5"/>
      <c r="CL101" s="5"/>
      <c r="CM101" s="5"/>
    </row>
    <row r="102" spans="3:91" ht="13.2">
      <c r="R102" s="5"/>
      <c r="AD102" s="5"/>
      <c r="AW102" s="5"/>
      <c r="BF102" s="5"/>
      <c r="BV102" s="5"/>
      <c r="BW102" s="5"/>
      <c r="BX102" s="5"/>
      <c r="CD102" s="5"/>
      <c r="CE102" s="5"/>
      <c r="CF102" s="5"/>
      <c r="CG102" s="5"/>
      <c r="CH102" s="5"/>
      <c r="CI102" s="5"/>
      <c r="CJ102" s="5"/>
      <c r="CK102" s="5"/>
      <c r="CL102" s="5"/>
      <c r="CM102" s="5"/>
    </row>
    <row r="103" spans="3:91" ht="13.2">
      <c r="R103" s="5"/>
      <c r="AD103" s="5"/>
      <c r="AW103" s="5"/>
      <c r="BF103" s="5"/>
      <c r="BV103" s="5"/>
      <c r="BW103" s="5"/>
      <c r="BX103" s="5"/>
      <c r="CD103" s="5"/>
      <c r="CE103" s="5"/>
      <c r="CF103" s="5"/>
      <c r="CG103" s="5"/>
      <c r="CH103" s="5"/>
      <c r="CI103" s="5"/>
      <c r="CJ103" s="5"/>
      <c r="CK103" s="5"/>
      <c r="CL103" s="5"/>
      <c r="CM103" s="5"/>
    </row>
    <row r="104" spans="3:91" ht="13.2">
      <c r="R104" s="5"/>
      <c r="AD104" s="5"/>
      <c r="AW104" s="5"/>
      <c r="BF104" s="5"/>
      <c r="BV104" s="5"/>
      <c r="BW104" s="5"/>
      <c r="BX104" s="5"/>
      <c r="CD104" s="5"/>
      <c r="CE104" s="5"/>
      <c r="CF104" s="5"/>
      <c r="CG104" s="5"/>
      <c r="CH104" s="5"/>
      <c r="CI104" s="5"/>
      <c r="CJ104" s="5"/>
      <c r="CK104" s="5"/>
      <c r="CL104" s="5"/>
      <c r="CM104" s="5"/>
    </row>
    <row r="105" spans="3:91" ht="13.2">
      <c r="R105" s="5"/>
      <c r="AD105" s="5"/>
      <c r="AW105" s="5"/>
      <c r="BF105" s="5"/>
      <c r="BV105" s="5"/>
      <c r="BW105" s="5"/>
      <c r="BX105" s="5"/>
      <c r="CD105" s="5"/>
      <c r="CE105" s="5"/>
      <c r="CF105" s="5"/>
      <c r="CG105" s="5"/>
      <c r="CH105" s="5"/>
      <c r="CI105" s="5"/>
      <c r="CJ105" s="5"/>
      <c r="CK105" s="5"/>
      <c r="CL105" s="5"/>
      <c r="CM105" s="5"/>
    </row>
    <row r="106" spans="3:91" ht="13.2">
      <c r="R106" s="5"/>
      <c r="AD106" s="5"/>
      <c r="AW106" s="5"/>
      <c r="BF106" s="5"/>
      <c r="BV106" s="5"/>
      <c r="BW106" s="5"/>
      <c r="BX106" s="5"/>
      <c r="CD106" s="5"/>
      <c r="CE106" s="5"/>
      <c r="CF106" s="5"/>
      <c r="CG106" s="5"/>
      <c r="CH106" s="5"/>
      <c r="CI106" s="5"/>
      <c r="CJ106" s="5"/>
      <c r="CK106" s="5"/>
      <c r="CL106" s="5"/>
      <c r="CM106" s="5"/>
    </row>
    <row r="107" spans="3:91" ht="13.2">
      <c r="R107" s="5"/>
      <c r="AD107" s="5"/>
      <c r="AW107" s="5"/>
      <c r="BF107" s="5"/>
      <c r="BV107" s="5"/>
      <c r="BW107" s="5"/>
      <c r="BX107" s="5"/>
      <c r="CD107" s="5"/>
      <c r="CE107" s="5"/>
      <c r="CF107" s="5"/>
      <c r="CG107" s="5"/>
      <c r="CH107" s="5"/>
      <c r="CI107" s="5"/>
      <c r="CJ107" s="5"/>
      <c r="CK107" s="5"/>
      <c r="CL107" s="5"/>
      <c r="CM107" s="5"/>
    </row>
    <row r="108" spans="3:91" ht="13.2">
      <c r="R108" s="5"/>
      <c r="AD108" s="5"/>
      <c r="AW108" s="5"/>
      <c r="BF108" s="5"/>
      <c r="BV108" s="5"/>
      <c r="BW108" s="5"/>
      <c r="BX108" s="5"/>
      <c r="CD108" s="5"/>
      <c r="CE108" s="5"/>
      <c r="CF108" s="5"/>
      <c r="CG108" s="5"/>
      <c r="CH108" s="5"/>
      <c r="CI108" s="5"/>
      <c r="CJ108" s="5"/>
      <c r="CK108" s="5"/>
      <c r="CL108" s="5"/>
      <c r="CM108" s="5"/>
    </row>
    <row r="109" spans="3:91" ht="13.2">
      <c r="R109" s="5"/>
      <c r="AD109" s="5"/>
      <c r="AW109" s="5"/>
      <c r="BF109" s="5"/>
      <c r="BV109" s="5"/>
      <c r="BW109" s="5"/>
      <c r="BX109" s="5"/>
      <c r="CD109" s="5"/>
      <c r="CE109" s="5"/>
      <c r="CF109" s="5"/>
      <c r="CG109" s="5"/>
      <c r="CH109" s="5"/>
      <c r="CI109" s="5"/>
      <c r="CJ109" s="5"/>
      <c r="CK109" s="5"/>
      <c r="CL109" s="5"/>
      <c r="CM109" s="5"/>
    </row>
    <row r="110" spans="3:91" ht="13.2">
      <c r="R110" s="5"/>
      <c r="AD110" s="5"/>
      <c r="AW110" s="5"/>
      <c r="BF110" s="5"/>
      <c r="BV110" s="5"/>
      <c r="BW110" s="5"/>
      <c r="BX110" s="5"/>
      <c r="CD110" s="5"/>
      <c r="CE110" s="5"/>
      <c r="CF110" s="5"/>
      <c r="CG110" s="5"/>
      <c r="CH110" s="5"/>
      <c r="CI110" s="5"/>
      <c r="CJ110" s="5"/>
      <c r="CK110" s="5"/>
      <c r="CL110" s="5"/>
      <c r="CM110" s="5"/>
    </row>
    <row r="111" spans="3:91" ht="13.2">
      <c r="R111" s="5"/>
      <c r="AD111" s="5"/>
      <c r="AW111" s="5"/>
      <c r="BF111" s="5"/>
      <c r="BV111" s="5"/>
      <c r="BW111" s="5"/>
      <c r="BX111" s="5"/>
      <c r="CD111" s="5"/>
      <c r="CE111" s="5"/>
      <c r="CF111" s="5"/>
      <c r="CG111" s="5"/>
      <c r="CH111" s="5"/>
      <c r="CI111" s="5"/>
      <c r="CJ111" s="5"/>
      <c r="CK111" s="5"/>
      <c r="CL111" s="5"/>
      <c r="CM111" s="5"/>
    </row>
    <row r="112" spans="3:91" ht="13.2">
      <c r="R112" s="5"/>
      <c r="AD112" s="5"/>
      <c r="AW112" s="5"/>
      <c r="BF112" s="5"/>
      <c r="BV112" s="5"/>
      <c r="BW112" s="5"/>
      <c r="BX112" s="5"/>
      <c r="CD112" s="5"/>
      <c r="CE112" s="5"/>
      <c r="CF112" s="5"/>
      <c r="CG112" s="5"/>
      <c r="CH112" s="5"/>
      <c r="CI112" s="5"/>
      <c r="CJ112" s="5"/>
      <c r="CK112" s="5"/>
      <c r="CL112" s="5"/>
      <c r="CM112" s="5"/>
    </row>
    <row r="113" spans="18:91" ht="13.2">
      <c r="R113" s="5"/>
      <c r="AD113" s="5"/>
      <c r="AW113" s="5"/>
      <c r="BF113" s="5"/>
      <c r="BV113" s="5"/>
      <c r="BW113" s="5"/>
      <c r="BX113" s="5"/>
      <c r="CD113" s="5"/>
      <c r="CE113" s="5"/>
      <c r="CF113" s="5"/>
      <c r="CG113" s="5"/>
      <c r="CH113" s="5"/>
      <c r="CI113" s="5"/>
      <c r="CJ113" s="5"/>
      <c r="CK113" s="5"/>
      <c r="CL113" s="5"/>
      <c r="CM113" s="5"/>
    </row>
    <row r="114" spans="18:91" ht="13.2">
      <c r="R114" s="5"/>
      <c r="AD114" s="5"/>
      <c r="AW114" s="5"/>
      <c r="BF114" s="5"/>
      <c r="BV114" s="5"/>
      <c r="BW114" s="5"/>
      <c r="BX114" s="5"/>
      <c r="CD114" s="5"/>
      <c r="CE114" s="5"/>
      <c r="CF114" s="5"/>
      <c r="CG114" s="5"/>
      <c r="CH114" s="5"/>
      <c r="CI114" s="5"/>
      <c r="CJ114" s="5"/>
      <c r="CK114" s="5"/>
      <c r="CL114" s="5"/>
      <c r="CM114" s="5"/>
    </row>
    <row r="115" spans="18:91" ht="13.2">
      <c r="R115" s="5"/>
      <c r="AD115" s="5"/>
      <c r="AW115" s="5"/>
      <c r="BF115" s="5"/>
      <c r="BV115" s="5"/>
      <c r="BW115" s="5"/>
      <c r="BX115" s="5"/>
      <c r="CD115" s="5"/>
      <c r="CE115" s="5"/>
      <c r="CF115" s="5"/>
      <c r="CG115" s="5"/>
      <c r="CH115" s="5"/>
      <c r="CI115" s="5"/>
      <c r="CJ115" s="5"/>
      <c r="CK115" s="5"/>
      <c r="CL115" s="5"/>
      <c r="CM115" s="5"/>
    </row>
    <row r="116" spans="18:91" ht="13.2">
      <c r="R116" s="5"/>
      <c r="AD116" s="5"/>
      <c r="AW116" s="5"/>
      <c r="BF116" s="5"/>
      <c r="BV116" s="5"/>
      <c r="BW116" s="5"/>
      <c r="BX116" s="5"/>
      <c r="CD116" s="5"/>
      <c r="CE116" s="5"/>
      <c r="CF116" s="5"/>
      <c r="CG116" s="5"/>
      <c r="CH116" s="5"/>
      <c r="CI116" s="5"/>
      <c r="CJ116" s="5"/>
      <c r="CK116" s="5"/>
      <c r="CL116" s="5"/>
      <c r="CM116" s="5"/>
    </row>
    <row r="117" spans="18:91" ht="13.2">
      <c r="R117" s="5"/>
      <c r="AD117" s="5"/>
      <c r="AW117" s="5"/>
      <c r="BF117" s="5"/>
      <c r="BV117" s="5"/>
      <c r="BW117" s="5"/>
      <c r="BX117" s="5"/>
      <c r="CD117" s="5"/>
      <c r="CE117" s="5"/>
      <c r="CF117" s="5"/>
      <c r="CG117" s="5"/>
      <c r="CH117" s="5"/>
      <c r="CI117" s="5"/>
      <c r="CJ117" s="5"/>
      <c r="CK117" s="5"/>
      <c r="CL117" s="5"/>
      <c r="CM117" s="5"/>
    </row>
    <row r="118" spans="18:91" ht="13.2">
      <c r="R118" s="5"/>
      <c r="AD118" s="5"/>
      <c r="AW118" s="5"/>
      <c r="BF118" s="5"/>
      <c r="BV118" s="5"/>
      <c r="BW118" s="5"/>
      <c r="BX118" s="5"/>
      <c r="CD118" s="5"/>
      <c r="CE118" s="5"/>
      <c r="CF118" s="5"/>
      <c r="CG118" s="5"/>
      <c r="CH118" s="5"/>
      <c r="CI118" s="5"/>
      <c r="CJ118" s="5"/>
      <c r="CK118" s="5"/>
      <c r="CL118" s="5"/>
      <c r="CM118" s="5"/>
    </row>
    <row r="119" spans="18:91" ht="13.2">
      <c r="R119" s="5"/>
      <c r="AD119" s="5"/>
      <c r="AW119" s="5"/>
      <c r="BF119" s="5"/>
      <c r="BV119" s="5"/>
      <c r="BW119" s="5"/>
      <c r="BX119" s="5"/>
      <c r="CD119" s="5"/>
      <c r="CE119" s="5"/>
      <c r="CF119" s="5"/>
      <c r="CG119" s="5"/>
      <c r="CH119" s="5"/>
      <c r="CI119" s="5"/>
      <c r="CJ119" s="5"/>
      <c r="CK119" s="5"/>
      <c r="CL119" s="5"/>
      <c r="CM119" s="5"/>
    </row>
    <row r="120" spans="18:91" ht="13.2">
      <c r="R120" s="5"/>
      <c r="AD120" s="5"/>
      <c r="AW120" s="5"/>
      <c r="BF120" s="5"/>
      <c r="BV120" s="5"/>
      <c r="BW120" s="5"/>
      <c r="BX120" s="5"/>
      <c r="CD120" s="5"/>
      <c r="CE120" s="5"/>
      <c r="CF120" s="5"/>
      <c r="CG120" s="5"/>
      <c r="CH120" s="5"/>
      <c r="CI120" s="5"/>
      <c r="CJ120" s="5"/>
      <c r="CK120" s="5"/>
      <c r="CL120" s="5"/>
      <c r="CM120" s="5"/>
    </row>
    <row r="121" spans="18:91" ht="13.2">
      <c r="R121" s="5"/>
      <c r="AD121" s="5"/>
      <c r="AW121" s="5"/>
      <c r="BF121" s="5"/>
      <c r="BV121" s="5"/>
      <c r="BW121" s="5"/>
      <c r="BX121" s="5"/>
      <c r="CD121" s="5"/>
      <c r="CE121" s="5"/>
      <c r="CF121" s="5"/>
      <c r="CG121" s="5"/>
      <c r="CH121" s="5"/>
      <c r="CI121" s="5"/>
      <c r="CJ121" s="5"/>
      <c r="CK121" s="5"/>
      <c r="CL121" s="5"/>
      <c r="CM121" s="5"/>
    </row>
    <row r="122" spans="18:91" ht="13.2">
      <c r="R122" s="5"/>
      <c r="AD122" s="5"/>
      <c r="AW122" s="5"/>
      <c r="BF122" s="5"/>
      <c r="BV122" s="5"/>
      <c r="BW122" s="5"/>
      <c r="BX122" s="5"/>
      <c r="CD122" s="5"/>
      <c r="CE122" s="5"/>
      <c r="CF122" s="5"/>
      <c r="CG122" s="5"/>
      <c r="CH122" s="5"/>
      <c r="CI122" s="5"/>
      <c r="CJ122" s="5"/>
      <c r="CK122" s="5"/>
      <c r="CL122" s="5"/>
      <c r="CM122" s="5"/>
    </row>
    <row r="123" spans="18:91" ht="13.2">
      <c r="R123" s="5"/>
      <c r="AD123" s="5"/>
      <c r="AW123" s="5"/>
      <c r="BF123" s="5"/>
      <c r="BV123" s="5"/>
      <c r="BW123" s="5"/>
      <c r="BX123" s="5"/>
      <c r="CD123" s="5"/>
      <c r="CE123" s="5"/>
      <c r="CF123" s="5"/>
      <c r="CG123" s="5"/>
      <c r="CH123" s="5"/>
      <c r="CI123" s="5"/>
      <c r="CJ123" s="5"/>
      <c r="CK123" s="5"/>
      <c r="CL123" s="5"/>
      <c r="CM123" s="5"/>
    </row>
    <row r="124" spans="18:91" ht="13.2">
      <c r="R124" s="5"/>
      <c r="AD124" s="5"/>
      <c r="AW124" s="5"/>
      <c r="BF124" s="5"/>
      <c r="BV124" s="5"/>
      <c r="BW124" s="5"/>
      <c r="BX124" s="5"/>
      <c r="CD124" s="5"/>
      <c r="CE124" s="5"/>
      <c r="CF124" s="5"/>
      <c r="CG124" s="5"/>
      <c r="CH124" s="5"/>
      <c r="CI124" s="5"/>
      <c r="CJ124" s="5"/>
      <c r="CK124" s="5"/>
      <c r="CL124" s="5"/>
      <c r="CM124" s="5"/>
    </row>
    <row r="125" spans="18:91" ht="13.2">
      <c r="R125" s="5"/>
      <c r="AD125" s="5"/>
      <c r="AW125" s="5"/>
      <c r="BF125" s="5"/>
      <c r="BV125" s="5"/>
      <c r="BW125" s="5"/>
      <c r="BX125" s="5"/>
      <c r="CD125" s="5"/>
      <c r="CE125" s="5"/>
      <c r="CF125" s="5"/>
      <c r="CG125" s="5"/>
      <c r="CH125" s="5"/>
      <c r="CI125" s="5"/>
      <c r="CJ125" s="5"/>
      <c r="CK125" s="5"/>
      <c r="CL125" s="5"/>
      <c r="CM125" s="5"/>
    </row>
    <row r="126" spans="18:91" ht="13.2">
      <c r="R126" s="5"/>
      <c r="AD126" s="5"/>
      <c r="AW126" s="5"/>
      <c r="BF126" s="5"/>
      <c r="BV126" s="5"/>
      <c r="BW126" s="5"/>
      <c r="BX126" s="5"/>
      <c r="CD126" s="5"/>
      <c r="CE126" s="5"/>
      <c r="CF126" s="5"/>
      <c r="CG126" s="5"/>
      <c r="CH126" s="5"/>
      <c r="CI126" s="5"/>
      <c r="CJ126" s="5"/>
      <c r="CK126" s="5"/>
      <c r="CL126" s="5"/>
      <c r="CM126" s="5"/>
    </row>
    <row r="127" spans="18:91" ht="13.2">
      <c r="R127" s="5"/>
      <c r="AD127" s="5"/>
      <c r="AW127" s="5"/>
      <c r="BF127" s="5"/>
      <c r="BV127" s="5"/>
      <c r="BW127" s="5"/>
      <c r="BX127" s="5"/>
      <c r="CD127" s="5"/>
      <c r="CE127" s="5"/>
      <c r="CF127" s="5"/>
      <c r="CG127" s="5"/>
      <c r="CH127" s="5"/>
      <c r="CI127" s="5"/>
      <c r="CJ127" s="5"/>
      <c r="CK127" s="5"/>
      <c r="CL127" s="5"/>
      <c r="CM127" s="5"/>
    </row>
    <row r="128" spans="18:91" ht="13.2">
      <c r="R128" s="5"/>
      <c r="AD128" s="5"/>
      <c r="AW128" s="5"/>
      <c r="BF128" s="5"/>
      <c r="BV128" s="5"/>
      <c r="BW128" s="5"/>
      <c r="BX128" s="5"/>
      <c r="CD128" s="5"/>
      <c r="CE128" s="5"/>
      <c r="CF128" s="5"/>
      <c r="CG128" s="5"/>
      <c r="CH128" s="5"/>
      <c r="CI128" s="5"/>
      <c r="CJ128" s="5"/>
      <c r="CK128" s="5"/>
      <c r="CL128" s="5"/>
      <c r="CM128" s="5"/>
    </row>
    <row r="129" spans="18:91" ht="13.2">
      <c r="R129" s="5"/>
      <c r="AD129" s="5"/>
      <c r="AW129" s="5"/>
      <c r="BF129" s="5"/>
      <c r="BV129" s="5"/>
      <c r="BW129" s="5"/>
      <c r="BX129" s="5"/>
      <c r="CD129" s="5"/>
      <c r="CE129" s="5"/>
      <c r="CF129" s="5"/>
      <c r="CG129" s="5"/>
      <c r="CH129" s="5"/>
      <c r="CI129" s="5"/>
      <c r="CJ129" s="5"/>
      <c r="CK129" s="5"/>
      <c r="CL129" s="5"/>
      <c r="CM129" s="5"/>
    </row>
    <row r="130" spans="18:91" ht="13.2">
      <c r="R130" s="5"/>
      <c r="AD130" s="5"/>
      <c r="AW130" s="5"/>
      <c r="BF130" s="5"/>
      <c r="BV130" s="5"/>
      <c r="BW130" s="5"/>
      <c r="BX130" s="5"/>
      <c r="CD130" s="5"/>
      <c r="CE130" s="5"/>
      <c r="CF130" s="5"/>
      <c r="CG130" s="5"/>
      <c r="CH130" s="5"/>
      <c r="CI130" s="5"/>
      <c r="CJ130" s="5"/>
      <c r="CK130" s="5"/>
      <c r="CL130" s="5"/>
      <c r="CM130" s="5"/>
    </row>
    <row r="131" spans="18:91" ht="13.2">
      <c r="R131" s="5"/>
      <c r="AD131" s="5"/>
      <c r="AW131" s="5"/>
      <c r="BF131" s="5"/>
      <c r="BV131" s="5"/>
      <c r="BW131" s="5"/>
      <c r="BX131" s="5"/>
      <c r="CD131" s="5"/>
      <c r="CE131" s="5"/>
      <c r="CF131" s="5"/>
      <c r="CG131" s="5"/>
      <c r="CH131" s="5"/>
      <c r="CI131" s="5"/>
      <c r="CJ131" s="5"/>
      <c r="CK131" s="5"/>
      <c r="CL131" s="5"/>
      <c r="CM131" s="5"/>
    </row>
    <row r="132" spans="18:91" ht="13.2">
      <c r="R132" s="5"/>
      <c r="AD132" s="5"/>
      <c r="AW132" s="5"/>
      <c r="BF132" s="5"/>
      <c r="BV132" s="5"/>
      <c r="BW132" s="5"/>
      <c r="BX132" s="5"/>
      <c r="CD132" s="5"/>
      <c r="CE132" s="5"/>
      <c r="CF132" s="5"/>
      <c r="CG132" s="5"/>
      <c r="CH132" s="5"/>
      <c r="CI132" s="5"/>
      <c r="CJ132" s="5"/>
      <c r="CK132" s="5"/>
      <c r="CL132" s="5"/>
      <c r="CM132" s="5"/>
    </row>
    <row r="133" spans="18:91" ht="13.2">
      <c r="R133" s="5"/>
      <c r="AD133" s="5"/>
      <c r="AW133" s="5"/>
      <c r="BF133" s="5"/>
      <c r="BV133" s="5"/>
      <c r="BW133" s="5"/>
      <c r="BX133" s="5"/>
      <c r="CD133" s="5"/>
      <c r="CE133" s="5"/>
      <c r="CF133" s="5"/>
      <c r="CG133" s="5"/>
      <c r="CH133" s="5"/>
      <c r="CI133" s="5"/>
      <c r="CJ133" s="5"/>
      <c r="CK133" s="5"/>
      <c r="CL133" s="5"/>
      <c r="CM133" s="5"/>
    </row>
    <row r="134" spans="18:91" ht="13.2">
      <c r="R134" s="5"/>
      <c r="AD134" s="5"/>
      <c r="AW134" s="5"/>
      <c r="BF134" s="5"/>
      <c r="BV134" s="5"/>
      <c r="BW134" s="5"/>
      <c r="BX134" s="5"/>
      <c r="CD134" s="5"/>
      <c r="CE134" s="5"/>
      <c r="CF134" s="5"/>
      <c r="CG134" s="5"/>
      <c r="CH134" s="5"/>
      <c r="CI134" s="5"/>
      <c r="CJ134" s="5"/>
      <c r="CK134" s="5"/>
      <c r="CL134" s="5"/>
      <c r="CM134" s="5"/>
    </row>
    <row r="135" spans="18:91" ht="13.2">
      <c r="R135" s="5"/>
      <c r="AD135" s="5"/>
      <c r="AW135" s="5"/>
      <c r="BF135" s="5"/>
      <c r="BV135" s="5"/>
      <c r="BW135" s="5"/>
      <c r="BX135" s="5"/>
      <c r="CD135" s="5"/>
      <c r="CE135" s="5"/>
      <c r="CF135" s="5"/>
      <c r="CG135" s="5"/>
      <c r="CH135" s="5"/>
      <c r="CI135" s="5"/>
      <c r="CJ135" s="5"/>
      <c r="CK135" s="5"/>
      <c r="CL135" s="5"/>
      <c r="CM135" s="5"/>
    </row>
    <row r="136" spans="18:91" ht="13.2">
      <c r="R136" s="5"/>
      <c r="AD136" s="5"/>
      <c r="AW136" s="5"/>
      <c r="BF136" s="5"/>
      <c r="BV136" s="5"/>
      <c r="BW136" s="5"/>
      <c r="BX136" s="5"/>
      <c r="CD136" s="5"/>
      <c r="CE136" s="5"/>
      <c r="CF136" s="5"/>
      <c r="CG136" s="5"/>
      <c r="CH136" s="5"/>
      <c r="CI136" s="5"/>
      <c r="CJ136" s="5"/>
      <c r="CK136" s="5"/>
      <c r="CL136" s="5"/>
      <c r="CM136" s="5"/>
    </row>
    <row r="137" spans="18:91" ht="13.2">
      <c r="R137" s="5"/>
      <c r="AD137" s="5"/>
      <c r="AW137" s="5"/>
      <c r="BF137" s="5"/>
      <c r="BV137" s="5"/>
      <c r="BW137" s="5"/>
      <c r="BX137" s="5"/>
      <c r="CD137" s="5"/>
      <c r="CE137" s="5"/>
      <c r="CF137" s="5"/>
      <c r="CG137" s="5"/>
      <c r="CH137" s="5"/>
      <c r="CI137" s="5"/>
      <c r="CJ137" s="5"/>
      <c r="CK137" s="5"/>
      <c r="CL137" s="5"/>
      <c r="CM137" s="5"/>
    </row>
    <row r="138" spans="18:91" ht="13.2">
      <c r="R138" s="5"/>
      <c r="AD138" s="5"/>
      <c r="AW138" s="5"/>
      <c r="BF138" s="5"/>
      <c r="BV138" s="5"/>
      <c r="BW138" s="5"/>
      <c r="BX138" s="5"/>
      <c r="CD138" s="5"/>
      <c r="CE138" s="5"/>
      <c r="CF138" s="5"/>
      <c r="CG138" s="5"/>
      <c r="CH138" s="5"/>
      <c r="CI138" s="5"/>
      <c r="CJ138" s="5"/>
      <c r="CK138" s="5"/>
      <c r="CL138" s="5"/>
      <c r="CM138" s="5"/>
    </row>
    <row r="139" spans="18:91" ht="13.2">
      <c r="R139" s="5"/>
      <c r="AD139" s="5"/>
      <c r="AW139" s="5"/>
      <c r="BF139" s="5"/>
      <c r="BV139" s="5"/>
      <c r="BW139" s="5"/>
      <c r="BX139" s="5"/>
      <c r="CD139" s="5"/>
      <c r="CE139" s="5"/>
      <c r="CF139" s="5"/>
      <c r="CG139" s="5"/>
      <c r="CH139" s="5"/>
      <c r="CI139" s="5"/>
      <c r="CJ139" s="5"/>
      <c r="CK139" s="5"/>
      <c r="CL139" s="5"/>
      <c r="CM139" s="5"/>
    </row>
    <row r="140" spans="18:91" ht="13.2">
      <c r="R140" s="5"/>
      <c r="AD140" s="5"/>
      <c r="AW140" s="5"/>
      <c r="BF140" s="5"/>
      <c r="BV140" s="5"/>
      <c r="BW140" s="5"/>
      <c r="BX140" s="5"/>
      <c r="CD140" s="5"/>
      <c r="CE140" s="5"/>
      <c r="CF140" s="5"/>
      <c r="CG140" s="5"/>
      <c r="CH140" s="5"/>
      <c r="CI140" s="5"/>
      <c r="CJ140" s="5"/>
      <c r="CK140" s="5"/>
      <c r="CL140" s="5"/>
      <c r="CM140" s="5"/>
    </row>
    <row r="141" spans="18:91" ht="13.2">
      <c r="R141" s="5"/>
      <c r="AD141" s="5"/>
      <c r="AW141" s="5"/>
      <c r="BF141" s="5"/>
      <c r="BV141" s="5"/>
      <c r="BW141" s="5"/>
      <c r="BX141" s="5"/>
      <c r="CD141" s="5"/>
      <c r="CE141" s="5"/>
      <c r="CF141" s="5"/>
      <c r="CG141" s="5"/>
      <c r="CH141" s="5"/>
      <c r="CI141" s="5"/>
      <c r="CJ141" s="5"/>
      <c r="CK141" s="5"/>
      <c r="CL141" s="5"/>
      <c r="CM141" s="5"/>
    </row>
    <row r="142" spans="18:91" ht="13.2">
      <c r="R142" s="5"/>
      <c r="AD142" s="5"/>
      <c r="AW142" s="5"/>
      <c r="BF142" s="5"/>
      <c r="BV142" s="5"/>
      <c r="BW142" s="5"/>
      <c r="BX142" s="5"/>
      <c r="CD142" s="5"/>
      <c r="CE142" s="5"/>
      <c r="CF142" s="5"/>
      <c r="CG142" s="5"/>
      <c r="CH142" s="5"/>
      <c r="CI142" s="5"/>
      <c r="CJ142" s="5"/>
      <c r="CK142" s="5"/>
      <c r="CL142" s="5"/>
      <c r="CM142" s="5"/>
    </row>
    <row r="143" spans="18:91" ht="13.2">
      <c r="R143" s="5"/>
      <c r="AD143" s="5"/>
      <c r="AW143" s="5"/>
      <c r="BF143" s="5"/>
      <c r="BV143" s="5"/>
      <c r="BW143" s="5"/>
      <c r="BX143" s="5"/>
      <c r="CD143" s="5"/>
      <c r="CE143" s="5"/>
      <c r="CF143" s="5"/>
      <c r="CG143" s="5"/>
      <c r="CH143" s="5"/>
      <c r="CI143" s="5"/>
      <c r="CJ143" s="5"/>
      <c r="CK143" s="5"/>
      <c r="CL143" s="5"/>
      <c r="CM143" s="5"/>
    </row>
    <row r="144" spans="18:91" ht="13.2">
      <c r="R144" s="5"/>
      <c r="AD144" s="5"/>
      <c r="AW144" s="5"/>
      <c r="BF144" s="5"/>
      <c r="BV144" s="5"/>
      <c r="BW144" s="5"/>
      <c r="BX144" s="5"/>
      <c r="CD144" s="5"/>
      <c r="CE144" s="5"/>
      <c r="CF144" s="5"/>
      <c r="CG144" s="5"/>
      <c r="CH144" s="5"/>
      <c r="CI144" s="5"/>
      <c r="CJ144" s="5"/>
      <c r="CK144" s="5"/>
      <c r="CL144" s="5"/>
      <c r="CM144" s="5"/>
    </row>
    <row r="145" spans="18:91" ht="13.2">
      <c r="R145" s="5"/>
      <c r="AD145" s="5"/>
      <c r="AW145" s="5"/>
      <c r="BF145" s="5"/>
      <c r="BV145" s="5"/>
      <c r="BW145" s="5"/>
      <c r="BX145" s="5"/>
      <c r="CD145" s="5"/>
      <c r="CE145" s="5"/>
      <c r="CF145" s="5"/>
      <c r="CG145" s="5"/>
      <c r="CH145" s="5"/>
      <c r="CI145" s="5"/>
      <c r="CJ145" s="5"/>
      <c r="CK145" s="5"/>
      <c r="CL145" s="5"/>
      <c r="CM145" s="5"/>
    </row>
    <row r="146" spans="18:91" ht="13.2">
      <c r="R146" s="5"/>
      <c r="AD146" s="5"/>
      <c r="AW146" s="5"/>
      <c r="BF146" s="5"/>
      <c r="BV146" s="5"/>
      <c r="BW146" s="5"/>
      <c r="BX146" s="5"/>
      <c r="CD146" s="5"/>
      <c r="CE146" s="5"/>
      <c r="CF146" s="5"/>
      <c r="CG146" s="5"/>
      <c r="CH146" s="5"/>
      <c r="CI146" s="5"/>
      <c r="CJ146" s="5"/>
      <c r="CK146" s="5"/>
      <c r="CL146" s="5"/>
      <c r="CM146" s="5"/>
    </row>
    <row r="147" spans="18:91" ht="13.2">
      <c r="R147" s="5"/>
      <c r="AD147" s="5"/>
      <c r="AW147" s="5"/>
      <c r="BF147" s="5"/>
      <c r="BV147" s="5"/>
      <c r="BW147" s="5"/>
      <c r="BX147" s="5"/>
      <c r="CD147" s="5"/>
      <c r="CE147" s="5"/>
      <c r="CF147" s="5"/>
      <c r="CG147" s="5"/>
      <c r="CH147" s="5"/>
      <c r="CI147" s="5"/>
      <c r="CJ147" s="5"/>
      <c r="CK147" s="5"/>
      <c r="CL147" s="5"/>
      <c r="CM147" s="5"/>
    </row>
    <row r="148" spans="18:91" ht="13.2">
      <c r="R148" s="5"/>
      <c r="AD148" s="5"/>
      <c r="AW148" s="5"/>
      <c r="BF148" s="5"/>
      <c r="BV148" s="5"/>
      <c r="BW148" s="5"/>
      <c r="BX148" s="5"/>
      <c r="CD148" s="5"/>
      <c r="CE148" s="5"/>
      <c r="CF148" s="5"/>
      <c r="CG148" s="5"/>
      <c r="CH148" s="5"/>
      <c r="CI148" s="5"/>
      <c r="CJ148" s="5"/>
      <c r="CK148" s="5"/>
      <c r="CL148" s="5"/>
      <c r="CM148" s="5"/>
    </row>
    <row r="149" spans="18:91" ht="13.2">
      <c r="R149" s="5"/>
      <c r="AD149" s="5"/>
      <c r="AW149" s="5"/>
      <c r="BF149" s="5"/>
      <c r="BV149" s="5"/>
      <c r="BW149" s="5"/>
      <c r="BX149" s="5"/>
      <c r="CD149" s="5"/>
      <c r="CE149" s="5"/>
      <c r="CF149" s="5"/>
      <c r="CG149" s="5"/>
      <c r="CH149" s="5"/>
      <c r="CI149" s="5"/>
      <c r="CJ149" s="5"/>
      <c r="CK149" s="5"/>
      <c r="CL149" s="5"/>
      <c r="CM149" s="5"/>
    </row>
    <row r="150" spans="18:91" ht="13.2">
      <c r="R150" s="5"/>
      <c r="AD150" s="5"/>
      <c r="AW150" s="5"/>
      <c r="BF150" s="5"/>
      <c r="BV150" s="5"/>
      <c r="BW150" s="5"/>
      <c r="BX150" s="5"/>
      <c r="CD150" s="5"/>
      <c r="CE150" s="5"/>
      <c r="CF150" s="5"/>
      <c r="CG150" s="5"/>
      <c r="CH150" s="5"/>
      <c r="CI150" s="5"/>
      <c r="CJ150" s="5"/>
      <c r="CK150" s="5"/>
      <c r="CL150" s="5"/>
      <c r="CM150" s="5"/>
    </row>
    <row r="151" spans="18:91" ht="13.2">
      <c r="R151" s="5"/>
      <c r="AD151" s="5"/>
      <c r="AW151" s="5"/>
      <c r="BF151" s="5"/>
      <c r="BV151" s="5"/>
      <c r="BW151" s="5"/>
      <c r="BX151" s="5"/>
      <c r="CD151" s="5"/>
      <c r="CE151" s="5"/>
      <c r="CF151" s="5"/>
      <c r="CG151" s="5"/>
      <c r="CH151" s="5"/>
      <c r="CI151" s="5"/>
      <c r="CJ151" s="5"/>
      <c r="CK151" s="5"/>
      <c r="CL151" s="5"/>
      <c r="CM151" s="5"/>
    </row>
    <row r="152" spans="18:91" ht="13.2">
      <c r="R152" s="5"/>
      <c r="AD152" s="5"/>
      <c r="AW152" s="5"/>
      <c r="BF152" s="5"/>
      <c r="BV152" s="5"/>
      <c r="BW152" s="5"/>
      <c r="BX152" s="5"/>
      <c r="CD152" s="5"/>
      <c r="CE152" s="5"/>
      <c r="CF152" s="5"/>
      <c r="CG152" s="5"/>
      <c r="CH152" s="5"/>
      <c r="CI152" s="5"/>
      <c r="CJ152" s="5"/>
      <c r="CK152" s="5"/>
      <c r="CL152" s="5"/>
      <c r="CM152" s="5"/>
    </row>
    <row r="153" spans="18:91" ht="13.2">
      <c r="R153" s="5"/>
      <c r="AD153" s="5"/>
      <c r="AW153" s="5"/>
      <c r="BF153" s="5"/>
      <c r="BV153" s="5"/>
      <c r="BW153" s="5"/>
      <c r="BX153" s="5"/>
      <c r="CD153" s="5"/>
      <c r="CE153" s="5"/>
      <c r="CF153" s="5"/>
      <c r="CG153" s="5"/>
      <c r="CH153" s="5"/>
      <c r="CI153" s="5"/>
      <c r="CJ153" s="5"/>
      <c r="CK153" s="5"/>
      <c r="CL153" s="5"/>
      <c r="CM153" s="5"/>
    </row>
    <row r="154" spans="18:91" ht="13.2">
      <c r="R154" s="5"/>
      <c r="AD154" s="5"/>
      <c r="AW154" s="5"/>
      <c r="BF154" s="5"/>
      <c r="BV154" s="5"/>
      <c r="BW154" s="5"/>
      <c r="BX154" s="5"/>
      <c r="CD154" s="5"/>
      <c r="CE154" s="5"/>
      <c r="CF154" s="5"/>
      <c r="CG154" s="5"/>
      <c r="CH154" s="5"/>
      <c r="CI154" s="5"/>
      <c r="CJ154" s="5"/>
      <c r="CK154" s="5"/>
      <c r="CL154" s="5"/>
      <c r="CM154" s="5"/>
    </row>
    <row r="155" spans="18:91" ht="13.2">
      <c r="R155" s="5"/>
      <c r="AD155" s="5"/>
      <c r="AW155" s="5"/>
      <c r="BF155" s="5"/>
      <c r="BV155" s="5"/>
      <c r="BW155" s="5"/>
      <c r="BX155" s="5"/>
      <c r="CD155" s="5"/>
      <c r="CE155" s="5"/>
      <c r="CF155" s="5"/>
      <c r="CG155" s="5"/>
      <c r="CH155" s="5"/>
      <c r="CI155" s="5"/>
      <c r="CJ155" s="5"/>
      <c r="CK155" s="5"/>
      <c r="CL155" s="5"/>
      <c r="CM155" s="5"/>
    </row>
    <row r="156" spans="18:91" ht="13.2">
      <c r="R156" s="5"/>
      <c r="AD156" s="5"/>
      <c r="AW156" s="5"/>
      <c r="BF156" s="5"/>
      <c r="BV156" s="5"/>
      <c r="BW156" s="5"/>
      <c r="BX156" s="5"/>
      <c r="CD156" s="5"/>
      <c r="CE156" s="5"/>
      <c r="CF156" s="5"/>
      <c r="CG156" s="5"/>
      <c r="CH156" s="5"/>
      <c r="CI156" s="5"/>
      <c r="CJ156" s="5"/>
      <c r="CK156" s="5"/>
      <c r="CL156" s="5"/>
      <c r="CM156" s="5"/>
    </row>
    <row r="157" spans="18:91" ht="13.2">
      <c r="R157" s="5"/>
      <c r="AD157" s="5"/>
      <c r="AW157" s="5"/>
      <c r="BF157" s="5"/>
      <c r="BV157" s="5"/>
      <c r="BW157" s="5"/>
      <c r="BX157" s="5"/>
      <c r="CD157" s="5"/>
      <c r="CE157" s="5"/>
      <c r="CF157" s="5"/>
      <c r="CG157" s="5"/>
      <c r="CH157" s="5"/>
      <c r="CI157" s="5"/>
      <c r="CJ157" s="5"/>
      <c r="CK157" s="5"/>
      <c r="CL157" s="5"/>
      <c r="CM157" s="5"/>
    </row>
    <row r="158" spans="18:91" ht="13.2">
      <c r="R158" s="5"/>
      <c r="AD158" s="5"/>
      <c r="AW158" s="5"/>
      <c r="BF158" s="5"/>
      <c r="BV158" s="5"/>
      <c r="BW158" s="5"/>
      <c r="BX158" s="5"/>
      <c r="CD158" s="5"/>
      <c r="CE158" s="5"/>
      <c r="CF158" s="5"/>
      <c r="CG158" s="5"/>
      <c r="CH158" s="5"/>
      <c r="CI158" s="5"/>
      <c r="CJ158" s="5"/>
      <c r="CK158" s="5"/>
      <c r="CL158" s="5"/>
      <c r="CM158" s="5"/>
    </row>
    <row r="159" spans="18:91" ht="13.2">
      <c r="R159" s="5"/>
      <c r="AD159" s="5"/>
      <c r="AW159" s="5"/>
      <c r="BF159" s="5"/>
      <c r="BV159" s="5"/>
      <c r="BW159" s="5"/>
      <c r="BX159" s="5"/>
      <c r="CD159" s="5"/>
      <c r="CE159" s="5"/>
      <c r="CF159" s="5"/>
      <c r="CG159" s="5"/>
      <c r="CH159" s="5"/>
      <c r="CI159" s="5"/>
      <c r="CJ159" s="5"/>
      <c r="CK159" s="5"/>
      <c r="CL159" s="5"/>
      <c r="CM159" s="5"/>
    </row>
    <row r="160" spans="18:91" ht="13.2">
      <c r="R160" s="5"/>
      <c r="AD160" s="5"/>
      <c r="AW160" s="5"/>
      <c r="BF160" s="5"/>
      <c r="BV160" s="5"/>
      <c r="BW160" s="5"/>
      <c r="BX160" s="5"/>
      <c r="CD160" s="5"/>
      <c r="CE160" s="5"/>
      <c r="CF160" s="5"/>
      <c r="CG160" s="5"/>
      <c r="CH160" s="5"/>
      <c r="CI160" s="5"/>
      <c r="CJ160" s="5"/>
      <c r="CK160" s="5"/>
      <c r="CL160" s="5"/>
      <c r="CM160" s="5"/>
    </row>
    <row r="161" spans="18:91" ht="13.2">
      <c r="R161" s="5"/>
      <c r="AD161" s="5"/>
      <c r="AW161" s="5"/>
      <c r="BF161" s="5"/>
      <c r="BV161" s="5"/>
      <c r="BW161" s="5"/>
      <c r="BX161" s="5"/>
      <c r="CD161" s="5"/>
      <c r="CE161" s="5"/>
      <c r="CF161" s="5"/>
      <c r="CG161" s="5"/>
      <c r="CH161" s="5"/>
      <c r="CI161" s="5"/>
      <c r="CJ161" s="5"/>
      <c r="CK161" s="5"/>
      <c r="CL161" s="5"/>
      <c r="CM161" s="5"/>
    </row>
    <row r="162" spans="18:91" ht="13.2">
      <c r="R162" s="5"/>
      <c r="AD162" s="5"/>
      <c r="AW162" s="5"/>
      <c r="BF162" s="5"/>
      <c r="BV162" s="5"/>
      <c r="BW162" s="5"/>
      <c r="BX162" s="5"/>
      <c r="CD162" s="5"/>
      <c r="CE162" s="5"/>
      <c r="CF162" s="5"/>
      <c r="CG162" s="5"/>
      <c r="CH162" s="5"/>
      <c r="CI162" s="5"/>
      <c r="CJ162" s="5"/>
      <c r="CK162" s="5"/>
      <c r="CL162" s="5"/>
      <c r="CM162" s="5"/>
    </row>
    <row r="163" spans="18:91" ht="13.2">
      <c r="R163" s="5"/>
      <c r="AD163" s="5"/>
      <c r="AW163" s="5"/>
      <c r="BF163" s="5"/>
      <c r="BV163" s="5"/>
      <c r="BW163" s="5"/>
      <c r="BX163" s="5"/>
      <c r="CD163" s="5"/>
      <c r="CE163" s="5"/>
      <c r="CF163" s="5"/>
      <c r="CG163" s="5"/>
      <c r="CH163" s="5"/>
      <c r="CI163" s="5"/>
      <c r="CJ163" s="5"/>
      <c r="CK163" s="5"/>
      <c r="CL163" s="5"/>
      <c r="CM163" s="5"/>
    </row>
    <row r="164" spans="18:91" ht="13.2">
      <c r="R164" s="5"/>
      <c r="AD164" s="5"/>
      <c r="AW164" s="5"/>
      <c r="BF164" s="5"/>
      <c r="BV164" s="5"/>
      <c r="BW164" s="5"/>
      <c r="BX164" s="5"/>
      <c r="CD164" s="5"/>
      <c r="CE164" s="5"/>
      <c r="CF164" s="5"/>
      <c r="CG164" s="5"/>
      <c r="CH164" s="5"/>
      <c r="CI164" s="5"/>
      <c r="CJ164" s="5"/>
      <c r="CK164" s="5"/>
      <c r="CL164" s="5"/>
      <c r="CM164" s="5"/>
    </row>
    <row r="165" spans="18:91" ht="13.2">
      <c r="R165" s="5"/>
      <c r="AD165" s="5"/>
      <c r="AW165" s="5"/>
      <c r="BF165" s="5"/>
      <c r="BV165" s="5"/>
      <c r="BW165" s="5"/>
      <c r="BX165" s="5"/>
      <c r="CD165" s="5"/>
      <c r="CE165" s="5"/>
      <c r="CF165" s="5"/>
      <c r="CG165" s="5"/>
      <c r="CH165" s="5"/>
      <c r="CI165" s="5"/>
      <c r="CJ165" s="5"/>
      <c r="CK165" s="5"/>
      <c r="CL165" s="5"/>
      <c r="CM165" s="5"/>
    </row>
    <row r="166" spans="18:91" ht="13.2">
      <c r="R166" s="5"/>
      <c r="AD166" s="5"/>
      <c r="AW166" s="5"/>
      <c r="BF166" s="5"/>
      <c r="BV166" s="5"/>
      <c r="BW166" s="5"/>
      <c r="BX166" s="5"/>
      <c r="CD166" s="5"/>
      <c r="CE166" s="5"/>
      <c r="CF166" s="5"/>
      <c r="CG166" s="5"/>
      <c r="CH166" s="5"/>
      <c r="CI166" s="5"/>
      <c r="CJ166" s="5"/>
      <c r="CK166" s="5"/>
      <c r="CL166" s="5"/>
      <c r="CM166" s="5"/>
    </row>
    <row r="167" spans="18:91" ht="13.2">
      <c r="R167" s="5"/>
      <c r="AD167" s="5"/>
      <c r="AW167" s="5"/>
      <c r="BF167" s="5"/>
      <c r="BV167" s="5"/>
      <c r="BW167" s="5"/>
      <c r="BX167" s="5"/>
      <c r="CD167" s="5"/>
      <c r="CE167" s="5"/>
      <c r="CF167" s="5"/>
      <c r="CG167" s="5"/>
      <c r="CH167" s="5"/>
      <c r="CI167" s="5"/>
      <c r="CJ167" s="5"/>
      <c r="CK167" s="5"/>
      <c r="CL167" s="5"/>
      <c r="CM167" s="5"/>
    </row>
    <row r="168" spans="18:91" ht="13.2">
      <c r="R168" s="5"/>
      <c r="AD168" s="5"/>
      <c r="AW168" s="5"/>
      <c r="BF168" s="5"/>
      <c r="BV168" s="5"/>
      <c r="BW168" s="5"/>
      <c r="BX168" s="5"/>
      <c r="CD168" s="5"/>
      <c r="CE168" s="5"/>
      <c r="CF168" s="5"/>
      <c r="CG168" s="5"/>
      <c r="CH168" s="5"/>
      <c r="CI168" s="5"/>
      <c r="CJ168" s="5"/>
      <c r="CK168" s="5"/>
      <c r="CL168" s="5"/>
      <c r="CM168" s="5"/>
    </row>
    <row r="169" spans="18:91" ht="13.2">
      <c r="R169" s="5"/>
      <c r="AD169" s="5"/>
      <c r="AW169" s="5"/>
      <c r="BF169" s="5"/>
      <c r="BV169" s="5"/>
      <c r="BW169" s="5"/>
      <c r="BX169" s="5"/>
      <c r="CD169" s="5"/>
      <c r="CE169" s="5"/>
      <c r="CF169" s="5"/>
      <c r="CG169" s="5"/>
      <c r="CH169" s="5"/>
      <c r="CI169" s="5"/>
      <c r="CJ169" s="5"/>
      <c r="CK169" s="5"/>
      <c r="CL169" s="5"/>
      <c r="CM169" s="5"/>
    </row>
    <row r="170" spans="18:91" ht="13.2">
      <c r="R170" s="5"/>
      <c r="AD170" s="5"/>
      <c r="AW170" s="5"/>
      <c r="BF170" s="5"/>
      <c r="BV170" s="5"/>
      <c r="BW170" s="5"/>
      <c r="BX170" s="5"/>
      <c r="CD170" s="5"/>
      <c r="CE170" s="5"/>
      <c r="CF170" s="5"/>
      <c r="CG170" s="5"/>
      <c r="CH170" s="5"/>
      <c r="CI170" s="5"/>
      <c r="CJ170" s="5"/>
      <c r="CK170" s="5"/>
      <c r="CL170" s="5"/>
      <c r="CM170" s="5"/>
    </row>
    <row r="171" spans="18:91" ht="13.2">
      <c r="R171" s="5"/>
      <c r="AD171" s="5"/>
      <c r="AW171" s="5"/>
      <c r="BF171" s="5"/>
      <c r="BV171" s="5"/>
      <c r="BW171" s="5"/>
      <c r="BX171" s="5"/>
      <c r="CD171" s="5"/>
      <c r="CE171" s="5"/>
      <c r="CF171" s="5"/>
      <c r="CG171" s="5"/>
      <c r="CH171" s="5"/>
      <c r="CI171" s="5"/>
      <c r="CJ171" s="5"/>
      <c r="CK171" s="5"/>
      <c r="CL171" s="5"/>
      <c r="CM171" s="5"/>
    </row>
    <row r="172" spans="18:91" ht="13.2">
      <c r="R172" s="5"/>
      <c r="AD172" s="5"/>
      <c r="AW172" s="5"/>
      <c r="BF172" s="5"/>
      <c r="BV172" s="5"/>
      <c r="BW172" s="5"/>
      <c r="BX172" s="5"/>
      <c r="CD172" s="5"/>
      <c r="CE172" s="5"/>
      <c r="CF172" s="5"/>
      <c r="CG172" s="5"/>
      <c r="CH172" s="5"/>
      <c r="CI172" s="5"/>
      <c r="CJ172" s="5"/>
      <c r="CK172" s="5"/>
      <c r="CL172" s="5"/>
      <c r="CM172" s="5"/>
    </row>
    <row r="173" spans="18:91" ht="13.2">
      <c r="R173" s="5"/>
      <c r="AD173" s="5"/>
      <c r="AW173" s="5"/>
      <c r="BF173" s="5"/>
      <c r="BV173" s="5"/>
      <c r="BW173" s="5"/>
      <c r="BX173" s="5"/>
      <c r="CD173" s="5"/>
      <c r="CE173" s="5"/>
      <c r="CF173" s="5"/>
      <c r="CG173" s="5"/>
      <c r="CH173" s="5"/>
      <c r="CI173" s="5"/>
      <c r="CJ173" s="5"/>
      <c r="CK173" s="5"/>
      <c r="CL173" s="5"/>
      <c r="CM173" s="5"/>
    </row>
    <row r="174" spans="18:91" ht="13.2">
      <c r="R174" s="5"/>
      <c r="AD174" s="5"/>
      <c r="AW174" s="5"/>
      <c r="BF174" s="5"/>
      <c r="BV174" s="5"/>
      <c r="BW174" s="5"/>
      <c r="BX174" s="5"/>
      <c r="CD174" s="5"/>
      <c r="CE174" s="5"/>
      <c r="CF174" s="5"/>
      <c r="CG174" s="5"/>
      <c r="CH174" s="5"/>
      <c r="CI174" s="5"/>
      <c r="CJ174" s="5"/>
      <c r="CK174" s="5"/>
      <c r="CL174" s="5"/>
      <c r="CM174" s="5"/>
    </row>
    <row r="175" spans="18:91" ht="13.2">
      <c r="R175" s="5"/>
      <c r="AD175" s="5"/>
      <c r="AW175" s="5"/>
      <c r="BF175" s="5"/>
      <c r="BV175" s="5"/>
      <c r="BW175" s="5"/>
      <c r="BX175" s="5"/>
      <c r="CD175" s="5"/>
      <c r="CE175" s="5"/>
      <c r="CF175" s="5"/>
      <c r="CG175" s="5"/>
      <c r="CH175" s="5"/>
      <c r="CI175" s="5"/>
      <c r="CJ175" s="5"/>
      <c r="CK175" s="5"/>
      <c r="CL175" s="5"/>
      <c r="CM175" s="5"/>
    </row>
    <row r="176" spans="18:91" ht="13.2">
      <c r="R176" s="5"/>
      <c r="AD176" s="5"/>
      <c r="AW176" s="5"/>
      <c r="BF176" s="5"/>
      <c r="BV176" s="5"/>
      <c r="BW176" s="5"/>
      <c r="BX176" s="5"/>
      <c r="CD176" s="5"/>
      <c r="CE176" s="5"/>
      <c r="CF176" s="5"/>
      <c r="CG176" s="5"/>
      <c r="CH176" s="5"/>
      <c r="CI176" s="5"/>
      <c r="CJ176" s="5"/>
      <c r="CK176" s="5"/>
      <c r="CL176" s="5"/>
      <c r="CM176" s="5"/>
    </row>
    <row r="177" spans="18:91" ht="13.2">
      <c r="R177" s="5"/>
      <c r="AD177" s="5"/>
      <c r="AW177" s="5"/>
      <c r="BF177" s="5"/>
      <c r="BV177" s="5"/>
      <c r="BW177" s="5"/>
      <c r="BX177" s="5"/>
      <c r="CD177" s="5"/>
      <c r="CE177" s="5"/>
      <c r="CF177" s="5"/>
      <c r="CG177" s="5"/>
      <c r="CH177" s="5"/>
      <c r="CI177" s="5"/>
      <c r="CJ177" s="5"/>
      <c r="CK177" s="5"/>
      <c r="CL177" s="5"/>
      <c r="CM177" s="5"/>
    </row>
    <row r="178" spans="18:91" ht="13.2">
      <c r="R178" s="5"/>
      <c r="AD178" s="5"/>
      <c r="AW178" s="5"/>
      <c r="BF178" s="5"/>
      <c r="BV178" s="5"/>
      <c r="BW178" s="5"/>
      <c r="BX178" s="5"/>
      <c r="CD178" s="5"/>
      <c r="CE178" s="5"/>
      <c r="CF178" s="5"/>
      <c r="CG178" s="5"/>
      <c r="CH178" s="5"/>
      <c r="CI178" s="5"/>
      <c r="CJ178" s="5"/>
      <c r="CK178" s="5"/>
      <c r="CL178" s="5"/>
      <c r="CM178" s="5"/>
    </row>
    <row r="179" spans="18:91" ht="13.2">
      <c r="R179" s="5"/>
      <c r="AD179" s="5"/>
      <c r="AW179" s="5"/>
      <c r="BF179" s="5"/>
      <c r="BV179" s="5"/>
      <c r="BW179" s="5"/>
      <c r="BX179" s="5"/>
      <c r="CD179" s="5"/>
      <c r="CE179" s="5"/>
      <c r="CF179" s="5"/>
      <c r="CG179" s="5"/>
      <c r="CH179" s="5"/>
      <c r="CI179" s="5"/>
      <c r="CJ179" s="5"/>
      <c r="CK179" s="5"/>
      <c r="CL179" s="5"/>
      <c r="CM179" s="5"/>
    </row>
    <row r="180" spans="18:91" ht="13.2">
      <c r="R180" s="5"/>
      <c r="AD180" s="5"/>
      <c r="AW180" s="5"/>
      <c r="BF180" s="5"/>
      <c r="BV180" s="5"/>
      <c r="BW180" s="5"/>
      <c r="BX180" s="5"/>
      <c r="CD180" s="5"/>
      <c r="CE180" s="5"/>
      <c r="CF180" s="5"/>
      <c r="CG180" s="5"/>
      <c r="CH180" s="5"/>
      <c r="CI180" s="5"/>
      <c r="CJ180" s="5"/>
      <c r="CK180" s="5"/>
      <c r="CL180" s="5"/>
      <c r="CM180" s="5"/>
    </row>
    <row r="181" spans="18:91" ht="13.2">
      <c r="R181" s="5"/>
      <c r="AD181" s="5"/>
      <c r="AW181" s="5"/>
      <c r="BF181" s="5"/>
      <c r="BV181" s="5"/>
      <c r="BW181" s="5"/>
      <c r="BX181" s="5"/>
      <c r="CD181" s="5"/>
      <c r="CE181" s="5"/>
      <c r="CF181" s="5"/>
      <c r="CG181" s="5"/>
      <c r="CH181" s="5"/>
      <c r="CI181" s="5"/>
      <c r="CJ181" s="5"/>
      <c r="CK181" s="5"/>
      <c r="CL181" s="5"/>
      <c r="CM181" s="5"/>
    </row>
    <row r="182" spans="18:91" ht="13.2">
      <c r="R182" s="5"/>
      <c r="AD182" s="5"/>
      <c r="AW182" s="5"/>
      <c r="BF182" s="5"/>
      <c r="BV182" s="5"/>
      <c r="BW182" s="5"/>
      <c r="BX182" s="5"/>
      <c r="CD182" s="5"/>
      <c r="CE182" s="5"/>
      <c r="CF182" s="5"/>
      <c r="CG182" s="5"/>
      <c r="CH182" s="5"/>
      <c r="CI182" s="5"/>
      <c r="CJ182" s="5"/>
      <c r="CK182" s="5"/>
      <c r="CL182" s="5"/>
      <c r="CM182" s="5"/>
    </row>
    <row r="183" spans="18:91" ht="13.2">
      <c r="R183" s="5"/>
      <c r="AD183" s="5"/>
      <c r="AW183" s="5"/>
      <c r="BF183" s="5"/>
      <c r="BV183" s="5"/>
      <c r="BW183" s="5"/>
      <c r="BX183" s="5"/>
      <c r="CD183" s="5"/>
      <c r="CE183" s="5"/>
      <c r="CF183" s="5"/>
      <c r="CG183" s="5"/>
      <c r="CH183" s="5"/>
      <c r="CI183" s="5"/>
      <c r="CJ183" s="5"/>
      <c r="CK183" s="5"/>
      <c r="CL183" s="5"/>
      <c r="CM183" s="5"/>
    </row>
    <row r="184" spans="18:91" ht="13.2">
      <c r="R184" s="5"/>
      <c r="AD184" s="5"/>
      <c r="AW184" s="5"/>
      <c r="BF184" s="5"/>
      <c r="BV184" s="5"/>
      <c r="BW184" s="5"/>
      <c r="BX184" s="5"/>
      <c r="CD184" s="5"/>
      <c r="CE184" s="5"/>
      <c r="CF184" s="5"/>
      <c r="CG184" s="5"/>
      <c r="CH184" s="5"/>
      <c r="CI184" s="5"/>
      <c r="CJ184" s="5"/>
      <c r="CK184" s="5"/>
      <c r="CL184" s="5"/>
      <c r="CM184" s="5"/>
    </row>
    <row r="185" spans="18:91" ht="13.2">
      <c r="R185" s="5"/>
      <c r="AD185" s="5"/>
      <c r="AW185" s="5"/>
      <c r="BF185" s="5"/>
      <c r="BV185" s="5"/>
      <c r="BW185" s="5"/>
      <c r="BX185" s="5"/>
      <c r="CD185" s="5"/>
      <c r="CE185" s="5"/>
      <c r="CF185" s="5"/>
      <c r="CG185" s="5"/>
      <c r="CH185" s="5"/>
      <c r="CI185" s="5"/>
      <c r="CJ185" s="5"/>
      <c r="CK185" s="5"/>
      <c r="CL185" s="5"/>
      <c r="CM185" s="5"/>
    </row>
    <row r="186" spans="18:91" ht="13.2">
      <c r="R186" s="5"/>
      <c r="AD186" s="5"/>
      <c r="AW186" s="5"/>
      <c r="BF186" s="5"/>
      <c r="BV186" s="5"/>
      <c r="BW186" s="5"/>
      <c r="BX186" s="5"/>
      <c r="CD186" s="5"/>
      <c r="CE186" s="5"/>
      <c r="CF186" s="5"/>
      <c r="CG186" s="5"/>
      <c r="CH186" s="5"/>
      <c r="CI186" s="5"/>
      <c r="CJ186" s="5"/>
      <c r="CK186" s="5"/>
      <c r="CL186" s="5"/>
      <c r="CM186" s="5"/>
    </row>
    <row r="187" spans="18:91" ht="13.2">
      <c r="R187" s="5"/>
      <c r="AD187" s="5"/>
      <c r="AW187" s="5"/>
      <c r="BF187" s="5"/>
      <c r="BV187" s="5"/>
      <c r="BW187" s="5"/>
      <c r="BX187" s="5"/>
      <c r="CD187" s="5"/>
      <c r="CE187" s="5"/>
      <c r="CF187" s="5"/>
      <c r="CG187" s="5"/>
      <c r="CH187" s="5"/>
      <c r="CI187" s="5"/>
      <c r="CJ187" s="5"/>
      <c r="CK187" s="5"/>
      <c r="CL187" s="5"/>
      <c r="CM187" s="5"/>
    </row>
    <row r="188" spans="18:91" ht="13.2">
      <c r="R188" s="5"/>
      <c r="AD188" s="5"/>
      <c r="AW188" s="5"/>
      <c r="BF188" s="5"/>
      <c r="BV188" s="5"/>
      <c r="BW188" s="5"/>
      <c r="BX188" s="5"/>
      <c r="CD188" s="5"/>
      <c r="CE188" s="5"/>
      <c r="CF188" s="5"/>
      <c r="CG188" s="5"/>
      <c r="CH188" s="5"/>
      <c r="CI188" s="5"/>
      <c r="CJ188" s="5"/>
      <c r="CK188" s="5"/>
      <c r="CL188" s="5"/>
      <c r="CM188" s="5"/>
    </row>
    <row r="189" spans="18:91" ht="13.2">
      <c r="R189" s="5"/>
      <c r="AD189" s="5"/>
      <c r="AW189" s="5"/>
      <c r="BF189" s="5"/>
      <c r="BV189" s="5"/>
      <c r="BW189" s="5"/>
      <c r="BX189" s="5"/>
      <c r="CD189" s="5"/>
      <c r="CE189" s="5"/>
      <c r="CF189" s="5"/>
      <c r="CG189" s="5"/>
      <c r="CH189" s="5"/>
      <c r="CI189" s="5"/>
      <c r="CJ189" s="5"/>
      <c r="CK189" s="5"/>
      <c r="CL189" s="5"/>
      <c r="CM189" s="5"/>
    </row>
    <row r="190" spans="18:91" ht="13.2">
      <c r="R190" s="5"/>
      <c r="AD190" s="5"/>
      <c r="AW190" s="5"/>
      <c r="BF190" s="5"/>
      <c r="BV190" s="5"/>
      <c r="BW190" s="5"/>
      <c r="BX190" s="5"/>
      <c r="CD190" s="5"/>
      <c r="CE190" s="5"/>
      <c r="CF190" s="5"/>
      <c r="CG190" s="5"/>
      <c r="CH190" s="5"/>
      <c r="CI190" s="5"/>
      <c r="CJ190" s="5"/>
      <c r="CK190" s="5"/>
      <c r="CL190" s="5"/>
      <c r="CM190" s="5"/>
    </row>
    <row r="191" spans="18:91" ht="13.2">
      <c r="R191" s="5"/>
      <c r="AD191" s="5"/>
      <c r="AW191" s="5"/>
      <c r="BF191" s="5"/>
      <c r="BV191" s="5"/>
      <c r="BW191" s="5"/>
      <c r="BX191" s="5"/>
      <c r="CD191" s="5"/>
      <c r="CE191" s="5"/>
      <c r="CF191" s="5"/>
      <c r="CG191" s="5"/>
      <c r="CH191" s="5"/>
      <c r="CI191" s="5"/>
      <c r="CJ191" s="5"/>
      <c r="CK191" s="5"/>
      <c r="CL191" s="5"/>
      <c r="CM191" s="5"/>
    </row>
    <row r="192" spans="18:91" ht="13.2">
      <c r="R192" s="5"/>
      <c r="AD192" s="5"/>
      <c r="AW192" s="5"/>
      <c r="BF192" s="5"/>
      <c r="BV192" s="5"/>
      <c r="BW192" s="5"/>
      <c r="BX192" s="5"/>
      <c r="CD192" s="5"/>
      <c r="CE192" s="5"/>
      <c r="CF192" s="5"/>
      <c r="CG192" s="5"/>
      <c r="CH192" s="5"/>
      <c r="CI192" s="5"/>
      <c r="CJ192" s="5"/>
      <c r="CK192" s="5"/>
      <c r="CL192" s="5"/>
      <c r="CM192" s="5"/>
    </row>
    <row r="193" spans="18:91" ht="13.2">
      <c r="R193" s="5"/>
      <c r="AD193" s="5"/>
      <c r="AW193" s="5"/>
      <c r="BF193" s="5"/>
      <c r="BV193" s="5"/>
      <c r="BW193" s="5"/>
      <c r="BX193" s="5"/>
      <c r="CD193" s="5"/>
      <c r="CE193" s="5"/>
      <c r="CF193" s="5"/>
      <c r="CG193" s="5"/>
      <c r="CH193" s="5"/>
      <c r="CI193" s="5"/>
      <c r="CJ193" s="5"/>
      <c r="CK193" s="5"/>
      <c r="CL193" s="5"/>
      <c r="CM193" s="5"/>
    </row>
    <row r="194" spans="18:91" ht="13.2">
      <c r="R194" s="5"/>
      <c r="AD194" s="5"/>
      <c r="AW194" s="5"/>
      <c r="BF194" s="5"/>
      <c r="BV194" s="5"/>
      <c r="BW194" s="5"/>
      <c r="BX194" s="5"/>
      <c r="CD194" s="5"/>
      <c r="CE194" s="5"/>
      <c r="CF194" s="5"/>
      <c r="CG194" s="5"/>
      <c r="CH194" s="5"/>
      <c r="CI194" s="5"/>
      <c r="CJ194" s="5"/>
      <c r="CK194" s="5"/>
      <c r="CL194" s="5"/>
      <c r="CM194" s="5"/>
    </row>
    <row r="195" spans="18:91" ht="13.2">
      <c r="R195" s="5"/>
      <c r="AD195" s="5"/>
      <c r="AW195" s="5"/>
      <c r="BF195" s="5"/>
      <c r="BV195" s="5"/>
      <c r="BW195" s="5"/>
      <c r="BX195" s="5"/>
      <c r="CD195" s="5"/>
      <c r="CE195" s="5"/>
      <c r="CF195" s="5"/>
      <c r="CG195" s="5"/>
      <c r="CH195" s="5"/>
      <c r="CI195" s="5"/>
      <c r="CJ195" s="5"/>
      <c r="CK195" s="5"/>
      <c r="CL195" s="5"/>
      <c r="CM195" s="5"/>
    </row>
    <row r="196" spans="18:91" ht="13.2">
      <c r="R196" s="5"/>
      <c r="AD196" s="5"/>
      <c r="AW196" s="5"/>
      <c r="BF196" s="5"/>
      <c r="BV196" s="5"/>
      <c r="BW196" s="5"/>
      <c r="BX196" s="5"/>
      <c r="CD196" s="5"/>
      <c r="CE196" s="5"/>
      <c r="CF196" s="5"/>
      <c r="CG196" s="5"/>
      <c r="CH196" s="5"/>
      <c r="CI196" s="5"/>
      <c r="CJ196" s="5"/>
      <c r="CK196" s="5"/>
      <c r="CL196" s="5"/>
      <c r="CM196" s="5"/>
    </row>
    <row r="197" spans="18:91" ht="13.2">
      <c r="R197" s="5"/>
      <c r="AD197" s="5"/>
      <c r="AW197" s="5"/>
      <c r="BF197" s="5"/>
      <c r="BV197" s="5"/>
      <c r="BW197" s="5"/>
      <c r="BX197" s="5"/>
      <c r="CD197" s="5"/>
      <c r="CE197" s="5"/>
      <c r="CF197" s="5"/>
      <c r="CG197" s="5"/>
      <c r="CH197" s="5"/>
      <c r="CI197" s="5"/>
      <c r="CJ197" s="5"/>
      <c r="CK197" s="5"/>
      <c r="CL197" s="5"/>
      <c r="CM197" s="5"/>
    </row>
    <row r="198" spans="18:91" ht="13.2">
      <c r="R198" s="5"/>
      <c r="AD198" s="5"/>
      <c r="AW198" s="5"/>
      <c r="BF198" s="5"/>
      <c r="BV198" s="5"/>
      <c r="BW198" s="5"/>
      <c r="BX198" s="5"/>
      <c r="CD198" s="5"/>
      <c r="CE198" s="5"/>
      <c r="CF198" s="5"/>
      <c r="CG198" s="5"/>
      <c r="CH198" s="5"/>
      <c r="CI198" s="5"/>
      <c r="CJ198" s="5"/>
      <c r="CK198" s="5"/>
      <c r="CL198" s="5"/>
      <c r="CM198" s="5"/>
    </row>
    <row r="199" spans="18:91" ht="13.2">
      <c r="R199" s="5"/>
      <c r="AD199" s="5"/>
      <c r="AW199" s="5"/>
      <c r="BF199" s="5"/>
      <c r="BV199" s="5"/>
      <c r="BW199" s="5"/>
      <c r="BX199" s="5"/>
      <c r="CD199" s="5"/>
      <c r="CE199" s="5"/>
      <c r="CF199" s="5"/>
      <c r="CG199" s="5"/>
      <c r="CH199" s="5"/>
      <c r="CI199" s="5"/>
      <c r="CJ199" s="5"/>
      <c r="CK199" s="5"/>
      <c r="CL199" s="5"/>
      <c r="CM199" s="5"/>
    </row>
    <row r="200" spans="18:91" ht="13.2">
      <c r="R200" s="5"/>
      <c r="AD200" s="5"/>
      <c r="AW200" s="5"/>
      <c r="BF200" s="5"/>
      <c r="BV200" s="5"/>
      <c r="BW200" s="5"/>
      <c r="BX200" s="5"/>
      <c r="CD200" s="5"/>
      <c r="CE200" s="5"/>
      <c r="CF200" s="5"/>
      <c r="CG200" s="5"/>
      <c r="CH200" s="5"/>
      <c r="CI200" s="5"/>
      <c r="CJ200" s="5"/>
      <c r="CK200" s="5"/>
      <c r="CL200" s="5"/>
      <c r="CM200" s="5"/>
    </row>
    <row r="201" spans="18:91" ht="13.2">
      <c r="R201" s="5"/>
      <c r="AD201" s="5"/>
      <c r="AW201" s="5"/>
      <c r="BF201" s="5"/>
      <c r="BV201" s="5"/>
      <c r="BW201" s="5"/>
      <c r="BX201" s="5"/>
      <c r="CD201" s="5"/>
      <c r="CE201" s="5"/>
      <c r="CF201" s="5"/>
      <c r="CG201" s="5"/>
      <c r="CH201" s="5"/>
      <c r="CI201" s="5"/>
      <c r="CJ201" s="5"/>
      <c r="CK201" s="5"/>
      <c r="CL201" s="5"/>
      <c r="CM201" s="5"/>
    </row>
    <row r="202" spans="18:91" ht="13.2">
      <c r="R202" s="5"/>
      <c r="AD202" s="5"/>
      <c r="AW202" s="5"/>
      <c r="BF202" s="5"/>
      <c r="BV202" s="5"/>
      <c r="BW202" s="5"/>
      <c r="BX202" s="5"/>
      <c r="CD202" s="5"/>
      <c r="CE202" s="5"/>
      <c r="CF202" s="5"/>
      <c r="CG202" s="5"/>
      <c r="CH202" s="5"/>
      <c r="CI202" s="5"/>
      <c r="CJ202" s="5"/>
      <c r="CK202" s="5"/>
      <c r="CL202" s="5"/>
      <c r="CM202" s="5"/>
    </row>
    <row r="203" spans="18:91" ht="13.2">
      <c r="R203" s="5"/>
      <c r="AD203" s="5"/>
      <c r="AW203" s="5"/>
      <c r="BF203" s="5"/>
      <c r="BV203" s="5"/>
      <c r="BW203" s="5"/>
      <c r="BX203" s="5"/>
      <c r="CD203" s="5"/>
      <c r="CE203" s="5"/>
      <c r="CF203" s="5"/>
      <c r="CG203" s="5"/>
      <c r="CH203" s="5"/>
      <c r="CI203" s="5"/>
      <c r="CJ203" s="5"/>
      <c r="CK203" s="5"/>
      <c r="CL203" s="5"/>
      <c r="CM203" s="5"/>
    </row>
    <row r="204" spans="18:91" ht="13.2">
      <c r="R204" s="5"/>
      <c r="AD204" s="5"/>
      <c r="AW204" s="5"/>
      <c r="BF204" s="5"/>
      <c r="BV204" s="5"/>
      <c r="BW204" s="5"/>
      <c r="BX204" s="5"/>
      <c r="CD204" s="5"/>
      <c r="CE204" s="5"/>
      <c r="CF204" s="5"/>
      <c r="CG204" s="5"/>
      <c r="CH204" s="5"/>
      <c r="CI204" s="5"/>
      <c r="CJ204" s="5"/>
      <c r="CK204" s="5"/>
      <c r="CL204" s="5"/>
      <c r="CM204" s="5"/>
    </row>
    <row r="205" spans="18:91" ht="13.2">
      <c r="R205" s="5"/>
      <c r="AD205" s="5"/>
      <c r="AW205" s="5"/>
      <c r="BF205" s="5"/>
      <c r="BV205" s="5"/>
      <c r="BW205" s="5"/>
      <c r="BX205" s="5"/>
      <c r="CD205" s="5"/>
      <c r="CE205" s="5"/>
      <c r="CF205" s="5"/>
      <c r="CG205" s="5"/>
      <c r="CH205" s="5"/>
      <c r="CI205" s="5"/>
      <c r="CJ205" s="5"/>
      <c r="CK205" s="5"/>
      <c r="CL205" s="5"/>
      <c r="CM205" s="5"/>
    </row>
    <row r="206" spans="18:91" ht="13.2">
      <c r="R206" s="5"/>
      <c r="AD206" s="5"/>
      <c r="AW206" s="5"/>
      <c r="BF206" s="5"/>
      <c r="BV206" s="5"/>
      <c r="BW206" s="5"/>
      <c r="BX206" s="5"/>
      <c r="CD206" s="5"/>
      <c r="CE206" s="5"/>
      <c r="CF206" s="5"/>
      <c r="CG206" s="5"/>
      <c r="CH206" s="5"/>
      <c r="CI206" s="5"/>
      <c r="CJ206" s="5"/>
      <c r="CK206" s="5"/>
      <c r="CL206" s="5"/>
      <c r="CM206" s="5"/>
    </row>
    <row r="207" spans="18:91" ht="13.2">
      <c r="R207" s="5"/>
      <c r="AD207" s="5"/>
      <c r="AW207" s="5"/>
      <c r="BF207" s="5"/>
      <c r="BV207" s="5"/>
      <c r="BW207" s="5"/>
      <c r="BX207" s="5"/>
      <c r="CD207" s="5"/>
      <c r="CE207" s="5"/>
      <c r="CF207" s="5"/>
      <c r="CG207" s="5"/>
      <c r="CH207" s="5"/>
      <c r="CI207" s="5"/>
      <c r="CJ207" s="5"/>
      <c r="CK207" s="5"/>
      <c r="CL207" s="5"/>
      <c r="CM207" s="5"/>
    </row>
    <row r="208" spans="18:91" ht="13.2">
      <c r="R208" s="5"/>
      <c r="AD208" s="5"/>
      <c r="AW208" s="5"/>
      <c r="BF208" s="5"/>
      <c r="BV208" s="5"/>
      <c r="BW208" s="5"/>
      <c r="BX208" s="5"/>
      <c r="CD208" s="5"/>
      <c r="CE208" s="5"/>
      <c r="CF208" s="5"/>
      <c r="CG208" s="5"/>
      <c r="CH208" s="5"/>
      <c r="CI208" s="5"/>
      <c r="CJ208" s="5"/>
      <c r="CK208" s="5"/>
      <c r="CL208" s="5"/>
      <c r="CM208" s="5"/>
    </row>
    <row r="209" spans="18:91" ht="13.2">
      <c r="R209" s="5"/>
      <c r="AD209" s="5"/>
      <c r="AW209" s="5"/>
      <c r="BF209" s="5"/>
      <c r="BV209" s="5"/>
      <c r="BW209" s="5"/>
      <c r="BX209" s="5"/>
      <c r="CD209" s="5"/>
      <c r="CE209" s="5"/>
      <c r="CF209" s="5"/>
      <c r="CG209" s="5"/>
      <c r="CH209" s="5"/>
      <c r="CI209" s="5"/>
      <c r="CJ209" s="5"/>
      <c r="CK209" s="5"/>
      <c r="CL209" s="5"/>
      <c r="CM209" s="5"/>
    </row>
    <row r="210" spans="18:91" ht="13.2">
      <c r="R210" s="5"/>
      <c r="AD210" s="5"/>
      <c r="AW210" s="5"/>
      <c r="BF210" s="5"/>
      <c r="BV210" s="5"/>
      <c r="BW210" s="5"/>
      <c r="BX210" s="5"/>
      <c r="CD210" s="5"/>
      <c r="CE210" s="5"/>
      <c r="CF210" s="5"/>
      <c r="CG210" s="5"/>
      <c r="CH210" s="5"/>
      <c r="CI210" s="5"/>
      <c r="CJ210" s="5"/>
      <c r="CK210" s="5"/>
      <c r="CL210" s="5"/>
      <c r="CM210" s="5"/>
    </row>
    <row r="211" spans="18:91" ht="13.2">
      <c r="R211" s="5"/>
      <c r="AD211" s="5"/>
      <c r="AW211" s="5"/>
      <c r="BF211" s="5"/>
      <c r="BV211" s="5"/>
      <c r="BW211" s="5"/>
      <c r="BX211" s="5"/>
      <c r="CD211" s="5"/>
      <c r="CE211" s="5"/>
      <c r="CF211" s="5"/>
      <c r="CG211" s="5"/>
      <c r="CH211" s="5"/>
      <c r="CI211" s="5"/>
      <c r="CJ211" s="5"/>
      <c r="CK211" s="5"/>
      <c r="CL211" s="5"/>
      <c r="CM211" s="5"/>
    </row>
    <row r="212" spans="18:91" ht="13.2">
      <c r="R212" s="5"/>
      <c r="AD212" s="5"/>
      <c r="AW212" s="5"/>
      <c r="BF212" s="5"/>
      <c r="BV212" s="5"/>
      <c r="BW212" s="5"/>
      <c r="BX212" s="5"/>
      <c r="CD212" s="5"/>
      <c r="CE212" s="5"/>
      <c r="CF212" s="5"/>
      <c r="CG212" s="5"/>
      <c r="CH212" s="5"/>
      <c r="CI212" s="5"/>
      <c r="CJ212" s="5"/>
      <c r="CK212" s="5"/>
      <c r="CL212" s="5"/>
      <c r="CM212" s="5"/>
    </row>
    <row r="213" spans="18:91" ht="13.2">
      <c r="R213" s="5"/>
      <c r="AD213" s="5"/>
      <c r="AW213" s="5"/>
      <c r="BF213" s="5"/>
      <c r="BV213" s="5"/>
      <c r="BW213" s="5"/>
      <c r="BX213" s="5"/>
      <c r="CD213" s="5"/>
      <c r="CE213" s="5"/>
      <c r="CF213" s="5"/>
      <c r="CG213" s="5"/>
      <c r="CH213" s="5"/>
      <c r="CI213" s="5"/>
      <c r="CJ213" s="5"/>
      <c r="CK213" s="5"/>
      <c r="CL213" s="5"/>
      <c r="CM213" s="5"/>
    </row>
    <row r="214" spans="18:91" ht="13.2">
      <c r="R214" s="5"/>
      <c r="AD214" s="5"/>
      <c r="AW214" s="5"/>
      <c r="BF214" s="5"/>
      <c r="BV214" s="5"/>
      <c r="BW214" s="5"/>
      <c r="BX214" s="5"/>
      <c r="CD214" s="5"/>
      <c r="CE214" s="5"/>
      <c r="CF214" s="5"/>
      <c r="CG214" s="5"/>
      <c r="CH214" s="5"/>
      <c r="CI214" s="5"/>
      <c r="CJ214" s="5"/>
      <c r="CK214" s="5"/>
      <c r="CL214" s="5"/>
      <c r="CM214" s="5"/>
    </row>
    <row r="215" spans="18:91" ht="13.2">
      <c r="R215" s="5"/>
      <c r="AD215" s="5"/>
      <c r="AW215" s="5"/>
      <c r="BF215" s="5"/>
      <c r="BV215" s="5"/>
      <c r="BW215" s="5"/>
      <c r="BX215" s="5"/>
      <c r="CD215" s="5"/>
      <c r="CE215" s="5"/>
      <c r="CF215" s="5"/>
      <c r="CG215" s="5"/>
      <c r="CH215" s="5"/>
      <c r="CI215" s="5"/>
      <c r="CJ215" s="5"/>
      <c r="CK215" s="5"/>
      <c r="CL215" s="5"/>
      <c r="CM215" s="5"/>
    </row>
    <row r="216" spans="18:91" ht="13.2">
      <c r="R216" s="5"/>
      <c r="AD216" s="5"/>
      <c r="AW216" s="5"/>
      <c r="BF216" s="5"/>
      <c r="BV216" s="5"/>
      <c r="BW216" s="5"/>
      <c r="BX216" s="5"/>
      <c r="CD216" s="5"/>
      <c r="CE216" s="5"/>
      <c r="CF216" s="5"/>
      <c r="CG216" s="5"/>
      <c r="CH216" s="5"/>
      <c r="CI216" s="5"/>
      <c r="CJ216" s="5"/>
      <c r="CK216" s="5"/>
      <c r="CL216" s="5"/>
      <c r="CM216" s="5"/>
    </row>
    <row r="217" spans="18:91" ht="13.2">
      <c r="R217" s="5"/>
      <c r="AD217" s="5"/>
      <c r="AW217" s="5"/>
      <c r="BF217" s="5"/>
      <c r="BV217" s="5"/>
      <c r="BW217" s="5"/>
      <c r="BX217" s="5"/>
      <c r="CD217" s="5"/>
      <c r="CE217" s="5"/>
      <c r="CF217" s="5"/>
      <c r="CG217" s="5"/>
      <c r="CH217" s="5"/>
      <c r="CI217" s="5"/>
      <c r="CJ217" s="5"/>
      <c r="CK217" s="5"/>
      <c r="CL217" s="5"/>
      <c r="CM217" s="5"/>
    </row>
    <row r="218" spans="18:91" ht="13.2">
      <c r="R218" s="5"/>
      <c r="AD218" s="5"/>
      <c r="AW218" s="5"/>
      <c r="BF218" s="5"/>
      <c r="BV218" s="5"/>
      <c r="BW218" s="5"/>
      <c r="BX218" s="5"/>
      <c r="CD218" s="5"/>
      <c r="CE218" s="5"/>
      <c r="CF218" s="5"/>
      <c r="CG218" s="5"/>
      <c r="CH218" s="5"/>
      <c r="CI218" s="5"/>
      <c r="CJ218" s="5"/>
      <c r="CK218" s="5"/>
      <c r="CL218" s="5"/>
      <c r="CM218" s="5"/>
    </row>
    <row r="219" spans="18:91" ht="13.2">
      <c r="R219" s="5"/>
      <c r="AD219" s="5"/>
      <c r="AW219" s="5"/>
      <c r="BF219" s="5"/>
      <c r="BV219" s="5"/>
      <c r="BW219" s="5"/>
      <c r="BX219" s="5"/>
      <c r="CD219" s="5"/>
      <c r="CE219" s="5"/>
      <c r="CF219" s="5"/>
      <c r="CG219" s="5"/>
      <c r="CH219" s="5"/>
      <c r="CI219" s="5"/>
      <c r="CJ219" s="5"/>
      <c r="CK219" s="5"/>
      <c r="CL219" s="5"/>
      <c r="CM219" s="5"/>
    </row>
    <row r="220" spans="18:91" ht="13.2">
      <c r="R220" s="5"/>
      <c r="AD220" s="5"/>
      <c r="AW220" s="5"/>
      <c r="BF220" s="5"/>
      <c r="BV220" s="5"/>
      <c r="BW220" s="5"/>
      <c r="BX220" s="5"/>
      <c r="CD220" s="5"/>
      <c r="CE220" s="5"/>
      <c r="CF220" s="5"/>
      <c r="CG220" s="5"/>
      <c r="CH220" s="5"/>
      <c r="CI220" s="5"/>
      <c r="CJ220" s="5"/>
      <c r="CK220" s="5"/>
      <c r="CL220" s="5"/>
      <c r="CM220" s="5"/>
    </row>
    <row r="221" spans="18:91" ht="13.2">
      <c r="R221" s="5"/>
      <c r="AD221" s="5"/>
      <c r="AW221" s="5"/>
      <c r="BF221" s="5"/>
      <c r="BV221" s="5"/>
      <c r="BW221" s="5"/>
      <c r="BX221" s="5"/>
      <c r="CD221" s="5"/>
      <c r="CE221" s="5"/>
      <c r="CF221" s="5"/>
      <c r="CG221" s="5"/>
      <c r="CH221" s="5"/>
      <c r="CI221" s="5"/>
      <c r="CJ221" s="5"/>
      <c r="CK221" s="5"/>
      <c r="CL221" s="5"/>
      <c r="CM221" s="5"/>
    </row>
    <row r="222" spans="18:91" ht="13.2">
      <c r="R222" s="5"/>
      <c r="AD222" s="5"/>
      <c r="AW222" s="5"/>
      <c r="BF222" s="5"/>
      <c r="BV222" s="5"/>
      <c r="BW222" s="5"/>
      <c r="BX222" s="5"/>
      <c r="CD222" s="5"/>
      <c r="CE222" s="5"/>
      <c r="CF222" s="5"/>
      <c r="CG222" s="5"/>
      <c r="CH222" s="5"/>
      <c r="CI222" s="5"/>
      <c r="CJ222" s="5"/>
      <c r="CK222" s="5"/>
      <c r="CL222" s="5"/>
      <c r="CM222" s="5"/>
    </row>
    <row r="223" spans="18:91" ht="13.2">
      <c r="R223" s="5"/>
      <c r="AD223" s="5"/>
      <c r="AW223" s="5"/>
      <c r="BF223" s="5"/>
      <c r="BV223" s="5"/>
      <c r="BW223" s="5"/>
      <c r="BX223" s="5"/>
      <c r="CD223" s="5"/>
      <c r="CE223" s="5"/>
      <c r="CF223" s="5"/>
      <c r="CG223" s="5"/>
      <c r="CH223" s="5"/>
      <c r="CI223" s="5"/>
      <c r="CJ223" s="5"/>
      <c r="CK223" s="5"/>
      <c r="CL223" s="5"/>
      <c r="CM223" s="5"/>
    </row>
    <row r="224" spans="18:91" ht="13.2">
      <c r="R224" s="5"/>
      <c r="AD224" s="5"/>
      <c r="AW224" s="5"/>
      <c r="BF224" s="5"/>
      <c r="BV224" s="5"/>
      <c r="BW224" s="5"/>
      <c r="BX224" s="5"/>
      <c r="CD224" s="5"/>
      <c r="CE224" s="5"/>
      <c r="CF224" s="5"/>
      <c r="CG224" s="5"/>
      <c r="CH224" s="5"/>
      <c r="CI224" s="5"/>
      <c r="CJ224" s="5"/>
      <c r="CK224" s="5"/>
      <c r="CL224" s="5"/>
      <c r="CM224" s="5"/>
    </row>
    <row r="225" spans="18:91" ht="13.2">
      <c r="R225" s="5"/>
      <c r="AD225" s="5"/>
      <c r="AW225" s="5"/>
      <c r="BF225" s="5"/>
      <c r="BV225" s="5"/>
      <c r="BW225" s="5"/>
      <c r="BX225" s="5"/>
      <c r="CD225" s="5"/>
      <c r="CE225" s="5"/>
      <c r="CF225" s="5"/>
      <c r="CG225" s="5"/>
      <c r="CH225" s="5"/>
      <c r="CI225" s="5"/>
      <c r="CJ225" s="5"/>
      <c r="CK225" s="5"/>
      <c r="CL225" s="5"/>
      <c r="CM225" s="5"/>
    </row>
    <row r="226" spans="18:91" ht="13.2">
      <c r="R226" s="5"/>
      <c r="AD226" s="5"/>
      <c r="AW226" s="5"/>
      <c r="BF226" s="5"/>
      <c r="BV226" s="5"/>
      <c r="BW226" s="5"/>
      <c r="BX226" s="5"/>
      <c r="CD226" s="5"/>
      <c r="CE226" s="5"/>
      <c r="CF226" s="5"/>
      <c r="CG226" s="5"/>
      <c r="CH226" s="5"/>
      <c r="CI226" s="5"/>
      <c r="CJ226" s="5"/>
      <c r="CK226" s="5"/>
      <c r="CL226" s="5"/>
      <c r="CM226" s="5"/>
    </row>
    <row r="227" spans="18:91" ht="13.2">
      <c r="R227" s="5"/>
      <c r="AD227" s="5"/>
      <c r="AW227" s="5"/>
      <c r="BF227" s="5"/>
      <c r="BV227" s="5"/>
      <c r="BW227" s="5"/>
      <c r="BX227" s="5"/>
      <c r="CD227" s="5"/>
      <c r="CE227" s="5"/>
      <c r="CF227" s="5"/>
      <c r="CG227" s="5"/>
      <c r="CH227" s="5"/>
      <c r="CI227" s="5"/>
      <c r="CJ227" s="5"/>
      <c r="CK227" s="5"/>
      <c r="CL227" s="5"/>
      <c r="CM227" s="5"/>
    </row>
    <row r="228" spans="18:91" ht="13.2">
      <c r="R228" s="5"/>
      <c r="AD228" s="5"/>
      <c r="AW228" s="5"/>
      <c r="BF228" s="5"/>
      <c r="BV228" s="5"/>
      <c r="BW228" s="5"/>
      <c r="BX228" s="5"/>
      <c r="CD228" s="5"/>
      <c r="CE228" s="5"/>
      <c r="CF228" s="5"/>
      <c r="CG228" s="5"/>
      <c r="CH228" s="5"/>
      <c r="CI228" s="5"/>
      <c r="CJ228" s="5"/>
      <c r="CK228" s="5"/>
      <c r="CL228" s="5"/>
      <c r="CM228" s="5"/>
    </row>
    <row r="229" spans="18:91" ht="13.2">
      <c r="R229" s="5"/>
      <c r="AD229" s="5"/>
      <c r="AW229" s="5"/>
      <c r="BF229" s="5"/>
      <c r="BV229" s="5"/>
      <c r="BW229" s="5"/>
      <c r="BX229" s="5"/>
      <c r="CD229" s="5"/>
      <c r="CE229" s="5"/>
      <c r="CF229" s="5"/>
      <c r="CG229" s="5"/>
      <c r="CH229" s="5"/>
      <c r="CI229" s="5"/>
      <c r="CJ229" s="5"/>
      <c r="CK229" s="5"/>
      <c r="CL229" s="5"/>
      <c r="CM229" s="5"/>
    </row>
    <row r="230" spans="18:91" ht="13.2">
      <c r="R230" s="5"/>
      <c r="AD230" s="5"/>
      <c r="AW230" s="5"/>
      <c r="BF230" s="5"/>
      <c r="BV230" s="5"/>
      <c r="BW230" s="5"/>
      <c r="BX230" s="5"/>
      <c r="CD230" s="5"/>
      <c r="CE230" s="5"/>
      <c r="CF230" s="5"/>
      <c r="CG230" s="5"/>
      <c r="CH230" s="5"/>
      <c r="CI230" s="5"/>
      <c r="CJ230" s="5"/>
      <c r="CK230" s="5"/>
      <c r="CL230" s="5"/>
      <c r="CM230" s="5"/>
    </row>
    <row r="231" spans="18:91" ht="13.2">
      <c r="R231" s="5"/>
      <c r="AD231" s="5"/>
      <c r="AW231" s="5"/>
      <c r="BF231" s="5"/>
      <c r="BV231" s="5"/>
      <c r="BW231" s="5"/>
      <c r="BX231" s="5"/>
      <c r="CD231" s="5"/>
      <c r="CE231" s="5"/>
      <c r="CF231" s="5"/>
      <c r="CG231" s="5"/>
      <c r="CH231" s="5"/>
      <c r="CI231" s="5"/>
      <c r="CJ231" s="5"/>
      <c r="CK231" s="5"/>
      <c r="CL231" s="5"/>
      <c r="CM231" s="5"/>
    </row>
    <row r="232" spans="18:91" ht="13.2">
      <c r="R232" s="5"/>
      <c r="AD232" s="5"/>
      <c r="AW232" s="5"/>
      <c r="BF232" s="5"/>
      <c r="BV232" s="5"/>
      <c r="BW232" s="5"/>
      <c r="BX232" s="5"/>
      <c r="CD232" s="5"/>
      <c r="CE232" s="5"/>
      <c r="CF232" s="5"/>
      <c r="CG232" s="5"/>
      <c r="CH232" s="5"/>
      <c r="CI232" s="5"/>
      <c r="CJ232" s="5"/>
      <c r="CK232" s="5"/>
      <c r="CL232" s="5"/>
      <c r="CM232" s="5"/>
    </row>
    <row r="233" spans="18:91" ht="13.2">
      <c r="R233" s="5"/>
      <c r="AD233" s="5"/>
      <c r="AW233" s="5"/>
      <c r="BF233" s="5"/>
      <c r="BV233" s="5"/>
      <c r="BW233" s="5"/>
      <c r="BX233" s="5"/>
      <c r="CD233" s="5"/>
      <c r="CE233" s="5"/>
      <c r="CF233" s="5"/>
      <c r="CG233" s="5"/>
      <c r="CH233" s="5"/>
      <c r="CI233" s="5"/>
      <c r="CJ233" s="5"/>
      <c r="CK233" s="5"/>
      <c r="CL233" s="5"/>
      <c r="CM233" s="5"/>
    </row>
    <row r="234" spans="18:91" ht="13.2">
      <c r="R234" s="5"/>
      <c r="AD234" s="5"/>
      <c r="AW234" s="5"/>
      <c r="BF234" s="5"/>
      <c r="BV234" s="5"/>
      <c r="BW234" s="5"/>
      <c r="BX234" s="5"/>
      <c r="CD234" s="5"/>
      <c r="CE234" s="5"/>
      <c r="CF234" s="5"/>
      <c r="CG234" s="5"/>
      <c r="CH234" s="5"/>
      <c r="CI234" s="5"/>
      <c r="CJ234" s="5"/>
      <c r="CK234" s="5"/>
      <c r="CL234" s="5"/>
      <c r="CM234" s="5"/>
    </row>
    <row r="235" spans="18:91" ht="13.2">
      <c r="R235" s="5"/>
      <c r="AD235" s="5"/>
      <c r="AW235" s="5"/>
      <c r="BF235" s="5"/>
      <c r="BV235" s="5"/>
      <c r="BW235" s="5"/>
      <c r="BX235" s="5"/>
      <c r="CD235" s="5"/>
      <c r="CE235" s="5"/>
      <c r="CF235" s="5"/>
      <c r="CG235" s="5"/>
      <c r="CH235" s="5"/>
      <c r="CI235" s="5"/>
      <c r="CJ235" s="5"/>
      <c r="CK235" s="5"/>
      <c r="CL235" s="5"/>
      <c r="CM235" s="5"/>
    </row>
    <row r="236" spans="18:91" ht="13.2">
      <c r="R236" s="5"/>
      <c r="AD236" s="5"/>
      <c r="AW236" s="5"/>
      <c r="BF236" s="5"/>
      <c r="BV236" s="5"/>
      <c r="BW236" s="5"/>
      <c r="BX236" s="5"/>
      <c r="CD236" s="5"/>
      <c r="CE236" s="5"/>
      <c r="CF236" s="5"/>
      <c r="CG236" s="5"/>
      <c r="CH236" s="5"/>
      <c r="CI236" s="5"/>
      <c r="CJ236" s="5"/>
      <c r="CK236" s="5"/>
      <c r="CL236" s="5"/>
      <c r="CM236" s="5"/>
    </row>
    <row r="237" spans="18:91" ht="13.2">
      <c r="R237" s="5"/>
      <c r="AD237" s="5"/>
      <c r="AW237" s="5"/>
      <c r="BF237" s="5"/>
      <c r="BV237" s="5"/>
      <c r="BW237" s="5"/>
      <c r="BX237" s="5"/>
      <c r="CD237" s="5"/>
      <c r="CE237" s="5"/>
      <c r="CF237" s="5"/>
      <c r="CG237" s="5"/>
      <c r="CH237" s="5"/>
      <c r="CI237" s="5"/>
      <c r="CJ237" s="5"/>
      <c r="CK237" s="5"/>
      <c r="CL237" s="5"/>
      <c r="CM237" s="5"/>
    </row>
    <row r="238" spans="18:91" ht="13.2">
      <c r="R238" s="5"/>
      <c r="AD238" s="5"/>
      <c r="AW238" s="5"/>
      <c r="BF238" s="5"/>
      <c r="BV238" s="5"/>
      <c r="BW238" s="5"/>
      <c r="BX238" s="5"/>
      <c r="CD238" s="5"/>
      <c r="CE238" s="5"/>
      <c r="CF238" s="5"/>
      <c r="CG238" s="5"/>
      <c r="CH238" s="5"/>
      <c r="CI238" s="5"/>
      <c r="CJ238" s="5"/>
      <c r="CK238" s="5"/>
      <c r="CL238" s="5"/>
      <c r="CM238" s="5"/>
    </row>
    <row r="239" spans="18:91" ht="13.2">
      <c r="R239" s="5"/>
      <c r="AD239" s="5"/>
      <c r="AW239" s="5"/>
      <c r="BF239" s="5"/>
      <c r="BV239" s="5"/>
      <c r="BW239" s="5"/>
      <c r="BX239" s="5"/>
      <c r="CD239" s="5"/>
      <c r="CE239" s="5"/>
      <c r="CF239" s="5"/>
      <c r="CG239" s="5"/>
      <c r="CH239" s="5"/>
      <c r="CI239" s="5"/>
      <c r="CJ239" s="5"/>
      <c r="CK239" s="5"/>
      <c r="CL239" s="5"/>
      <c r="CM239" s="5"/>
    </row>
    <row r="240" spans="18:91" ht="13.2">
      <c r="R240" s="5"/>
      <c r="AD240" s="5"/>
      <c r="AW240" s="5"/>
      <c r="BF240" s="5"/>
      <c r="BV240" s="5"/>
      <c r="BW240" s="5"/>
      <c r="BX240" s="5"/>
      <c r="CD240" s="5"/>
      <c r="CE240" s="5"/>
      <c r="CF240" s="5"/>
      <c r="CG240" s="5"/>
      <c r="CH240" s="5"/>
      <c r="CI240" s="5"/>
      <c r="CJ240" s="5"/>
      <c r="CK240" s="5"/>
      <c r="CL240" s="5"/>
      <c r="CM240" s="5"/>
    </row>
    <row r="241" spans="18:91" ht="13.2">
      <c r="R241" s="5"/>
      <c r="AD241" s="5"/>
      <c r="AW241" s="5"/>
      <c r="BF241" s="5"/>
      <c r="BV241" s="5"/>
      <c r="BW241" s="5"/>
      <c r="BX241" s="5"/>
      <c r="CD241" s="5"/>
      <c r="CE241" s="5"/>
      <c r="CF241" s="5"/>
      <c r="CG241" s="5"/>
      <c r="CH241" s="5"/>
      <c r="CI241" s="5"/>
      <c r="CJ241" s="5"/>
      <c r="CK241" s="5"/>
      <c r="CL241" s="5"/>
      <c r="CM241" s="5"/>
    </row>
    <row r="242" spans="18:91" ht="13.2">
      <c r="R242" s="5"/>
      <c r="AD242" s="5"/>
      <c r="AW242" s="5"/>
      <c r="BF242" s="5"/>
      <c r="BV242" s="5"/>
      <c r="BW242" s="5"/>
      <c r="BX242" s="5"/>
      <c r="CD242" s="5"/>
      <c r="CE242" s="5"/>
      <c r="CF242" s="5"/>
      <c r="CG242" s="5"/>
      <c r="CH242" s="5"/>
      <c r="CI242" s="5"/>
      <c r="CJ242" s="5"/>
      <c r="CK242" s="5"/>
      <c r="CL242" s="5"/>
      <c r="CM242" s="5"/>
    </row>
    <row r="243" spans="18:91" ht="13.2">
      <c r="R243" s="5"/>
      <c r="AD243" s="5"/>
      <c r="AW243" s="5"/>
      <c r="BF243" s="5"/>
      <c r="BV243" s="5"/>
      <c r="BW243" s="5"/>
      <c r="BX243" s="5"/>
      <c r="CD243" s="5"/>
      <c r="CE243" s="5"/>
      <c r="CF243" s="5"/>
      <c r="CG243" s="5"/>
      <c r="CH243" s="5"/>
      <c r="CI243" s="5"/>
      <c r="CJ243" s="5"/>
      <c r="CK243" s="5"/>
      <c r="CL243" s="5"/>
      <c r="CM243" s="5"/>
    </row>
    <row r="244" spans="18:91" ht="13.2">
      <c r="R244" s="5"/>
      <c r="AD244" s="5"/>
      <c r="AW244" s="5"/>
      <c r="BF244" s="5"/>
      <c r="BV244" s="5"/>
      <c r="BW244" s="5"/>
      <c r="BX244" s="5"/>
      <c r="CD244" s="5"/>
      <c r="CE244" s="5"/>
      <c r="CF244" s="5"/>
      <c r="CG244" s="5"/>
      <c r="CH244" s="5"/>
      <c r="CI244" s="5"/>
      <c r="CJ244" s="5"/>
      <c r="CK244" s="5"/>
      <c r="CL244" s="5"/>
      <c r="CM244" s="5"/>
    </row>
    <row r="245" spans="18:91" ht="13.2">
      <c r="R245" s="5"/>
      <c r="AD245" s="5"/>
      <c r="AW245" s="5"/>
      <c r="BF245" s="5"/>
      <c r="BV245" s="5"/>
      <c r="BW245" s="5"/>
      <c r="BX245" s="5"/>
      <c r="CD245" s="5"/>
      <c r="CE245" s="5"/>
      <c r="CF245" s="5"/>
      <c r="CG245" s="5"/>
      <c r="CH245" s="5"/>
      <c r="CI245" s="5"/>
      <c r="CJ245" s="5"/>
      <c r="CK245" s="5"/>
      <c r="CL245" s="5"/>
      <c r="CM245" s="5"/>
    </row>
    <row r="246" spans="18:91" ht="13.2">
      <c r="R246" s="5"/>
      <c r="AD246" s="5"/>
      <c r="AW246" s="5"/>
      <c r="BF246" s="5"/>
      <c r="BV246" s="5"/>
      <c r="BW246" s="5"/>
      <c r="BX246" s="5"/>
      <c r="CD246" s="5"/>
      <c r="CE246" s="5"/>
      <c r="CF246" s="5"/>
      <c r="CG246" s="5"/>
      <c r="CH246" s="5"/>
      <c r="CI246" s="5"/>
      <c r="CJ246" s="5"/>
      <c r="CK246" s="5"/>
      <c r="CL246" s="5"/>
      <c r="CM246" s="5"/>
    </row>
    <row r="247" spans="18:91" ht="13.2">
      <c r="R247" s="5"/>
      <c r="AD247" s="5"/>
      <c r="AW247" s="5"/>
      <c r="BF247" s="5"/>
      <c r="BV247" s="5"/>
      <c r="BW247" s="5"/>
      <c r="BX247" s="5"/>
      <c r="CD247" s="5"/>
      <c r="CE247" s="5"/>
      <c r="CF247" s="5"/>
      <c r="CG247" s="5"/>
      <c r="CH247" s="5"/>
      <c r="CI247" s="5"/>
      <c r="CJ247" s="5"/>
      <c r="CK247" s="5"/>
      <c r="CL247" s="5"/>
      <c r="CM247" s="5"/>
    </row>
    <row r="248" spans="18:91" ht="13.2">
      <c r="R248" s="5"/>
      <c r="AD248" s="5"/>
      <c r="AW248" s="5"/>
      <c r="BF248" s="5"/>
      <c r="BV248" s="5"/>
      <c r="BW248" s="5"/>
      <c r="BX248" s="5"/>
      <c r="CD248" s="5"/>
      <c r="CE248" s="5"/>
      <c r="CF248" s="5"/>
      <c r="CG248" s="5"/>
      <c r="CH248" s="5"/>
      <c r="CI248" s="5"/>
      <c r="CJ248" s="5"/>
      <c r="CK248" s="5"/>
      <c r="CL248" s="5"/>
      <c r="CM248" s="5"/>
    </row>
    <row r="249" spans="18:91" ht="13.2">
      <c r="R249" s="5"/>
      <c r="AD249" s="5"/>
      <c r="AW249" s="5"/>
      <c r="BF249" s="5"/>
      <c r="BV249" s="5"/>
      <c r="BW249" s="5"/>
      <c r="BX249" s="5"/>
      <c r="CD249" s="5"/>
      <c r="CE249" s="5"/>
      <c r="CF249" s="5"/>
      <c r="CG249" s="5"/>
      <c r="CH249" s="5"/>
      <c r="CI249" s="5"/>
      <c r="CJ249" s="5"/>
      <c r="CK249" s="5"/>
      <c r="CL249" s="5"/>
      <c r="CM249" s="5"/>
    </row>
    <row r="250" spans="18:91" ht="13.2">
      <c r="R250" s="5"/>
      <c r="AD250" s="5"/>
      <c r="AW250" s="5"/>
      <c r="BF250" s="5"/>
      <c r="BV250" s="5"/>
      <c r="BW250" s="5"/>
      <c r="BX250" s="5"/>
      <c r="CD250" s="5"/>
      <c r="CE250" s="5"/>
      <c r="CF250" s="5"/>
      <c r="CG250" s="5"/>
      <c r="CH250" s="5"/>
      <c r="CI250" s="5"/>
      <c r="CJ250" s="5"/>
      <c r="CK250" s="5"/>
      <c r="CL250" s="5"/>
      <c r="CM250" s="5"/>
    </row>
    <row r="251" spans="18:91" ht="13.2">
      <c r="R251" s="5"/>
      <c r="AD251" s="5"/>
      <c r="AW251" s="5"/>
      <c r="BF251" s="5"/>
      <c r="BV251" s="5"/>
      <c r="BW251" s="5"/>
      <c r="BX251" s="5"/>
      <c r="CD251" s="5"/>
      <c r="CE251" s="5"/>
      <c r="CF251" s="5"/>
      <c r="CG251" s="5"/>
      <c r="CH251" s="5"/>
      <c r="CI251" s="5"/>
      <c r="CJ251" s="5"/>
      <c r="CK251" s="5"/>
      <c r="CL251" s="5"/>
      <c r="CM251" s="5"/>
    </row>
    <row r="252" spans="18:91" ht="13.2">
      <c r="R252" s="5"/>
      <c r="AD252" s="5"/>
      <c r="AW252" s="5"/>
      <c r="BF252" s="5"/>
      <c r="BV252" s="5"/>
      <c r="BW252" s="5"/>
      <c r="BX252" s="5"/>
      <c r="CD252" s="5"/>
      <c r="CE252" s="5"/>
      <c r="CF252" s="5"/>
      <c r="CG252" s="5"/>
      <c r="CH252" s="5"/>
      <c r="CI252" s="5"/>
      <c r="CJ252" s="5"/>
      <c r="CK252" s="5"/>
      <c r="CL252" s="5"/>
      <c r="CM252" s="5"/>
    </row>
    <row r="253" spans="18:91" ht="13.2">
      <c r="R253" s="5"/>
      <c r="AD253" s="5"/>
      <c r="AW253" s="5"/>
      <c r="BF253" s="5"/>
      <c r="BV253" s="5"/>
      <c r="BW253" s="5"/>
      <c r="BX253" s="5"/>
      <c r="CD253" s="5"/>
      <c r="CE253" s="5"/>
      <c r="CF253" s="5"/>
      <c r="CG253" s="5"/>
      <c r="CH253" s="5"/>
      <c r="CI253" s="5"/>
      <c r="CJ253" s="5"/>
      <c r="CK253" s="5"/>
      <c r="CL253" s="5"/>
      <c r="CM253" s="5"/>
    </row>
    <row r="254" spans="18:91" ht="13.2">
      <c r="R254" s="5"/>
      <c r="AD254" s="5"/>
      <c r="AW254" s="5"/>
      <c r="BF254" s="5"/>
      <c r="BV254" s="5"/>
      <c r="BW254" s="5"/>
      <c r="BX254" s="5"/>
      <c r="CD254" s="5"/>
      <c r="CE254" s="5"/>
      <c r="CF254" s="5"/>
      <c r="CG254" s="5"/>
      <c r="CH254" s="5"/>
      <c r="CI254" s="5"/>
      <c r="CJ254" s="5"/>
      <c r="CK254" s="5"/>
      <c r="CL254" s="5"/>
      <c r="CM254" s="5"/>
    </row>
    <row r="255" spans="18:91" ht="13.2">
      <c r="R255" s="5"/>
      <c r="AD255" s="5"/>
      <c r="AW255" s="5"/>
      <c r="BF255" s="5"/>
      <c r="BV255" s="5"/>
      <c r="BW255" s="5"/>
      <c r="BX255" s="5"/>
      <c r="CD255" s="5"/>
      <c r="CE255" s="5"/>
      <c r="CF255" s="5"/>
      <c r="CG255" s="5"/>
      <c r="CH255" s="5"/>
      <c r="CI255" s="5"/>
      <c r="CJ255" s="5"/>
      <c r="CK255" s="5"/>
      <c r="CL255" s="5"/>
      <c r="CM255" s="5"/>
    </row>
    <row r="256" spans="18:91" ht="13.2">
      <c r="R256" s="5"/>
      <c r="AD256" s="5"/>
      <c r="AW256" s="5"/>
      <c r="BF256" s="5"/>
      <c r="BV256" s="5"/>
      <c r="BW256" s="5"/>
      <c r="BX256" s="5"/>
      <c r="CD256" s="5"/>
      <c r="CE256" s="5"/>
      <c r="CF256" s="5"/>
      <c r="CG256" s="5"/>
      <c r="CH256" s="5"/>
      <c r="CI256" s="5"/>
      <c r="CJ256" s="5"/>
      <c r="CK256" s="5"/>
      <c r="CL256" s="5"/>
      <c r="CM256" s="5"/>
    </row>
    <row r="257" spans="18:91" ht="13.2">
      <c r="R257" s="5"/>
      <c r="AD257" s="5"/>
      <c r="AW257" s="5"/>
      <c r="BF257" s="5"/>
      <c r="BV257" s="5"/>
      <c r="BW257" s="5"/>
      <c r="BX257" s="5"/>
      <c r="CD257" s="5"/>
      <c r="CE257" s="5"/>
      <c r="CF257" s="5"/>
      <c r="CG257" s="5"/>
      <c r="CH257" s="5"/>
      <c r="CI257" s="5"/>
      <c r="CJ257" s="5"/>
      <c r="CK257" s="5"/>
      <c r="CL257" s="5"/>
      <c r="CM257" s="5"/>
    </row>
    <row r="258" spans="18:91" ht="13.2">
      <c r="R258" s="5"/>
      <c r="AD258" s="5"/>
      <c r="AW258" s="5"/>
      <c r="BF258" s="5"/>
      <c r="BV258" s="5"/>
      <c r="BW258" s="5"/>
      <c r="BX258" s="5"/>
      <c r="CD258" s="5"/>
      <c r="CE258" s="5"/>
      <c r="CF258" s="5"/>
      <c r="CG258" s="5"/>
      <c r="CH258" s="5"/>
      <c r="CI258" s="5"/>
      <c r="CJ258" s="5"/>
      <c r="CK258" s="5"/>
      <c r="CL258" s="5"/>
      <c r="CM258" s="5"/>
    </row>
    <row r="259" spans="18:91" ht="13.2">
      <c r="R259" s="5"/>
      <c r="AD259" s="5"/>
      <c r="AW259" s="5"/>
      <c r="BF259" s="5"/>
      <c r="BV259" s="5"/>
      <c r="BW259" s="5"/>
      <c r="BX259" s="5"/>
      <c r="CD259" s="5"/>
      <c r="CE259" s="5"/>
      <c r="CF259" s="5"/>
      <c r="CG259" s="5"/>
      <c r="CH259" s="5"/>
      <c r="CI259" s="5"/>
      <c r="CJ259" s="5"/>
      <c r="CK259" s="5"/>
      <c r="CL259" s="5"/>
      <c r="CM259" s="5"/>
    </row>
    <row r="260" spans="18:91" ht="13.2">
      <c r="R260" s="5"/>
      <c r="AD260" s="5"/>
      <c r="AW260" s="5"/>
      <c r="BF260" s="5"/>
      <c r="BV260" s="5"/>
      <c r="BW260" s="5"/>
      <c r="BX260" s="5"/>
      <c r="CD260" s="5"/>
      <c r="CE260" s="5"/>
      <c r="CF260" s="5"/>
      <c r="CG260" s="5"/>
      <c r="CH260" s="5"/>
      <c r="CI260" s="5"/>
      <c r="CJ260" s="5"/>
      <c r="CK260" s="5"/>
      <c r="CL260" s="5"/>
      <c r="CM260" s="5"/>
    </row>
    <row r="261" spans="18:91" ht="13.2">
      <c r="R261" s="5"/>
      <c r="AD261" s="5"/>
      <c r="AW261" s="5"/>
      <c r="BF261" s="5"/>
      <c r="BV261" s="5"/>
      <c r="BW261" s="5"/>
      <c r="BX261" s="5"/>
      <c r="CD261" s="5"/>
      <c r="CE261" s="5"/>
      <c r="CF261" s="5"/>
      <c r="CG261" s="5"/>
      <c r="CH261" s="5"/>
      <c r="CI261" s="5"/>
      <c r="CJ261" s="5"/>
      <c r="CK261" s="5"/>
      <c r="CL261" s="5"/>
      <c r="CM261" s="5"/>
    </row>
    <row r="262" spans="18:91" ht="13.2">
      <c r="R262" s="5"/>
      <c r="AD262" s="5"/>
      <c r="AW262" s="5"/>
      <c r="BF262" s="5"/>
      <c r="BV262" s="5"/>
      <c r="BW262" s="5"/>
      <c r="BX262" s="5"/>
      <c r="CD262" s="5"/>
      <c r="CE262" s="5"/>
      <c r="CF262" s="5"/>
      <c r="CG262" s="5"/>
      <c r="CH262" s="5"/>
      <c r="CI262" s="5"/>
      <c r="CJ262" s="5"/>
      <c r="CK262" s="5"/>
      <c r="CL262" s="5"/>
      <c r="CM262" s="5"/>
    </row>
    <row r="263" spans="18:91" ht="13.2">
      <c r="R263" s="5"/>
      <c r="AD263" s="5"/>
      <c r="AW263" s="5"/>
      <c r="BF263" s="5"/>
      <c r="BV263" s="5"/>
      <c r="BW263" s="5"/>
      <c r="BX263" s="5"/>
      <c r="CD263" s="5"/>
      <c r="CE263" s="5"/>
      <c r="CF263" s="5"/>
      <c r="CG263" s="5"/>
      <c r="CH263" s="5"/>
      <c r="CI263" s="5"/>
      <c r="CJ263" s="5"/>
      <c r="CK263" s="5"/>
      <c r="CL263" s="5"/>
      <c r="CM263" s="5"/>
    </row>
    <row r="264" spans="18:91" ht="13.2">
      <c r="R264" s="5"/>
      <c r="AD264" s="5"/>
      <c r="AW264" s="5"/>
      <c r="BF264" s="5"/>
      <c r="BV264" s="5"/>
      <c r="BW264" s="5"/>
      <c r="BX264" s="5"/>
      <c r="CD264" s="5"/>
      <c r="CE264" s="5"/>
      <c r="CF264" s="5"/>
      <c r="CG264" s="5"/>
      <c r="CH264" s="5"/>
      <c r="CI264" s="5"/>
      <c r="CJ264" s="5"/>
      <c r="CK264" s="5"/>
      <c r="CL264" s="5"/>
      <c r="CM264" s="5"/>
    </row>
    <row r="265" spans="18:91" ht="13.2">
      <c r="R265" s="5"/>
      <c r="AD265" s="5"/>
      <c r="AW265" s="5"/>
      <c r="BF265" s="5"/>
      <c r="BV265" s="5"/>
      <c r="BW265" s="5"/>
      <c r="BX265" s="5"/>
      <c r="CD265" s="5"/>
      <c r="CE265" s="5"/>
      <c r="CF265" s="5"/>
      <c r="CG265" s="5"/>
      <c r="CH265" s="5"/>
      <c r="CI265" s="5"/>
      <c r="CJ265" s="5"/>
      <c r="CK265" s="5"/>
      <c r="CL265" s="5"/>
      <c r="CM265" s="5"/>
    </row>
    <row r="266" spans="18:91" ht="13.2">
      <c r="R266" s="5"/>
      <c r="AD266" s="5"/>
      <c r="AW266" s="5"/>
      <c r="BF266" s="5"/>
      <c r="BV266" s="5"/>
      <c r="BW266" s="5"/>
      <c r="BX266" s="5"/>
      <c r="CD266" s="5"/>
      <c r="CE266" s="5"/>
      <c r="CF266" s="5"/>
      <c r="CG266" s="5"/>
      <c r="CH266" s="5"/>
      <c r="CI266" s="5"/>
      <c r="CJ266" s="5"/>
      <c r="CK266" s="5"/>
      <c r="CL266" s="5"/>
      <c r="CM266" s="5"/>
    </row>
    <row r="267" spans="18:91" ht="13.2">
      <c r="R267" s="5"/>
      <c r="AD267" s="5"/>
      <c r="AW267" s="5"/>
      <c r="BF267" s="5"/>
      <c r="BV267" s="5"/>
      <c r="BW267" s="5"/>
      <c r="BX267" s="5"/>
      <c r="CD267" s="5"/>
      <c r="CE267" s="5"/>
      <c r="CF267" s="5"/>
      <c r="CG267" s="5"/>
      <c r="CH267" s="5"/>
      <c r="CI267" s="5"/>
      <c r="CJ267" s="5"/>
      <c r="CK267" s="5"/>
      <c r="CL267" s="5"/>
      <c r="CM267" s="5"/>
    </row>
    <row r="268" spans="18:91" ht="13.2">
      <c r="R268" s="5"/>
      <c r="AD268" s="5"/>
      <c r="AW268" s="5"/>
      <c r="BF268" s="5"/>
      <c r="BV268" s="5"/>
      <c r="BW268" s="5"/>
      <c r="BX268" s="5"/>
      <c r="CD268" s="5"/>
      <c r="CE268" s="5"/>
      <c r="CF268" s="5"/>
      <c r="CG268" s="5"/>
      <c r="CH268" s="5"/>
      <c r="CI268" s="5"/>
      <c r="CJ268" s="5"/>
      <c r="CK268" s="5"/>
      <c r="CL268" s="5"/>
      <c r="CM268" s="5"/>
    </row>
    <row r="269" spans="18:91" ht="13.2">
      <c r="R269" s="5"/>
      <c r="AD269" s="5"/>
      <c r="AW269" s="5"/>
      <c r="BF269" s="5"/>
      <c r="BV269" s="5"/>
      <c r="BW269" s="5"/>
      <c r="BX269" s="5"/>
      <c r="CD269" s="5"/>
      <c r="CE269" s="5"/>
      <c r="CF269" s="5"/>
      <c r="CG269" s="5"/>
      <c r="CH269" s="5"/>
      <c r="CI269" s="5"/>
      <c r="CJ269" s="5"/>
      <c r="CK269" s="5"/>
      <c r="CL269" s="5"/>
      <c r="CM269" s="5"/>
    </row>
    <row r="270" spans="18:91" ht="13.2">
      <c r="R270" s="5"/>
      <c r="AD270" s="5"/>
      <c r="AW270" s="5"/>
      <c r="BF270" s="5"/>
      <c r="BV270" s="5"/>
      <c r="BW270" s="5"/>
      <c r="BX270" s="5"/>
      <c r="CD270" s="5"/>
      <c r="CE270" s="5"/>
      <c r="CF270" s="5"/>
      <c r="CG270" s="5"/>
      <c r="CH270" s="5"/>
      <c r="CI270" s="5"/>
      <c r="CJ270" s="5"/>
      <c r="CK270" s="5"/>
      <c r="CL270" s="5"/>
      <c r="CM270" s="5"/>
    </row>
    <row r="271" spans="18:91" ht="13.2">
      <c r="R271" s="5"/>
      <c r="AD271" s="5"/>
      <c r="AW271" s="5"/>
      <c r="BF271" s="5"/>
      <c r="BV271" s="5"/>
      <c r="BW271" s="5"/>
      <c r="BX271" s="5"/>
      <c r="CD271" s="5"/>
      <c r="CE271" s="5"/>
      <c r="CF271" s="5"/>
      <c r="CG271" s="5"/>
      <c r="CH271" s="5"/>
      <c r="CI271" s="5"/>
      <c r="CJ271" s="5"/>
      <c r="CK271" s="5"/>
      <c r="CL271" s="5"/>
      <c r="CM271" s="5"/>
    </row>
    <row r="272" spans="18:91" ht="13.2">
      <c r="R272" s="5"/>
      <c r="AD272" s="5"/>
      <c r="AW272" s="5"/>
      <c r="BF272" s="5"/>
      <c r="BV272" s="5"/>
      <c r="BW272" s="5"/>
      <c r="BX272" s="5"/>
      <c r="CD272" s="5"/>
      <c r="CE272" s="5"/>
      <c r="CF272" s="5"/>
      <c r="CG272" s="5"/>
      <c r="CH272" s="5"/>
      <c r="CI272" s="5"/>
      <c r="CJ272" s="5"/>
      <c r="CK272" s="5"/>
      <c r="CL272" s="5"/>
      <c r="CM272" s="5"/>
    </row>
    <row r="273" spans="18:91" ht="13.2">
      <c r="R273" s="5"/>
      <c r="AD273" s="5"/>
      <c r="AW273" s="5"/>
      <c r="BF273" s="5"/>
      <c r="BV273" s="5"/>
      <c r="BW273" s="5"/>
      <c r="BX273" s="5"/>
      <c r="CD273" s="5"/>
      <c r="CE273" s="5"/>
      <c r="CF273" s="5"/>
      <c r="CG273" s="5"/>
      <c r="CH273" s="5"/>
      <c r="CI273" s="5"/>
      <c r="CJ273" s="5"/>
      <c r="CK273" s="5"/>
      <c r="CL273" s="5"/>
      <c r="CM273" s="5"/>
    </row>
    <row r="274" spans="18:91" ht="13.2">
      <c r="R274" s="5"/>
      <c r="AD274" s="5"/>
      <c r="AW274" s="5"/>
      <c r="BF274" s="5"/>
      <c r="BV274" s="5"/>
      <c r="BW274" s="5"/>
      <c r="BX274" s="5"/>
      <c r="CD274" s="5"/>
      <c r="CE274" s="5"/>
      <c r="CF274" s="5"/>
      <c r="CG274" s="5"/>
      <c r="CH274" s="5"/>
      <c r="CI274" s="5"/>
      <c r="CJ274" s="5"/>
      <c r="CK274" s="5"/>
      <c r="CL274" s="5"/>
      <c r="CM274" s="5"/>
    </row>
    <row r="275" spans="18:91" ht="13.2">
      <c r="R275" s="5"/>
      <c r="AD275" s="5"/>
      <c r="AW275" s="5"/>
      <c r="BF275" s="5"/>
      <c r="BV275" s="5"/>
      <c r="BW275" s="5"/>
      <c r="BX275" s="5"/>
      <c r="CD275" s="5"/>
      <c r="CE275" s="5"/>
      <c r="CF275" s="5"/>
      <c r="CG275" s="5"/>
      <c r="CH275" s="5"/>
      <c r="CI275" s="5"/>
      <c r="CJ275" s="5"/>
      <c r="CK275" s="5"/>
      <c r="CL275" s="5"/>
      <c r="CM275" s="5"/>
    </row>
    <row r="276" spans="18:91" ht="13.2">
      <c r="R276" s="5"/>
      <c r="AD276" s="5"/>
      <c r="AW276" s="5"/>
      <c r="BF276" s="5"/>
      <c r="BV276" s="5"/>
      <c r="BW276" s="5"/>
      <c r="BX276" s="5"/>
      <c r="CD276" s="5"/>
      <c r="CE276" s="5"/>
      <c r="CF276" s="5"/>
      <c r="CG276" s="5"/>
      <c r="CH276" s="5"/>
      <c r="CI276" s="5"/>
      <c r="CJ276" s="5"/>
      <c r="CK276" s="5"/>
      <c r="CL276" s="5"/>
      <c r="CM276" s="5"/>
    </row>
    <row r="277" spans="18:91" ht="13.2">
      <c r="R277" s="5"/>
      <c r="AD277" s="5"/>
      <c r="AW277" s="5"/>
      <c r="BF277" s="5"/>
      <c r="BV277" s="5"/>
      <c r="BW277" s="5"/>
      <c r="BX277" s="5"/>
      <c r="CD277" s="5"/>
      <c r="CE277" s="5"/>
      <c r="CF277" s="5"/>
      <c r="CG277" s="5"/>
      <c r="CH277" s="5"/>
      <c r="CI277" s="5"/>
      <c r="CJ277" s="5"/>
      <c r="CK277" s="5"/>
      <c r="CL277" s="5"/>
      <c r="CM277" s="5"/>
    </row>
    <row r="278" spans="18:91" ht="13.2">
      <c r="R278" s="5"/>
      <c r="AD278" s="5"/>
      <c r="AW278" s="5"/>
      <c r="BF278" s="5"/>
      <c r="BV278" s="5"/>
      <c r="BW278" s="5"/>
      <c r="BX278" s="5"/>
      <c r="CD278" s="5"/>
      <c r="CE278" s="5"/>
      <c r="CF278" s="5"/>
      <c r="CG278" s="5"/>
      <c r="CH278" s="5"/>
      <c r="CI278" s="5"/>
      <c r="CJ278" s="5"/>
      <c r="CK278" s="5"/>
      <c r="CL278" s="5"/>
      <c r="CM278" s="5"/>
    </row>
    <row r="279" spans="18:91" ht="13.2">
      <c r="R279" s="5"/>
      <c r="AD279" s="5"/>
      <c r="AW279" s="5"/>
      <c r="BF279" s="5"/>
      <c r="BV279" s="5"/>
      <c r="BW279" s="5"/>
      <c r="BX279" s="5"/>
      <c r="CD279" s="5"/>
      <c r="CE279" s="5"/>
      <c r="CF279" s="5"/>
      <c r="CG279" s="5"/>
      <c r="CH279" s="5"/>
      <c r="CI279" s="5"/>
      <c r="CJ279" s="5"/>
      <c r="CK279" s="5"/>
      <c r="CL279" s="5"/>
      <c r="CM279" s="5"/>
    </row>
    <row r="280" spans="18:91" ht="13.2">
      <c r="R280" s="5"/>
      <c r="AD280" s="5"/>
      <c r="AW280" s="5"/>
      <c r="BF280" s="5"/>
      <c r="BV280" s="5"/>
      <c r="BW280" s="5"/>
      <c r="BX280" s="5"/>
      <c r="CD280" s="5"/>
      <c r="CE280" s="5"/>
      <c r="CF280" s="5"/>
      <c r="CG280" s="5"/>
      <c r="CH280" s="5"/>
      <c r="CI280" s="5"/>
      <c r="CJ280" s="5"/>
      <c r="CK280" s="5"/>
      <c r="CL280" s="5"/>
      <c r="CM280" s="5"/>
    </row>
    <row r="281" spans="18:91" ht="13.2">
      <c r="R281" s="5"/>
      <c r="AD281" s="5"/>
      <c r="AW281" s="5"/>
      <c r="BF281" s="5"/>
      <c r="BV281" s="5"/>
      <c r="BW281" s="5"/>
      <c r="BX281" s="5"/>
      <c r="CD281" s="5"/>
      <c r="CE281" s="5"/>
      <c r="CF281" s="5"/>
      <c r="CG281" s="5"/>
      <c r="CH281" s="5"/>
      <c r="CI281" s="5"/>
      <c r="CJ281" s="5"/>
      <c r="CK281" s="5"/>
      <c r="CL281" s="5"/>
      <c r="CM281" s="5"/>
    </row>
    <row r="282" spans="18:91" ht="13.2">
      <c r="R282" s="5"/>
      <c r="AD282" s="5"/>
      <c r="AW282" s="5"/>
      <c r="BF282" s="5"/>
      <c r="BV282" s="5"/>
      <c r="BW282" s="5"/>
      <c r="BX282" s="5"/>
      <c r="CD282" s="5"/>
      <c r="CE282" s="5"/>
      <c r="CF282" s="5"/>
      <c r="CG282" s="5"/>
      <c r="CH282" s="5"/>
      <c r="CI282" s="5"/>
      <c r="CJ282" s="5"/>
      <c r="CK282" s="5"/>
      <c r="CL282" s="5"/>
      <c r="CM282" s="5"/>
    </row>
    <row r="283" spans="18:91" ht="13.2">
      <c r="R283" s="5"/>
      <c r="AD283" s="5"/>
      <c r="AW283" s="5"/>
      <c r="BF283" s="5"/>
      <c r="BV283" s="5"/>
      <c r="BW283" s="5"/>
      <c r="BX283" s="5"/>
      <c r="CD283" s="5"/>
      <c r="CE283" s="5"/>
      <c r="CF283" s="5"/>
      <c r="CG283" s="5"/>
      <c r="CH283" s="5"/>
      <c r="CI283" s="5"/>
      <c r="CJ283" s="5"/>
      <c r="CK283" s="5"/>
      <c r="CL283" s="5"/>
      <c r="CM283" s="5"/>
    </row>
    <row r="284" spans="18:91" ht="13.2">
      <c r="R284" s="5"/>
      <c r="AD284" s="5"/>
      <c r="AW284" s="5"/>
      <c r="BF284" s="5"/>
      <c r="BV284" s="5"/>
      <c r="BW284" s="5"/>
      <c r="BX284" s="5"/>
      <c r="CD284" s="5"/>
      <c r="CE284" s="5"/>
      <c r="CF284" s="5"/>
      <c r="CG284" s="5"/>
      <c r="CH284" s="5"/>
      <c r="CI284" s="5"/>
      <c r="CJ284" s="5"/>
      <c r="CK284" s="5"/>
      <c r="CL284" s="5"/>
      <c r="CM284" s="5"/>
    </row>
    <row r="285" spans="18:91" ht="13.2">
      <c r="R285" s="5"/>
      <c r="AD285" s="5"/>
      <c r="AW285" s="5"/>
      <c r="BF285" s="5"/>
      <c r="BV285" s="5"/>
      <c r="BW285" s="5"/>
      <c r="BX285" s="5"/>
      <c r="CD285" s="5"/>
      <c r="CE285" s="5"/>
      <c r="CF285" s="5"/>
      <c r="CG285" s="5"/>
      <c r="CH285" s="5"/>
      <c r="CI285" s="5"/>
      <c r="CJ285" s="5"/>
      <c r="CK285" s="5"/>
      <c r="CL285" s="5"/>
      <c r="CM285" s="5"/>
    </row>
    <row r="286" spans="18:91" ht="13.2">
      <c r="R286" s="5"/>
      <c r="AD286" s="5"/>
      <c r="AW286" s="5"/>
      <c r="BF286" s="5"/>
      <c r="BV286" s="5"/>
      <c r="BW286" s="5"/>
      <c r="BX286" s="5"/>
      <c r="CD286" s="5"/>
      <c r="CE286" s="5"/>
      <c r="CF286" s="5"/>
      <c r="CG286" s="5"/>
      <c r="CH286" s="5"/>
      <c r="CI286" s="5"/>
      <c r="CJ286" s="5"/>
      <c r="CK286" s="5"/>
      <c r="CL286" s="5"/>
      <c r="CM286" s="5"/>
    </row>
    <row r="287" spans="18:91" ht="13.2">
      <c r="R287" s="5"/>
      <c r="AD287" s="5"/>
      <c r="AW287" s="5"/>
      <c r="BF287" s="5"/>
      <c r="BV287" s="5"/>
      <c r="BW287" s="5"/>
      <c r="BX287" s="5"/>
      <c r="CD287" s="5"/>
      <c r="CE287" s="5"/>
      <c r="CF287" s="5"/>
      <c r="CG287" s="5"/>
      <c r="CH287" s="5"/>
      <c r="CI287" s="5"/>
      <c r="CJ287" s="5"/>
      <c r="CK287" s="5"/>
      <c r="CL287" s="5"/>
      <c r="CM287" s="5"/>
    </row>
    <row r="288" spans="18:91" ht="13.2">
      <c r="R288" s="5"/>
      <c r="AD288" s="5"/>
      <c r="AW288" s="5"/>
      <c r="BF288" s="5"/>
      <c r="BV288" s="5"/>
      <c r="BW288" s="5"/>
      <c r="BX288" s="5"/>
      <c r="CD288" s="5"/>
      <c r="CE288" s="5"/>
      <c r="CF288" s="5"/>
      <c r="CG288" s="5"/>
      <c r="CH288" s="5"/>
      <c r="CI288" s="5"/>
      <c r="CJ288" s="5"/>
      <c r="CK288" s="5"/>
      <c r="CL288" s="5"/>
      <c r="CM288" s="5"/>
    </row>
    <row r="289" spans="18:91" ht="13.2">
      <c r="R289" s="5"/>
      <c r="AD289" s="5"/>
      <c r="AW289" s="5"/>
      <c r="BF289" s="5"/>
      <c r="BV289" s="5"/>
      <c r="BW289" s="5"/>
      <c r="BX289" s="5"/>
      <c r="CD289" s="5"/>
      <c r="CE289" s="5"/>
      <c r="CF289" s="5"/>
      <c r="CG289" s="5"/>
      <c r="CH289" s="5"/>
      <c r="CI289" s="5"/>
      <c r="CJ289" s="5"/>
      <c r="CK289" s="5"/>
      <c r="CL289" s="5"/>
      <c r="CM289" s="5"/>
    </row>
    <row r="290" spans="18:91" ht="13.2">
      <c r="R290" s="5"/>
      <c r="AD290" s="5"/>
      <c r="AW290" s="5"/>
      <c r="BF290" s="5"/>
      <c r="BV290" s="5"/>
      <c r="BW290" s="5"/>
      <c r="BX290" s="5"/>
      <c r="CD290" s="5"/>
      <c r="CE290" s="5"/>
      <c r="CF290" s="5"/>
      <c r="CG290" s="5"/>
      <c r="CH290" s="5"/>
      <c r="CI290" s="5"/>
      <c r="CJ290" s="5"/>
      <c r="CK290" s="5"/>
      <c r="CL290" s="5"/>
      <c r="CM290" s="5"/>
    </row>
    <row r="291" spans="18:91" ht="13.2">
      <c r="R291" s="5"/>
      <c r="AD291" s="5"/>
      <c r="AW291" s="5"/>
      <c r="BF291" s="5"/>
      <c r="BV291" s="5"/>
      <c r="BW291" s="5"/>
      <c r="BX291" s="5"/>
      <c r="CD291" s="5"/>
      <c r="CE291" s="5"/>
      <c r="CF291" s="5"/>
      <c r="CG291" s="5"/>
      <c r="CH291" s="5"/>
      <c r="CI291" s="5"/>
      <c r="CJ291" s="5"/>
      <c r="CK291" s="5"/>
      <c r="CL291" s="5"/>
      <c r="CM291" s="5"/>
    </row>
    <row r="292" spans="18:91" ht="13.2">
      <c r="R292" s="5"/>
      <c r="AD292" s="5"/>
      <c r="AW292" s="5"/>
      <c r="BF292" s="5"/>
      <c r="BV292" s="5"/>
      <c r="BW292" s="5"/>
      <c r="BX292" s="5"/>
      <c r="CD292" s="5"/>
      <c r="CE292" s="5"/>
      <c r="CF292" s="5"/>
      <c r="CG292" s="5"/>
      <c r="CH292" s="5"/>
      <c r="CI292" s="5"/>
      <c r="CJ292" s="5"/>
      <c r="CK292" s="5"/>
      <c r="CL292" s="5"/>
      <c r="CM292" s="5"/>
    </row>
    <row r="293" spans="18:91" ht="13.2">
      <c r="R293" s="5"/>
      <c r="AD293" s="5"/>
      <c r="AW293" s="5"/>
      <c r="BF293" s="5"/>
      <c r="BV293" s="5"/>
      <c r="BW293" s="5"/>
      <c r="BX293" s="5"/>
      <c r="CD293" s="5"/>
      <c r="CE293" s="5"/>
      <c r="CF293" s="5"/>
      <c r="CG293" s="5"/>
      <c r="CH293" s="5"/>
      <c r="CI293" s="5"/>
      <c r="CJ293" s="5"/>
      <c r="CK293" s="5"/>
      <c r="CL293" s="5"/>
      <c r="CM293" s="5"/>
    </row>
    <row r="294" spans="18:91" ht="13.2">
      <c r="R294" s="5"/>
      <c r="AD294" s="5"/>
      <c r="AW294" s="5"/>
      <c r="BF294" s="5"/>
      <c r="BV294" s="5"/>
      <c r="BW294" s="5"/>
      <c r="BX294" s="5"/>
      <c r="CD294" s="5"/>
      <c r="CE294" s="5"/>
      <c r="CF294" s="5"/>
      <c r="CG294" s="5"/>
      <c r="CH294" s="5"/>
      <c r="CI294" s="5"/>
      <c r="CJ294" s="5"/>
      <c r="CK294" s="5"/>
      <c r="CL294" s="5"/>
      <c r="CM294" s="5"/>
    </row>
    <row r="295" spans="18:91" ht="13.2">
      <c r="R295" s="5"/>
      <c r="AD295" s="5"/>
      <c r="AW295" s="5"/>
      <c r="BF295" s="5"/>
      <c r="BV295" s="5"/>
      <c r="BW295" s="5"/>
      <c r="BX295" s="5"/>
      <c r="CD295" s="5"/>
      <c r="CE295" s="5"/>
      <c r="CF295" s="5"/>
      <c r="CG295" s="5"/>
      <c r="CH295" s="5"/>
      <c r="CI295" s="5"/>
      <c r="CJ295" s="5"/>
      <c r="CK295" s="5"/>
      <c r="CL295" s="5"/>
      <c r="CM295" s="5"/>
    </row>
    <row r="296" spans="18:91" ht="13.2">
      <c r="R296" s="5"/>
      <c r="AD296" s="5"/>
      <c r="AW296" s="5"/>
      <c r="BF296" s="5"/>
      <c r="BV296" s="5"/>
      <c r="BW296" s="5"/>
      <c r="BX296" s="5"/>
      <c r="CD296" s="5"/>
      <c r="CE296" s="5"/>
      <c r="CF296" s="5"/>
      <c r="CG296" s="5"/>
      <c r="CH296" s="5"/>
      <c r="CI296" s="5"/>
      <c r="CJ296" s="5"/>
      <c r="CK296" s="5"/>
      <c r="CL296" s="5"/>
      <c r="CM296" s="5"/>
    </row>
    <row r="297" spans="18:91" ht="13.2">
      <c r="R297" s="5"/>
      <c r="AD297" s="5"/>
      <c r="AW297" s="5"/>
      <c r="BF297" s="5"/>
      <c r="BV297" s="5"/>
      <c r="BW297" s="5"/>
      <c r="BX297" s="5"/>
      <c r="CD297" s="5"/>
      <c r="CE297" s="5"/>
      <c r="CF297" s="5"/>
      <c r="CG297" s="5"/>
      <c r="CH297" s="5"/>
      <c r="CI297" s="5"/>
      <c r="CJ297" s="5"/>
      <c r="CK297" s="5"/>
      <c r="CL297" s="5"/>
      <c r="CM297" s="5"/>
    </row>
    <row r="298" spans="18:91" ht="13.2">
      <c r="R298" s="5"/>
      <c r="AD298" s="5"/>
      <c r="AW298" s="5"/>
      <c r="BF298" s="5"/>
      <c r="BV298" s="5"/>
      <c r="BW298" s="5"/>
      <c r="BX298" s="5"/>
      <c r="CD298" s="5"/>
      <c r="CE298" s="5"/>
      <c r="CF298" s="5"/>
      <c r="CG298" s="5"/>
      <c r="CH298" s="5"/>
      <c r="CI298" s="5"/>
      <c r="CJ298" s="5"/>
      <c r="CK298" s="5"/>
      <c r="CL298" s="5"/>
      <c r="CM298" s="5"/>
    </row>
    <row r="299" spans="18:91" ht="13.2">
      <c r="R299" s="5"/>
      <c r="AD299" s="5"/>
      <c r="AW299" s="5"/>
      <c r="BF299" s="5"/>
      <c r="BV299" s="5"/>
      <c r="BW299" s="5"/>
      <c r="BX299" s="5"/>
      <c r="CD299" s="5"/>
      <c r="CE299" s="5"/>
      <c r="CF299" s="5"/>
      <c r="CG299" s="5"/>
      <c r="CH299" s="5"/>
      <c r="CI299" s="5"/>
      <c r="CJ299" s="5"/>
      <c r="CK299" s="5"/>
      <c r="CL299" s="5"/>
      <c r="CM299" s="5"/>
    </row>
    <row r="300" spans="18:91" ht="13.2">
      <c r="R300" s="5"/>
      <c r="AD300" s="5"/>
      <c r="AW300" s="5"/>
      <c r="BF300" s="5"/>
      <c r="BV300" s="5"/>
      <c r="BW300" s="5"/>
      <c r="BX300" s="5"/>
      <c r="CD300" s="5"/>
      <c r="CE300" s="5"/>
      <c r="CF300" s="5"/>
      <c r="CG300" s="5"/>
      <c r="CH300" s="5"/>
      <c r="CI300" s="5"/>
      <c r="CJ300" s="5"/>
      <c r="CK300" s="5"/>
      <c r="CL300" s="5"/>
      <c r="CM300" s="5"/>
    </row>
    <row r="301" spans="18:91" ht="13.2">
      <c r="R301" s="5"/>
      <c r="AD301" s="5"/>
      <c r="AW301" s="5"/>
      <c r="BF301" s="5"/>
      <c r="BV301" s="5"/>
      <c r="BW301" s="5"/>
      <c r="BX301" s="5"/>
      <c r="CD301" s="5"/>
      <c r="CE301" s="5"/>
      <c r="CF301" s="5"/>
      <c r="CG301" s="5"/>
      <c r="CH301" s="5"/>
      <c r="CI301" s="5"/>
      <c r="CJ301" s="5"/>
      <c r="CK301" s="5"/>
      <c r="CL301" s="5"/>
      <c r="CM301" s="5"/>
    </row>
    <row r="302" spans="18:91" ht="13.2">
      <c r="R302" s="5"/>
      <c r="AD302" s="5"/>
      <c r="AW302" s="5"/>
      <c r="BF302" s="5"/>
      <c r="BV302" s="5"/>
      <c r="BW302" s="5"/>
      <c r="BX302" s="5"/>
      <c r="CD302" s="5"/>
      <c r="CE302" s="5"/>
      <c r="CF302" s="5"/>
      <c r="CG302" s="5"/>
      <c r="CH302" s="5"/>
      <c r="CI302" s="5"/>
      <c r="CJ302" s="5"/>
      <c r="CK302" s="5"/>
      <c r="CL302" s="5"/>
      <c r="CM302" s="5"/>
    </row>
    <row r="303" spans="18:91" ht="13.2">
      <c r="R303" s="5"/>
      <c r="AD303" s="5"/>
      <c r="AW303" s="5"/>
      <c r="BF303" s="5"/>
      <c r="BV303" s="5"/>
      <c r="BW303" s="5"/>
      <c r="BX303" s="5"/>
      <c r="CD303" s="5"/>
      <c r="CE303" s="5"/>
      <c r="CF303" s="5"/>
      <c r="CG303" s="5"/>
      <c r="CH303" s="5"/>
      <c r="CI303" s="5"/>
      <c r="CJ303" s="5"/>
      <c r="CK303" s="5"/>
      <c r="CL303" s="5"/>
      <c r="CM303" s="5"/>
    </row>
    <row r="304" spans="18:91" ht="13.2">
      <c r="R304" s="5"/>
      <c r="AD304" s="5"/>
      <c r="AW304" s="5"/>
      <c r="BF304" s="5"/>
      <c r="BV304" s="5"/>
      <c r="BW304" s="5"/>
      <c r="BX304" s="5"/>
      <c r="CD304" s="5"/>
      <c r="CE304" s="5"/>
      <c r="CF304" s="5"/>
      <c r="CG304" s="5"/>
      <c r="CH304" s="5"/>
      <c r="CI304" s="5"/>
      <c r="CJ304" s="5"/>
      <c r="CK304" s="5"/>
      <c r="CL304" s="5"/>
      <c r="CM304" s="5"/>
    </row>
    <row r="305" spans="18:91" ht="13.2">
      <c r="R305" s="5"/>
      <c r="AD305" s="5"/>
      <c r="AW305" s="5"/>
      <c r="BF305" s="5"/>
      <c r="BV305" s="5"/>
      <c r="BW305" s="5"/>
      <c r="BX305" s="5"/>
      <c r="CD305" s="5"/>
      <c r="CE305" s="5"/>
      <c r="CF305" s="5"/>
      <c r="CG305" s="5"/>
      <c r="CH305" s="5"/>
      <c r="CI305" s="5"/>
      <c r="CJ305" s="5"/>
      <c r="CK305" s="5"/>
      <c r="CL305" s="5"/>
      <c r="CM305" s="5"/>
    </row>
    <row r="306" spans="18:91" ht="13.2">
      <c r="R306" s="5"/>
      <c r="AD306" s="5"/>
      <c r="AW306" s="5"/>
      <c r="BF306" s="5"/>
      <c r="BV306" s="5"/>
      <c r="BW306" s="5"/>
      <c r="BX306" s="5"/>
      <c r="CD306" s="5"/>
      <c r="CE306" s="5"/>
      <c r="CF306" s="5"/>
      <c r="CG306" s="5"/>
      <c r="CH306" s="5"/>
      <c r="CI306" s="5"/>
      <c r="CJ306" s="5"/>
      <c r="CK306" s="5"/>
      <c r="CL306" s="5"/>
      <c r="CM306" s="5"/>
    </row>
    <row r="307" spans="18:91" ht="13.2">
      <c r="R307" s="5"/>
      <c r="AD307" s="5"/>
      <c r="AW307" s="5"/>
      <c r="BF307" s="5"/>
      <c r="BV307" s="5"/>
      <c r="BW307" s="5"/>
      <c r="BX307" s="5"/>
      <c r="CD307" s="5"/>
      <c r="CE307" s="5"/>
      <c r="CF307" s="5"/>
      <c r="CG307" s="5"/>
      <c r="CH307" s="5"/>
      <c r="CI307" s="5"/>
      <c r="CJ307" s="5"/>
      <c r="CK307" s="5"/>
      <c r="CL307" s="5"/>
      <c r="CM307" s="5"/>
    </row>
    <row r="308" spans="18:91" ht="13.2">
      <c r="R308" s="5"/>
      <c r="AD308" s="5"/>
      <c r="AW308" s="5"/>
      <c r="BF308" s="5"/>
      <c r="BV308" s="5"/>
      <c r="BW308" s="5"/>
      <c r="BX308" s="5"/>
      <c r="CD308" s="5"/>
      <c r="CE308" s="5"/>
      <c r="CF308" s="5"/>
      <c r="CG308" s="5"/>
      <c r="CH308" s="5"/>
      <c r="CI308" s="5"/>
      <c r="CJ308" s="5"/>
      <c r="CK308" s="5"/>
      <c r="CL308" s="5"/>
      <c r="CM308" s="5"/>
    </row>
    <row r="309" spans="18:91" ht="13.2">
      <c r="R309" s="5"/>
      <c r="AD309" s="5"/>
      <c r="AW309" s="5"/>
      <c r="BF309" s="5"/>
      <c r="BV309" s="5"/>
      <c r="BW309" s="5"/>
      <c r="BX309" s="5"/>
      <c r="CD309" s="5"/>
      <c r="CE309" s="5"/>
      <c r="CF309" s="5"/>
      <c r="CG309" s="5"/>
      <c r="CH309" s="5"/>
      <c r="CI309" s="5"/>
      <c r="CJ309" s="5"/>
      <c r="CK309" s="5"/>
      <c r="CL309" s="5"/>
      <c r="CM309" s="5"/>
    </row>
    <row r="310" spans="18:91" ht="13.2">
      <c r="R310" s="5"/>
      <c r="AD310" s="5"/>
      <c r="AW310" s="5"/>
      <c r="BF310" s="5"/>
      <c r="BV310" s="5"/>
      <c r="BW310" s="5"/>
      <c r="BX310" s="5"/>
      <c r="CD310" s="5"/>
      <c r="CE310" s="5"/>
      <c r="CF310" s="5"/>
      <c r="CG310" s="5"/>
      <c r="CH310" s="5"/>
      <c r="CI310" s="5"/>
      <c r="CJ310" s="5"/>
      <c r="CK310" s="5"/>
      <c r="CL310" s="5"/>
      <c r="CM310" s="5"/>
    </row>
    <row r="311" spans="18:91" ht="13.2">
      <c r="R311" s="5"/>
      <c r="AD311" s="5"/>
      <c r="AW311" s="5"/>
      <c r="BF311" s="5"/>
      <c r="BV311" s="5"/>
      <c r="BW311" s="5"/>
      <c r="BX311" s="5"/>
      <c r="CD311" s="5"/>
      <c r="CE311" s="5"/>
      <c r="CF311" s="5"/>
      <c r="CG311" s="5"/>
      <c r="CH311" s="5"/>
      <c r="CI311" s="5"/>
      <c r="CJ311" s="5"/>
      <c r="CK311" s="5"/>
      <c r="CL311" s="5"/>
      <c r="CM311" s="5"/>
    </row>
    <row r="312" spans="18:91" ht="13.2">
      <c r="R312" s="5"/>
      <c r="AD312" s="5"/>
      <c r="AW312" s="5"/>
      <c r="BF312" s="5"/>
      <c r="BV312" s="5"/>
      <c r="BW312" s="5"/>
      <c r="BX312" s="5"/>
      <c r="CD312" s="5"/>
      <c r="CE312" s="5"/>
      <c r="CF312" s="5"/>
      <c r="CG312" s="5"/>
      <c r="CH312" s="5"/>
      <c r="CI312" s="5"/>
      <c r="CJ312" s="5"/>
      <c r="CK312" s="5"/>
      <c r="CL312" s="5"/>
      <c r="CM312" s="5"/>
    </row>
    <row r="313" spans="18:91" ht="13.2">
      <c r="R313" s="5"/>
      <c r="AD313" s="5"/>
      <c r="AW313" s="5"/>
      <c r="BF313" s="5"/>
      <c r="BV313" s="5"/>
      <c r="BW313" s="5"/>
      <c r="BX313" s="5"/>
      <c r="CD313" s="5"/>
      <c r="CE313" s="5"/>
      <c r="CF313" s="5"/>
      <c r="CG313" s="5"/>
      <c r="CH313" s="5"/>
      <c r="CI313" s="5"/>
      <c r="CJ313" s="5"/>
      <c r="CK313" s="5"/>
      <c r="CL313" s="5"/>
      <c r="CM313" s="5"/>
    </row>
    <row r="314" spans="18:91" ht="13.2">
      <c r="R314" s="5"/>
      <c r="AD314" s="5"/>
      <c r="AW314" s="5"/>
      <c r="BF314" s="5"/>
      <c r="BV314" s="5"/>
      <c r="BW314" s="5"/>
      <c r="BX314" s="5"/>
      <c r="CD314" s="5"/>
      <c r="CE314" s="5"/>
      <c r="CF314" s="5"/>
      <c r="CG314" s="5"/>
      <c r="CH314" s="5"/>
      <c r="CI314" s="5"/>
      <c r="CJ314" s="5"/>
      <c r="CK314" s="5"/>
      <c r="CL314" s="5"/>
      <c r="CM314" s="5"/>
    </row>
    <row r="315" spans="18:91" ht="13.2">
      <c r="R315" s="5"/>
      <c r="AD315" s="5"/>
      <c r="AW315" s="5"/>
      <c r="BF315" s="5"/>
      <c r="BV315" s="5"/>
      <c r="BW315" s="5"/>
      <c r="BX315" s="5"/>
      <c r="CD315" s="5"/>
      <c r="CE315" s="5"/>
      <c r="CF315" s="5"/>
      <c r="CG315" s="5"/>
      <c r="CH315" s="5"/>
      <c r="CI315" s="5"/>
      <c r="CJ315" s="5"/>
      <c r="CK315" s="5"/>
      <c r="CL315" s="5"/>
      <c r="CM315" s="5"/>
    </row>
    <row r="316" spans="18:91" ht="13.2">
      <c r="R316" s="5"/>
      <c r="AD316" s="5"/>
      <c r="AW316" s="5"/>
      <c r="BF316" s="5"/>
      <c r="BV316" s="5"/>
      <c r="BW316" s="5"/>
      <c r="BX316" s="5"/>
      <c r="CD316" s="5"/>
      <c r="CE316" s="5"/>
      <c r="CF316" s="5"/>
      <c r="CG316" s="5"/>
      <c r="CH316" s="5"/>
      <c r="CI316" s="5"/>
      <c r="CJ316" s="5"/>
      <c r="CK316" s="5"/>
      <c r="CL316" s="5"/>
      <c r="CM316" s="5"/>
    </row>
    <row r="317" spans="18:91" ht="13.2">
      <c r="R317" s="5"/>
      <c r="AD317" s="5"/>
      <c r="AW317" s="5"/>
      <c r="BF317" s="5"/>
      <c r="BV317" s="5"/>
      <c r="BW317" s="5"/>
      <c r="BX317" s="5"/>
      <c r="CD317" s="5"/>
      <c r="CE317" s="5"/>
      <c r="CF317" s="5"/>
      <c r="CG317" s="5"/>
      <c r="CH317" s="5"/>
      <c r="CI317" s="5"/>
      <c r="CJ317" s="5"/>
      <c r="CK317" s="5"/>
      <c r="CL317" s="5"/>
      <c r="CM317" s="5"/>
    </row>
    <row r="318" spans="18:91" ht="13.2">
      <c r="R318" s="5"/>
      <c r="AD318" s="5"/>
      <c r="AW318" s="5"/>
      <c r="BF318" s="5"/>
      <c r="BV318" s="5"/>
      <c r="BW318" s="5"/>
      <c r="BX318" s="5"/>
      <c r="CD318" s="5"/>
      <c r="CE318" s="5"/>
      <c r="CF318" s="5"/>
      <c r="CG318" s="5"/>
      <c r="CH318" s="5"/>
      <c r="CI318" s="5"/>
      <c r="CJ318" s="5"/>
      <c r="CK318" s="5"/>
      <c r="CL318" s="5"/>
      <c r="CM318" s="5"/>
    </row>
    <row r="319" spans="18:91" ht="13.2">
      <c r="R319" s="5"/>
      <c r="AD319" s="5"/>
      <c r="AW319" s="5"/>
      <c r="BF319" s="5"/>
      <c r="BV319" s="5"/>
      <c r="BW319" s="5"/>
      <c r="BX319" s="5"/>
      <c r="CD319" s="5"/>
      <c r="CE319" s="5"/>
      <c r="CF319" s="5"/>
      <c r="CG319" s="5"/>
      <c r="CH319" s="5"/>
      <c r="CI319" s="5"/>
      <c r="CJ319" s="5"/>
      <c r="CK319" s="5"/>
      <c r="CL319" s="5"/>
      <c r="CM319" s="5"/>
    </row>
    <row r="320" spans="18:91" ht="13.2">
      <c r="R320" s="5"/>
      <c r="AD320" s="5"/>
      <c r="AW320" s="5"/>
      <c r="BF320" s="5"/>
      <c r="BV320" s="5"/>
      <c r="BW320" s="5"/>
      <c r="BX320" s="5"/>
      <c r="CD320" s="5"/>
      <c r="CE320" s="5"/>
      <c r="CF320" s="5"/>
      <c r="CG320" s="5"/>
      <c r="CH320" s="5"/>
      <c r="CI320" s="5"/>
      <c r="CJ320" s="5"/>
      <c r="CK320" s="5"/>
      <c r="CL320" s="5"/>
      <c r="CM320" s="5"/>
    </row>
    <row r="321" spans="18:91" ht="13.2">
      <c r="R321" s="5"/>
      <c r="AD321" s="5"/>
      <c r="AW321" s="5"/>
      <c r="BF321" s="5"/>
      <c r="BV321" s="5"/>
      <c r="BW321" s="5"/>
      <c r="BX321" s="5"/>
      <c r="CD321" s="5"/>
      <c r="CE321" s="5"/>
      <c r="CF321" s="5"/>
      <c r="CG321" s="5"/>
      <c r="CH321" s="5"/>
      <c r="CI321" s="5"/>
      <c r="CJ321" s="5"/>
      <c r="CK321" s="5"/>
      <c r="CL321" s="5"/>
      <c r="CM321" s="5"/>
    </row>
    <row r="322" spans="18:91" ht="13.2">
      <c r="R322" s="5"/>
      <c r="AD322" s="5"/>
      <c r="AW322" s="5"/>
      <c r="BF322" s="5"/>
      <c r="BV322" s="5"/>
      <c r="BW322" s="5"/>
      <c r="BX322" s="5"/>
      <c r="CD322" s="5"/>
      <c r="CE322" s="5"/>
      <c r="CF322" s="5"/>
      <c r="CG322" s="5"/>
      <c r="CH322" s="5"/>
      <c r="CI322" s="5"/>
      <c r="CJ322" s="5"/>
      <c r="CK322" s="5"/>
      <c r="CL322" s="5"/>
      <c r="CM322" s="5"/>
    </row>
    <row r="323" spans="18:91" ht="13.2">
      <c r="R323" s="5"/>
      <c r="AD323" s="5"/>
      <c r="AW323" s="5"/>
      <c r="BF323" s="5"/>
      <c r="BV323" s="5"/>
      <c r="BW323" s="5"/>
      <c r="BX323" s="5"/>
      <c r="CD323" s="5"/>
      <c r="CE323" s="5"/>
      <c r="CF323" s="5"/>
      <c r="CG323" s="5"/>
      <c r="CH323" s="5"/>
      <c r="CI323" s="5"/>
      <c r="CJ323" s="5"/>
      <c r="CK323" s="5"/>
      <c r="CL323" s="5"/>
      <c r="CM323" s="5"/>
    </row>
    <row r="324" spans="18:91" ht="13.2">
      <c r="R324" s="5"/>
      <c r="AD324" s="5"/>
      <c r="AW324" s="5"/>
      <c r="BF324" s="5"/>
      <c r="BV324" s="5"/>
      <c r="BW324" s="5"/>
      <c r="BX324" s="5"/>
      <c r="CD324" s="5"/>
      <c r="CE324" s="5"/>
      <c r="CF324" s="5"/>
      <c r="CG324" s="5"/>
      <c r="CH324" s="5"/>
      <c r="CI324" s="5"/>
      <c r="CJ324" s="5"/>
      <c r="CK324" s="5"/>
      <c r="CL324" s="5"/>
      <c r="CM324" s="5"/>
    </row>
    <row r="325" spans="18:91" ht="13.2">
      <c r="R325" s="5"/>
      <c r="AD325" s="5"/>
      <c r="AW325" s="5"/>
      <c r="BF325" s="5"/>
      <c r="BV325" s="5"/>
      <c r="BW325" s="5"/>
      <c r="BX325" s="5"/>
      <c r="CD325" s="5"/>
      <c r="CE325" s="5"/>
      <c r="CF325" s="5"/>
      <c r="CG325" s="5"/>
      <c r="CH325" s="5"/>
      <c r="CI325" s="5"/>
      <c r="CJ325" s="5"/>
      <c r="CK325" s="5"/>
      <c r="CL325" s="5"/>
      <c r="CM325" s="5"/>
    </row>
    <row r="326" spans="18:91" ht="13.2">
      <c r="R326" s="5"/>
      <c r="AD326" s="5"/>
      <c r="AW326" s="5"/>
      <c r="BF326" s="5"/>
      <c r="BV326" s="5"/>
      <c r="BW326" s="5"/>
      <c r="BX326" s="5"/>
      <c r="CD326" s="5"/>
      <c r="CE326" s="5"/>
      <c r="CF326" s="5"/>
      <c r="CG326" s="5"/>
      <c r="CH326" s="5"/>
      <c r="CI326" s="5"/>
      <c r="CJ326" s="5"/>
      <c r="CK326" s="5"/>
      <c r="CL326" s="5"/>
      <c r="CM326" s="5"/>
    </row>
    <row r="327" spans="18:91" ht="13.2">
      <c r="R327" s="5"/>
      <c r="AD327" s="5"/>
      <c r="AW327" s="5"/>
      <c r="BF327" s="5"/>
      <c r="BV327" s="5"/>
      <c r="BW327" s="5"/>
      <c r="BX327" s="5"/>
      <c r="CD327" s="5"/>
      <c r="CE327" s="5"/>
      <c r="CF327" s="5"/>
      <c r="CG327" s="5"/>
      <c r="CH327" s="5"/>
      <c r="CI327" s="5"/>
      <c r="CJ327" s="5"/>
      <c r="CK327" s="5"/>
      <c r="CL327" s="5"/>
      <c r="CM327" s="5"/>
    </row>
    <row r="328" spans="18:91" ht="13.2">
      <c r="R328" s="5"/>
      <c r="AD328" s="5"/>
      <c r="AW328" s="5"/>
      <c r="BF328" s="5"/>
      <c r="BV328" s="5"/>
      <c r="BW328" s="5"/>
      <c r="BX328" s="5"/>
      <c r="CD328" s="5"/>
      <c r="CE328" s="5"/>
      <c r="CF328" s="5"/>
      <c r="CG328" s="5"/>
      <c r="CH328" s="5"/>
      <c r="CI328" s="5"/>
      <c r="CJ328" s="5"/>
      <c r="CK328" s="5"/>
      <c r="CL328" s="5"/>
      <c r="CM328" s="5"/>
    </row>
    <row r="329" spans="18:91" ht="13.2">
      <c r="R329" s="5"/>
      <c r="AD329" s="5"/>
      <c r="AW329" s="5"/>
      <c r="BF329" s="5"/>
      <c r="BV329" s="5"/>
      <c r="BW329" s="5"/>
      <c r="BX329" s="5"/>
      <c r="CD329" s="5"/>
      <c r="CE329" s="5"/>
      <c r="CF329" s="5"/>
      <c r="CG329" s="5"/>
      <c r="CH329" s="5"/>
      <c r="CI329" s="5"/>
      <c r="CJ329" s="5"/>
      <c r="CK329" s="5"/>
      <c r="CL329" s="5"/>
      <c r="CM329" s="5"/>
    </row>
    <row r="330" spans="18:91" ht="13.2">
      <c r="R330" s="5"/>
      <c r="AD330" s="5"/>
      <c r="AW330" s="5"/>
      <c r="BF330" s="5"/>
      <c r="BV330" s="5"/>
      <c r="BW330" s="5"/>
      <c r="BX330" s="5"/>
      <c r="CD330" s="5"/>
      <c r="CE330" s="5"/>
      <c r="CF330" s="5"/>
      <c r="CG330" s="5"/>
      <c r="CH330" s="5"/>
      <c r="CI330" s="5"/>
      <c r="CJ330" s="5"/>
      <c r="CK330" s="5"/>
      <c r="CL330" s="5"/>
      <c r="CM330" s="5"/>
    </row>
    <row r="331" spans="18:91" ht="13.2">
      <c r="R331" s="5"/>
      <c r="AD331" s="5"/>
      <c r="AW331" s="5"/>
      <c r="BF331" s="5"/>
      <c r="BV331" s="5"/>
      <c r="BW331" s="5"/>
      <c r="BX331" s="5"/>
      <c r="CD331" s="5"/>
      <c r="CE331" s="5"/>
      <c r="CF331" s="5"/>
      <c r="CG331" s="5"/>
      <c r="CH331" s="5"/>
      <c r="CI331" s="5"/>
      <c r="CJ331" s="5"/>
      <c r="CK331" s="5"/>
      <c r="CL331" s="5"/>
      <c r="CM331" s="5"/>
    </row>
    <row r="332" spans="18:91" ht="13.2">
      <c r="R332" s="5"/>
      <c r="AD332" s="5"/>
      <c r="AW332" s="5"/>
      <c r="BF332" s="5"/>
      <c r="BV332" s="5"/>
      <c r="BW332" s="5"/>
      <c r="BX332" s="5"/>
      <c r="CD332" s="5"/>
      <c r="CE332" s="5"/>
      <c r="CF332" s="5"/>
      <c r="CG332" s="5"/>
      <c r="CH332" s="5"/>
      <c r="CI332" s="5"/>
      <c r="CJ332" s="5"/>
      <c r="CK332" s="5"/>
      <c r="CL332" s="5"/>
      <c r="CM332" s="5"/>
    </row>
    <row r="333" spans="18:91" ht="13.2">
      <c r="R333" s="5"/>
      <c r="AD333" s="5"/>
      <c r="AW333" s="5"/>
      <c r="BF333" s="5"/>
      <c r="BV333" s="5"/>
      <c r="BW333" s="5"/>
      <c r="BX333" s="5"/>
      <c r="CD333" s="5"/>
      <c r="CE333" s="5"/>
      <c r="CF333" s="5"/>
      <c r="CG333" s="5"/>
      <c r="CH333" s="5"/>
      <c r="CI333" s="5"/>
      <c r="CJ333" s="5"/>
      <c r="CK333" s="5"/>
      <c r="CL333" s="5"/>
      <c r="CM333" s="5"/>
    </row>
    <row r="334" spans="18:91" ht="13.2">
      <c r="R334" s="5"/>
      <c r="AD334" s="5"/>
      <c r="AW334" s="5"/>
      <c r="BF334" s="5"/>
      <c r="BV334" s="5"/>
      <c r="BW334" s="5"/>
      <c r="BX334" s="5"/>
      <c r="CD334" s="5"/>
      <c r="CE334" s="5"/>
      <c r="CF334" s="5"/>
      <c r="CG334" s="5"/>
      <c r="CH334" s="5"/>
      <c r="CI334" s="5"/>
      <c r="CJ334" s="5"/>
      <c r="CK334" s="5"/>
      <c r="CL334" s="5"/>
      <c r="CM334" s="5"/>
    </row>
    <row r="335" spans="18:91" ht="13.2">
      <c r="R335" s="5"/>
      <c r="AD335" s="5"/>
      <c r="AW335" s="5"/>
      <c r="BF335" s="5"/>
      <c r="BV335" s="5"/>
      <c r="BW335" s="5"/>
      <c r="BX335" s="5"/>
      <c r="CD335" s="5"/>
      <c r="CE335" s="5"/>
      <c r="CF335" s="5"/>
      <c r="CG335" s="5"/>
      <c r="CH335" s="5"/>
      <c r="CI335" s="5"/>
      <c r="CJ335" s="5"/>
      <c r="CK335" s="5"/>
      <c r="CL335" s="5"/>
      <c r="CM335" s="5"/>
    </row>
    <row r="336" spans="18:91" ht="13.2">
      <c r="R336" s="5"/>
      <c r="AD336" s="5"/>
      <c r="AW336" s="5"/>
      <c r="BF336" s="5"/>
      <c r="BV336" s="5"/>
      <c r="BW336" s="5"/>
      <c r="BX336" s="5"/>
      <c r="CD336" s="5"/>
      <c r="CE336" s="5"/>
      <c r="CF336" s="5"/>
      <c r="CG336" s="5"/>
      <c r="CH336" s="5"/>
      <c r="CI336" s="5"/>
      <c r="CJ336" s="5"/>
      <c r="CK336" s="5"/>
      <c r="CL336" s="5"/>
      <c r="CM336" s="5"/>
    </row>
    <row r="337" spans="18:91" ht="13.2">
      <c r="R337" s="5"/>
      <c r="AD337" s="5"/>
      <c r="AW337" s="5"/>
      <c r="BF337" s="5"/>
      <c r="BV337" s="5"/>
      <c r="BW337" s="5"/>
      <c r="BX337" s="5"/>
      <c r="CD337" s="5"/>
      <c r="CE337" s="5"/>
      <c r="CF337" s="5"/>
      <c r="CG337" s="5"/>
      <c r="CH337" s="5"/>
      <c r="CI337" s="5"/>
      <c r="CJ337" s="5"/>
      <c r="CK337" s="5"/>
      <c r="CL337" s="5"/>
      <c r="CM337" s="5"/>
    </row>
    <row r="338" spans="18:91" ht="13.2">
      <c r="R338" s="5"/>
      <c r="AD338" s="5"/>
      <c r="AW338" s="5"/>
      <c r="BF338" s="5"/>
      <c r="BV338" s="5"/>
      <c r="BW338" s="5"/>
      <c r="BX338" s="5"/>
      <c r="CD338" s="5"/>
      <c r="CE338" s="5"/>
      <c r="CF338" s="5"/>
      <c r="CG338" s="5"/>
      <c r="CH338" s="5"/>
      <c r="CI338" s="5"/>
      <c r="CJ338" s="5"/>
      <c r="CK338" s="5"/>
      <c r="CL338" s="5"/>
      <c r="CM338" s="5"/>
    </row>
    <row r="339" spans="18:91" ht="13.2">
      <c r="R339" s="5"/>
      <c r="AD339" s="5"/>
      <c r="AW339" s="5"/>
      <c r="BF339" s="5"/>
      <c r="BV339" s="5"/>
      <c r="BW339" s="5"/>
      <c r="BX339" s="5"/>
      <c r="CD339" s="5"/>
      <c r="CE339" s="5"/>
      <c r="CF339" s="5"/>
      <c r="CG339" s="5"/>
      <c r="CH339" s="5"/>
      <c r="CI339" s="5"/>
      <c r="CJ339" s="5"/>
      <c r="CK339" s="5"/>
      <c r="CL339" s="5"/>
      <c r="CM339" s="5"/>
    </row>
    <row r="340" spans="18:91" ht="13.2">
      <c r="R340" s="5"/>
      <c r="AD340" s="5"/>
      <c r="AW340" s="5"/>
      <c r="BF340" s="5"/>
      <c r="BV340" s="5"/>
      <c r="BW340" s="5"/>
      <c r="BX340" s="5"/>
      <c r="CD340" s="5"/>
      <c r="CE340" s="5"/>
      <c r="CF340" s="5"/>
      <c r="CG340" s="5"/>
      <c r="CH340" s="5"/>
      <c r="CI340" s="5"/>
      <c r="CJ340" s="5"/>
      <c r="CK340" s="5"/>
      <c r="CL340" s="5"/>
      <c r="CM340" s="5"/>
    </row>
    <row r="341" spans="18:91" ht="13.2">
      <c r="R341" s="5"/>
      <c r="AD341" s="5"/>
      <c r="AW341" s="5"/>
      <c r="BF341" s="5"/>
      <c r="BV341" s="5"/>
      <c r="BW341" s="5"/>
      <c r="BX341" s="5"/>
      <c r="CD341" s="5"/>
      <c r="CE341" s="5"/>
      <c r="CF341" s="5"/>
      <c r="CG341" s="5"/>
      <c r="CH341" s="5"/>
      <c r="CI341" s="5"/>
      <c r="CJ341" s="5"/>
      <c r="CK341" s="5"/>
      <c r="CL341" s="5"/>
      <c r="CM341" s="5"/>
    </row>
    <row r="342" spans="18:91" ht="13.2">
      <c r="R342" s="5"/>
      <c r="AD342" s="5"/>
      <c r="AW342" s="5"/>
      <c r="BF342" s="5"/>
      <c r="BV342" s="5"/>
      <c r="BW342" s="5"/>
      <c r="BX342" s="5"/>
      <c r="CD342" s="5"/>
      <c r="CE342" s="5"/>
      <c r="CF342" s="5"/>
      <c r="CG342" s="5"/>
      <c r="CH342" s="5"/>
      <c r="CI342" s="5"/>
      <c r="CJ342" s="5"/>
      <c r="CK342" s="5"/>
      <c r="CL342" s="5"/>
      <c r="CM342" s="5"/>
    </row>
    <row r="343" spans="18:91" ht="13.2">
      <c r="R343" s="5"/>
      <c r="AD343" s="5"/>
      <c r="AW343" s="5"/>
      <c r="BF343" s="5"/>
      <c r="BV343" s="5"/>
      <c r="BW343" s="5"/>
      <c r="BX343" s="5"/>
      <c r="CD343" s="5"/>
      <c r="CE343" s="5"/>
      <c r="CF343" s="5"/>
      <c r="CG343" s="5"/>
      <c r="CH343" s="5"/>
      <c r="CI343" s="5"/>
      <c r="CJ343" s="5"/>
      <c r="CK343" s="5"/>
      <c r="CL343" s="5"/>
      <c r="CM343" s="5"/>
    </row>
    <row r="344" spans="18:91" ht="13.2">
      <c r="R344" s="5"/>
      <c r="AD344" s="5"/>
      <c r="AW344" s="5"/>
      <c r="BF344" s="5"/>
      <c r="BV344" s="5"/>
      <c r="BW344" s="5"/>
      <c r="BX344" s="5"/>
      <c r="CD344" s="5"/>
      <c r="CE344" s="5"/>
      <c r="CF344" s="5"/>
      <c r="CG344" s="5"/>
      <c r="CH344" s="5"/>
      <c r="CI344" s="5"/>
      <c r="CJ344" s="5"/>
      <c r="CK344" s="5"/>
      <c r="CL344" s="5"/>
      <c r="CM344" s="5"/>
    </row>
    <row r="345" spans="18:91" ht="13.2">
      <c r="R345" s="5"/>
      <c r="AD345" s="5"/>
      <c r="AW345" s="5"/>
      <c r="BF345" s="5"/>
      <c r="BV345" s="5"/>
      <c r="BW345" s="5"/>
      <c r="BX345" s="5"/>
      <c r="CD345" s="5"/>
      <c r="CE345" s="5"/>
      <c r="CF345" s="5"/>
      <c r="CG345" s="5"/>
      <c r="CH345" s="5"/>
      <c r="CI345" s="5"/>
      <c r="CJ345" s="5"/>
      <c r="CK345" s="5"/>
      <c r="CL345" s="5"/>
      <c r="CM345" s="5"/>
    </row>
    <row r="346" spans="18:91" ht="13.2">
      <c r="R346" s="5"/>
      <c r="AD346" s="5"/>
      <c r="AW346" s="5"/>
      <c r="BF346" s="5"/>
      <c r="BV346" s="5"/>
      <c r="BW346" s="5"/>
      <c r="BX346" s="5"/>
      <c r="CD346" s="5"/>
      <c r="CE346" s="5"/>
      <c r="CF346" s="5"/>
      <c r="CG346" s="5"/>
      <c r="CH346" s="5"/>
      <c r="CI346" s="5"/>
      <c r="CJ346" s="5"/>
      <c r="CK346" s="5"/>
      <c r="CL346" s="5"/>
      <c r="CM346" s="5"/>
    </row>
    <row r="347" spans="18:91" ht="13.2">
      <c r="R347" s="5"/>
      <c r="AD347" s="5"/>
      <c r="AW347" s="5"/>
      <c r="BF347" s="5"/>
      <c r="BV347" s="5"/>
      <c r="BW347" s="5"/>
      <c r="BX347" s="5"/>
      <c r="CD347" s="5"/>
      <c r="CE347" s="5"/>
      <c r="CF347" s="5"/>
      <c r="CG347" s="5"/>
      <c r="CH347" s="5"/>
      <c r="CI347" s="5"/>
      <c r="CJ347" s="5"/>
      <c r="CK347" s="5"/>
      <c r="CL347" s="5"/>
      <c r="CM347" s="5"/>
    </row>
    <row r="348" spans="18:91" ht="13.2">
      <c r="R348" s="5"/>
      <c r="AD348" s="5"/>
      <c r="AW348" s="5"/>
      <c r="BF348" s="5"/>
      <c r="BV348" s="5"/>
      <c r="BW348" s="5"/>
      <c r="BX348" s="5"/>
      <c r="CD348" s="5"/>
      <c r="CE348" s="5"/>
      <c r="CF348" s="5"/>
      <c r="CG348" s="5"/>
      <c r="CH348" s="5"/>
      <c r="CI348" s="5"/>
      <c r="CJ348" s="5"/>
      <c r="CK348" s="5"/>
      <c r="CL348" s="5"/>
      <c r="CM348" s="5"/>
    </row>
    <row r="349" spans="18:91" ht="13.2">
      <c r="R349" s="5"/>
      <c r="AD349" s="5"/>
      <c r="AW349" s="5"/>
      <c r="BF349" s="5"/>
      <c r="BV349" s="5"/>
      <c r="BW349" s="5"/>
      <c r="BX349" s="5"/>
      <c r="CD349" s="5"/>
      <c r="CE349" s="5"/>
      <c r="CF349" s="5"/>
      <c r="CG349" s="5"/>
      <c r="CH349" s="5"/>
      <c r="CI349" s="5"/>
      <c r="CJ349" s="5"/>
      <c r="CK349" s="5"/>
      <c r="CL349" s="5"/>
      <c r="CM349" s="5"/>
    </row>
    <row r="350" spans="18:91" ht="13.2">
      <c r="R350" s="5"/>
      <c r="AD350" s="5"/>
      <c r="AW350" s="5"/>
      <c r="BF350" s="5"/>
      <c r="BV350" s="5"/>
      <c r="BW350" s="5"/>
      <c r="BX350" s="5"/>
      <c r="CD350" s="5"/>
      <c r="CE350" s="5"/>
      <c r="CF350" s="5"/>
      <c r="CG350" s="5"/>
      <c r="CH350" s="5"/>
      <c r="CI350" s="5"/>
      <c r="CJ350" s="5"/>
      <c r="CK350" s="5"/>
      <c r="CL350" s="5"/>
      <c r="CM350" s="5"/>
    </row>
    <row r="351" spans="18:91" ht="13.2">
      <c r="R351" s="5"/>
      <c r="AD351" s="5"/>
      <c r="AW351" s="5"/>
      <c r="BF351" s="5"/>
      <c r="BV351" s="5"/>
      <c r="BW351" s="5"/>
      <c r="BX351" s="5"/>
      <c r="CD351" s="5"/>
      <c r="CE351" s="5"/>
      <c r="CF351" s="5"/>
      <c r="CG351" s="5"/>
      <c r="CH351" s="5"/>
      <c r="CI351" s="5"/>
      <c r="CJ351" s="5"/>
      <c r="CK351" s="5"/>
      <c r="CL351" s="5"/>
      <c r="CM351" s="5"/>
    </row>
    <row r="352" spans="18:91" ht="13.2">
      <c r="R352" s="5"/>
      <c r="AD352" s="5"/>
      <c r="AW352" s="5"/>
      <c r="BF352" s="5"/>
      <c r="BV352" s="5"/>
      <c r="BW352" s="5"/>
      <c r="BX352" s="5"/>
      <c r="CD352" s="5"/>
      <c r="CE352" s="5"/>
      <c r="CF352" s="5"/>
      <c r="CG352" s="5"/>
      <c r="CH352" s="5"/>
      <c r="CI352" s="5"/>
      <c r="CJ352" s="5"/>
      <c r="CK352" s="5"/>
      <c r="CL352" s="5"/>
      <c r="CM352" s="5"/>
    </row>
    <row r="353" spans="18:91" ht="13.2">
      <c r="R353" s="5"/>
      <c r="AD353" s="5"/>
      <c r="AW353" s="5"/>
      <c r="BF353" s="5"/>
      <c r="BV353" s="5"/>
      <c r="BW353" s="5"/>
      <c r="BX353" s="5"/>
      <c r="CD353" s="5"/>
      <c r="CE353" s="5"/>
      <c r="CF353" s="5"/>
      <c r="CG353" s="5"/>
      <c r="CH353" s="5"/>
      <c r="CI353" s="5"/>
      <c r="CJ353" s="5"/>
      <c r="CK353" s="5"/>
      <c r="CL353" s="5"/>
      <c r="CM353" s="5"/>
    </row>
    <row r="354" spans="18:91" ht="13.2">
      <c r="R354" s="5"/>
      <c r="AD354" s="5"/>
      <c r="AW354" s="5"/>
      <c r="BF354" s="5"/>
      <c r="BV354" s="5"/>
      <c r="BW354" s="5"/>
      <c r="BX354" s="5"/>
      <c r="CD354" s="5"/>
      <c r="CE354" s="5"/>
      <c r="CF354" s="5"/>
      <c r="CG354" s="5"/>
      <c r="CH354" s="5"/>
      <c r="CI354" s="5"/>
      <c r="CJ354" s="5"/>
      <c r="CK354" s="5"/>
      <c r="CL354" s="5"/>
      <c r="CM354" s="5"/>
    </row>
    <row r="355" spans="18:91" ht="13.2">
      <c r="R355" s="5"/>
      <c r="AD355" s="5"/>
      <c r="AW355" s="5"/>
      <c r="BF355" s="5"/>
      <c r="BV355" s="5"/>
      <c r="BW355" s="5"/>
      <c r="BX355" s="5"/>
      <c r="CD355" s="5"/>
      <c r="CE355" s="5"/>
      <c r="CF355" s="5"/>
      <c r="CG355" s="5"/>
      <c r="CH355" s="5"/>
      <c r="CI355" s="5"/>
      <c r="CJ355" s="5"/>
      <c r="CK355" s="5"/>
      <c r="CL355" s="5"/>
      <c r="CM355" s="5"/>
    </row>
    <row r="356" spans="18:91" ht="13.2">
      <c r="R356" s="5"/>
      <c r="AD356" s="5"/>
      <c r="AW356" s="5"/>
      <c r="BF356" s="5"/>
      <c r="BV356" s="5"/>
      <c r="BW356" s="5"/>
      <c r="BX356" s="5"/>
      <c r="CD356" s="5"/>
      <c r="CE356" s="5"/>
      <c r="CF356" s="5"/>
      <c r="CG356" s="5"/>
      <c r="CH356" s="5"/>
      <c r="CI356" s="5"/>
      <c r="CJ356" s="5"/>
      <c r="CK356" s="5"/>
      <c r="CL356" s="5"/>
      <c r="CM356" s="5"/>
    </row>
    <row r="357" spans="18:91" ht="13.2">
      <c r="R357" s="5"/>
      <c r="AD357" s="5"/>
      <c r="AW357" s="5"/>
      <c r="BF357" s="5"/>
      <c r="BV357" s="5"/>
      <c r="BW357" s="5"/>
      <c r="BX357" s="5"/>
      <c r="CD357" s="5"/>
      <c r="CE357" s="5"/>
      <c r="CF357" s="5"/>
      <c r="CG357" s="5"/>
      <c r="CH357" s="5"/>
      <c r="CI357" s="5"/>
      <c r="CJ357" s="5"/>
      <c r="CK357" s="5"/>
      <c r="CL357" s="5"/>
      <c r="CM357" s="5"/>
    </row>
    <row r="358" spans="18:91" ht="13.2">
      <c r="R358" s="5"/>
      <c r="AD358" s="5"/>
      <c r="AW358" s="5"/>
      <c r="BF358" s="5"/>
      <c r="BV358" s="5"/>
      <c r="BW358" s="5"/>
      <c r="BX358" s="5"/>
      <c r="CD358" s="5"/>
      <c r="CE358" s="5"/>
      <c r="CF358" s="5"/>
      <c r="CG358" s="5"/>
      <c r="CH358" s="5"/>
      <c r="CI358" s="5"/>
      <c r="CJ358" s="5"/>
      <c r="CK358" s="5"/>
      <c r="CL358" s="5"/>
      <c r="CM358" s="5"/>
    </row>
    <row r="359" spans="18:91" ht="13.2">
      <c r="R359" s="5"/>
      <c r="AD359" s="5"/>
      <c r="AW359" s="5"/>
      <c r="BF359" s="5"/>
      <c r="BV359" s="5"/>
      <c r="BW359" s="5"/>
      <c r="BX359" s="5"/>
      <c r="CD359" s="5"/>
      <c r="CE359" s="5"/>
      <c r="CF359" s="5"/>
      <c r="CG359" s="5"/>
      <c r="CH359" s="5"/>
      <c r="CI359" s="5"/>
      <c r="CJ359" s="5"/>
      <c r="CK359" s="5"/>
      <c r="CL359" s="5"/>
      <c r="CM359" s="5"/>
    </row>
    <row r="360" spans="18:91" ht="13.2">
      <c r="R360" s="5"/>
      <c r="AD360" s="5"/>
      <c r="AW360" s="5"/>
      <c r="BF360" s="5"/>
      <c r="BV360" s="5"/>
      <c r="BW360" s="5"/>
      <c r="BX360" s="5"/>
      <c r="CD360" s="5"/>
      <c r="CE360" s="5"/>
      <c r="CF360" s="5"/>
      <c r="CG360" s="5"/>
      <c r="CH360" s="5"/>
      <c r="CI360" s="5"/>
      <c r="CJ360" s="5"/>
      <c r="CK360" s="5"/>
      <c r="CL360" s="5"/>
      <c r="CM360" s="5"/>
    </row>
    <row r="361" spans="18:91" ht="13.2">
      <c r="R361" s="5"/>
      <c r="AD361" s="5"/>
      <c r="AW361" s="5"/>
      <c r="BF361" s="5"/>
      <c r="BV361" s="5"/>
      <c r="BW361" s="5"/>
      <c r="BX361" s="5"/>
      <c r="CD361" s="5"/>
      <c r="CE361" s="5"/>
      <c r="CF361" s="5"/>
      <c r="CG361" s="5"/>
      <c r="CH361" s="5"/>
      <c r="CI361" s="5"/>
      <c r="CJ361" s="5"/>
      <c r="CK361" s="5"/>
      <c r="CL361" s="5"/>
      <c r="CM361" s="5"/>
    </row>
    <row r="362" spans="18:91" ht="13.2">
      <c r="R362" s="5"/>
      <c r="AD362" s="5"/>
      <c r="AW362" s="5"/>
      <c r="BF362" s="5"/>
      <c r="BV362" s="5"/>
      <c r="BW362" s="5"/>
      <c r="BX362" s="5"/>
      <c r="CD362" s="5"/>
      <c r="CE362" s="5"/>
      <c r="CF362" s="5"/>
      <c r="CG362" s="5"/>
      <c r="CH362" s="5"/>
      <c r="CI362" s="5"/>
      <c r="CJ362" s="5"/>
      <c r="CK362" s="5"/>
      <c r="CL362" s="5"/>
      <c r="CM362" s="5"/>
    </row>
    <row r="363" spans="18:91" ht="13.2">
      <c r="R363" s="5"/>
      <c r="AD363" s="5"/>
      <c r="AW363" s="5"/>
      <c r="BF363" s="5"/>
      <c r="BV363" s="5"/>
      <c r="BW363" s="5"/>
      <c r="BX363" s="5"/>
      <c r="CD363" s="5"/>
      <c r="CE363" s="5"/>
      <c r="CF363" s="5"/>
      <c r="CG363" s="5"/>
      <c r="CH363" s="5"/>
      <c r="CI363" s="5"/>
      <c r="CJ363" s="5"/>
      <c r="CK363" s="5"/>
      <c r="CL363" s="5"/>
      <c r="CM363" s="5"/>
    </row>
    <row r="364" spans="18:91" ht="13.2">
      <c r="R364" s="5"/>
      <c r="AD364" s="5"/>
      <c r="AW364" s="5"/>
      <c r="BF364" s="5"/>
      <c r="BV364" s="5"/>
      <c r="BW364" s="5"/>
      <c r="BX364" s="5"/>
      <c r="CD364" s="5"/>
      <c r="CE364" s="5"/>
      <c r="CF364" s="5"/>
      <c r="CG364" s="5"/>
      <c r="CH364" s="5"/>
      <c r="CI364" s="5"/>
      <c r="CJ364" s="5"/>
      <c r="CK364" s="5"/>
      <c r="CL364" s="5"/>
      <c r="CM364" s="5"/>
    </row>
    <row r="365" spans="18:91" ht="13.2">
      <c r="R365" s="5"/>
      <c r="AD365" s="5"/>
      <c r="AW365" s="5"/>
      <c r="BF365" s="5"/>
      <c r="BV365" s="5"/>
      <c r="BW365" s="5"/>
      <c r="BX365" s="5"/>
      <c r="CD365" s="5"/>
      <c r="CE365" s="5"/>
      <c r="CF365" s="5"/>
      <c r="CG365" s="5"/>
      <c r="CH365" s="5"/>
      <c r="CI365" s="5"/>
      <c r="CJ365" s="5"/>
      <c r="CK365" s="5"/>
      <c r="CL365" s="5"/>
      <c r="CM365" s="5"/>
    </row>
    <row r="366" spans="18:91" ht="13.2">
      <c r="R366" s="5"/>
      <c r="AD366" s="5"/>
      <c r="AW366" s="5"/>
      <c r="BF366" s="5"/>
      <c r="BV366" s="5"/>
      <c r="BW366" s="5"/>
      <c r="BX366" s="5"/>
      <c r="CD366" s="5"/>
      <c r="CE366" s="5"/>
      <c r="CF366" s="5"/>
      <c r="CG366" s="5"/>
      <c r="CH366" s="5"/>
      <c r="CI366" s="5"/>
      <c r="CJ366" s="5"/>
      <c r="CK366" s="5"/>
      <c r="CL366" s="5"/>
      <c r="CM366" s="5"/>
    </row>
    <row r="367" spans="18:91" ht="13.2">
      <c r="R367" s="5"/>
      <c r="AD367" s="5"/>
      <c r="AW367" s="5"/>
      <c r="BF367" s="5"/>
      <c r="BV367" s="5"/>
      <c r="BW367" s="5"/>
      <c r="BX367" s="5"/>
      <c r="CD367" s="5"/>
      <c r="CE367" s="5"/>
      <c r="CF367" s="5"/>
      <c r="CG367" s="5"/>
      <c r="CH367" s="5"/>
      <c r="CI367" s="5"/>
      <c r="CJ367" s="5"/>
      <c r="CK367" s="5"/>
      <c r="CL367" s="5"/>
      <c r="CM367" s="5"/>
    </row>
    <row r="368" spans="18:91" ht="13.2">
      <c r="R368" s="5"/>
      <c r="AD368" s="5"/>
      <c r="AW368" s="5"/>
      <c r="BF368" s="5"/>
      <c r="BV368" s="5"/>
      <c r="BW368" s="5"/>
      <c r="BX368" s="5"/>
      <c r="CD368" s="5"/>
      <c r="CE368" s="5"/>
      <c r="CF368" s="5"/>
      <c r="CG368" s="5"/>
      <c r="CH368" s="5"/>
      <c r="CI368" s="5"/>
      <c r="CJ368" s="5"/>
      <c r="CK368" s="5"/>
      <c r="CL368" s="5"/>
      <c r="CM368" s="5"/>
    </row>
    <row r="369" spans="18:91" ht="13.2">
      <c r="R369" s="5"/>
      <c r="AD369" s="5"/>
      <c r="AW369" s="5"/>
      <c r="BF369" s="5"/>
      <c r="BV369" s="5"/>
      <c r="BW369" s="5"/>
      <c r="BX369" s="5"/>
      <c r="CD369" s="5"/>
      <c r="CE369" s="5"/>
      <c r="CF369" s="5"/>
      <c r="CG369" s="5"/>
      <c r="CH369" s="5"/>
      <c r="CI369" s="5"/>
      <c r="CJ369" s="5"/>
      <c r="CK369" s="5"/>
      <c r="CL369" s="5"/>
      <c r="CM369" s="5"/>
    </row>
    <row r="370" spans="18:91" ht="13.2">
      <c r="R370" s="5"/>
      <c r="AD370" s="5"/>
      <c r="AW370" s="5"/>
      <c r="BF370" s="5"/>
      <c r="BV370" s="5"/>
      <c r="BW370" s="5"/>
      <c r="BX370" s="5"/>
      <c r="CD370" s="5"/>
      <c r="CE370" s="5"/>
      <c r="CF370" s="5"/>
      <c r="CG370" s="5"/>
      <c r="CH370" s="5"/>
      <c r="CI370" s="5"/>
      <c r="CJ370" s="5"/>
      <c r="CK370" s="5"/>
      <c r="CL370" s="5"/>
      <c r="CM370" s="5"/>
    </row>
    <row r="371" spans="18:91" ht="13.2">
      <c r="R371" s="5"/>
      <c r="AD371" s="5"/>
      <c r="AW371" s="5"/>
      <c r="BF371" s="5"/>
      <c r="BV371" s="5"/>
      <c r="BW371" s="5"/>
      <c r="BX371" s="5"/>
      <c r="CD371" s="5"/>
      <c r="CE371" s="5"/>
      <c r="CF371" s="5"/>
      <c r="CG371" s="5"/>
      <c r="CH371" s="5"/>
      <c r="CI371" s="5"/>
      <c r="CJ371" s="5"/>
      <c r="CK371" s="5"/>
      <c r="CL371" s="5"/>
      <c r="CM371" s="5"/>
    </row>
    <row r="372" spans="18:91" ht="13.2">
      <c r="R372" s="5"/>
      <c r="AD372" s="5"/>
      <c r="AW372" s="5"/>
      <c r="BF372" s="5"/>
      <c r="BV372" s="5"/>
      <c r="BW372" s="5"/>
      <c r="BX372" s="5"/>
      <c r="CD372" s="5"/>
      <c r="CE372" s="5"/>
      <c r="CF372" s="5"/>
      <c r="CG372" s="5"/>
      <c r="CH372" s="5"/>
      <c r="CI372" s="5"/>
      <c r="CJ372" s="5"/>
      <c r="CK372" s="5"/>
      <c r="CL372" s="5"/>
      <c r="CM372" s="5"/>
    </row>
    <row r="373" spans="18:91" ht="13.2">
      <c r="R373" s="5"/>
      <c r="AD373" s="5"/>
      <c r="AW373" s="5"/>
      <c r="BF373" s="5"/>
      <c r="BV373" s="5"/>
      <c r="BW373" s="5"/>
      <c r="BX373" s="5"/>
      <c r="CD373" s="5"/>
      <c r="CE373" s="5"/>
      <c r="CF373" s="5"/>
      <c r="CG373" s="5"/>
      <c r="CH373" s="5"/>
      <c r="CI373" s="5"/>
      <c r="CJ373" s="5"/>
      <c r="CK373" s="5"/>
      <c r="CL373" s="5"/>
      <c r="CM373" s="5"/>
    </row>
    <row r="374" spans="18:91" ht="13.2">
      <c r="R374" s="5"/>
      <c r="AD374" s="5"/>
      <c r="AW374" s="5"/>
      <c r="BF374" s="5"/>
      <c r="BV374" s="5"/>
      <c r="BW374" s="5"/>
      <c r="BX374" s="5"/>
      <c r="CD374" s="5"/>
      <c r="CE374" s="5"/>
      <c r="CF374" s="5"/>
      <c r="CG374" s="5"/>
      <c r="CH374" s="5"/>
      <c r="CI374" s="5"/>
      <c r="CJ374" s="5"/>
      <c r="CK374" s="5"/>
      <c r="CL374" s="5"/>
      <c r="CM374" s="5"/>
    </row>
    <row r="375" spans="18:91" ht="13.2">
      <c r="R375" s="5"/>
      <c r="AD375" s="5"/>
      <c r="AW375" s="5"/>
      <c r="BF375" s="5"/>
      <c r="BV375" s="5"/>
      <c r="BW375" s="5"/>
      <c r="BX375" s="5"/>
      <c r="CD375" s="5"/>
      <c r="CE375" s="5"/>
      <c r="CF375" s="5"/>
      <c r="CG375" s="5"/>
      <c r="CH375" s="5"/>
      <c r="CI375" s="5"/>
      <c r="CJ375" s="5"/>
      <c r="CK375" s="5"/>
      <c r="CL375" s="5"/>
      <c r="CM375" s="5"/>
    </row>
    <row r="376" spans="18:91" ht="13.2">
      <c r="R376" s="5"/>
      <c r="AD376" s="5"/>
      <c r="AW376" s="5"/>
      <c r="BF376" s="5"/>
      <c r="BV376" s="5"/>
      <c r="BW376" s="5"/>
      <c r="BX376" s="5"/>
      <c r="CD376" s="5"/>
      <c r="CE376" s="5"/>
      <c r="CF376" s="5"/>
      <c r="CG376" s="5"/>
      <c r="CH376" s="5"/>
      <c r="CI376" s="5"/>
      <c r="CJ376" s="5"/>
      <c r="CK376" s="5"/>
      <c r="CL376" s="5"/>
      <c r="CM376" s="5"/>
    </row>
    <row r="377" spans="18:91" ht="13.2">
      <c r="R377" s="5"/>
      <c r="AD377" s="5"/>
      <c r="AW377" s="5"/>
      <c r="BF377" s="5"/>
      <c r="BV377" s="5"/>
      <c r="BW377" s="5"/>
      <c r="BX377" s="5"/>
      <c r="CD377" s="5"/>
      <c r="CE377" s="5"/>
      <c r="CF377" s="5"/>
      <c r="CG377" s="5"/>
      <c r="CH377" s="5"/>
      <c r="CI377" s="5"/>
      <c r="CJ377" s="5"/>
      <c r="CK377" s="5"/>
      <c r="CL377" s="5"/>
      <c r="CM377" s="5"/>
    </row>
    <row r="378" spans="18:91" ht="13.2">
      <c r="R378" s="5"/>
      <c r="AD378" s="5"/>
      <c r="AW378" s="5"/>
      <c r="BF378" s="5"/>
      <c r="BV378" s="5"/>
      <c r="BW378" s="5"/>
      <c r="BX378" s="5"/>
      <c r="CD378" s="5"/>
      <c r="CE378" s="5"/>
      <c r="CF378" s="5"/>
      <c r="CG378" s="5"/>
      <c r="CH378" s="5"/>
      <c r="CI378" s="5"/>
      <c r="CJ378" s="5"/>
      <c r="CK378" s="5"/>
      <c r="CL378" s="5"/>
      <c r="CM378" s="5"/>
    </row>
    <row r="379" spans="18:91" ht="13.2">
      <c r="R379" s="5"/>
      <c r="AD379" s="5"/>
      <c r="AW379" s="5"/>
      <c r="BF379" s="5"/>
      <c r="BV379" s="5"/>
      <c r="BW379" s="5"/>
      <c r="BX379" s="5"/>
      <c r="CD379" s="5"/>
      <c r="CE379" s="5"/>
      <c r="CF379" s="5"/>
      <c r="CG379" s="5"/>
      <c r="CH379" s="5"/>
      <c r="CI379" s="5"/>
      <c r="CJ379" s="5"/>
      <c r="CK379" s="5"/>
      <c r="CL379" s="5"/>
      <c r="CM379" s="5"/>
    </row>
    <row r="380" spans="18:91" ht="13.2">
      <c r="R380" s="5"/>
      <c r="AD380" s="5"/>
      <c r="AW380" s="5"/>
      <c r="BF380" s="5"/>
      <c r="BV380" s="5"/>
      <c r="BW380" s="5"/>
      <c r="BX380" s="5"/>
      <c r="CD380" s="5"/>
      <c r="CE380" s="5"/>
      <c r="CF380" s="5"/>
      <c r="CG380" s="5"/>
      <c r="CH380" s="5"/>
      <c r="CI380" s="5"/>
      <c r="CJ380" s="5"/>
      <c r="CK380" s="5"/>
      <c r="CL380" s="5"/>
      <c r="CM380" s="5"/>
    </row>
    <row r="381" spans="18:91" ht="13.2">
      <c r="R381" s="5"/>
      <c r="AD381" s="5"/>
      <c r="AW381" s="5"/>
      <c r="BF381" s="5"/>
      <c r="BV381" s="5"/>
      <c r="BW381" s="5"/>
      <c r="BX381" s="5"/>
      <c r="CD381" s="5"/>
      <c r="CE381" s="5"/>
      <c r="CF381" s="5"/>
      <c r="CG381" s="5"/>
      <c r="CH381" s="5"/>
      <c r="CI381" s="5"/>
      <c r="CJ381" s="5"/>
      <c r="CK381" s="5"/>
      <c r="CL381" s="5"/>
      <c r="CM381" s="5"/>
    </row>
    <row r="382" spans="18:91" ht="13.2">
      <c r="R382" s="5"/>
      <c r="AD382" s="5"/>
      <c r="AW382" s="5"/>
      <c r="BF382" s="5"/>
      <c r="BV382" s="5"/>
      <c r="BW382" s="5"/>
      <c r="BX382" s="5"/>
      <c r="CD382" s="5"/>
      <c r="CE382" s="5"/>
      <c r="CF382" s="5"/>
      <c r="CG382" s="5"/>
      <c r="CH382" s="5"/>
      <c r="CI382" s="5"/>
      <c r="CJ382" s="5"/>
      <c r="CK382" s="5"/>
      <c r="CL382" s="5"/>
      <c r="CM382" s="5"/>
    </row>
    <row r="383" spans="18:91" ht="13.2">
      <c r="R383" s="5"/>
      <c r="AD383" s="5"/>
      <c r="AW383" s="5"/>
      <c r="BF383" s="5"/>
      <c r="BV383" s="5"/>
      <c r="BW383" s="5"/>
      <c r="BX383" s="5"/>
      <c r="CD383" s="5"/>
      <c r="CE383" s="5"/>
      <c r="CF383" s="5"/>
      <c r="CG383" s="5"/>
      <c r="CH383" s="5"/>
      <c r="CI383" s="5"/>
      <c r="CJ383" s="5"/>
      <c r="CK383" s="5"/>
      <c r="CL383" s="5"/>
      <c r="CM383" s="5"/>
    </row>
    <row r="384" spans="18:91" ht="13.2">
      <c r="R384" s="5"/>
      <c r="AD384" s="5"/>
      <c r="AW384" s="5"/>
      <c r="BF384" s="5"/>
      <c r="BV384" s="5"/>
      <c r="BW384" s="5"/>
      <c r="BX384" s="5"/>
      <c r="CD384" s="5"/>
      <c r="CE384" s="5"/>
      <c r="CF384" s="5"/>
      <c r="CG384" s="5"/>
      <c r="CH384" s="5"/>
      <c r="CI384" s="5"/>
      <c r="CJ384" s="5"/>
      <c r="CK384" s="5"/>
      <c r="CL384" s="5"/>
      <c r="CM384" s="5"/>
    </row>
    <row r="385" spans="18:91" ht="13.2">
      <c r="R385" s="5"/>
      <c r="AD385" s="5"/>
      <c r="AW385" s="5"/>
      <c r="BF385" s="5"/>
      <c r="BV385" s="5"/>
      <c r="BW385" s="5"/>
      <c r="BX385" s="5"/>
      <c r="CD385" s="5"/>
      <c r="CE385" s="5"/>
      <c r="CF385" s="5"/>
      <c r="CG385" s="5"/>
      <c r="CH385" s="5"/>
      <c r="CI385" s="5"/>
      <c r="CJ385" s="5"/>
      <c r="CK385" s="5"/>
      <c r="CL385" s="5"/>
      <c r="CM385" s="5"/>
    </row>
    <row r="386" spans="18:91" ht="13.2">
      <c r="R386" s="5"/>
      <c r="AD386" s="5"/>
      <c r="AW386" s="5"/>
      <c r="BF386" s="5"/>
      <c r="BV386" s="5"/>
      <c r="BW386" s="5"/>
      <c r="BX386" s="5"/>
      <c r="CD386" s="5"/>
      <c r="CE386" s="5"/>
      <c r="CF386" s="5"/>
      <c r="CG386" s="5"/>
      <c r="CH386" s="5"/>
      <c r="CI386" s="5"/>
      <c r="CJ386" s="5"/>
      <c r="CK386" s="5"/>
      <c r="CL386" s="5"/>
      <c r="CM386" s="5"/>
    </row>
    <row r="387" spans="18:91" ht="13.2">
      <c r="R387" s="5"/>
      <c r="AD387" s="5"/>
      <c r="AW387" s="5"/>
      <c r="BF387" s="5"/>
      <c r="BV387" s="5"/>
      <c r="BW387" s="5"/>
      <c r="BX387" s="5"/>
      <c r="CD387" s="5"/>
      <c r="CE387" s="5"/>
      <c r="CF387" s="5"/>
      <c r="CG387" s="5"/>
      <c r="CH387" s="5"/>
      <c r="CI387" s="5"/>
      <c r="CJ387" s="5"/>
      <c r="CK387" s="5"/>
      <c r="CL387" s="5"/>
      <c r="CM387" s="5"/>
    </row>
    <row r="388" spans="18:91" ht="13.2">
      <c r="R388" s="5"/>
      <c r="AD388" s="5"/>
      <c r="AW388" s="5"/>
      <c r="BF388" s="5"/>
      <c r="BV388" s="5"/>
      <c r="BW388" s="5"/>
      <c r="BX388" s="5"/>
      <c r="CD388" s="5"/>
      <c r="CE388" s="5"/>
      <c r="CF388" s="5"/>
      <c r="CG388" s="5"/>
      <c r="CH388" s="5"/>
      <c r="CI388" s="5"/>
      <c r="CJ388" s="5"/>
      <c r="CK388" s="5"/>
      <c r="CL388" s="5"/>
      <c r="CM388" s="5"/>
    </row>
    <row r="389" spans="18:91" ht="13.2">
      <c r="R389" s="5"/>
      <c r="AD389" s="5"/>
      <c r="AW389" s="5"/>
      <c r="BF389" s="5"/>
      <c r="BV389" s="5"/>
      <c r="BW389" s="5"/>
      <c r="BX389" s="5"/>
      <c r="CD389" s="5"/>
      <c r="CE389" s="5"/>
      <c r="CF389" s="5"/>
      <c r="CG389" s="5"/>
      <c r="CH389" s="5"/>
      <c r="CI389" s="5"/>
      <c r="CJ389" s="5"/>
      <c r="CK389" s="5"/>
      <c r="CL389" s="5"/>
      <c r="CM389" s="5"/>
    </row>
    <row r="390" spans="18:91" ht="13.2">
      <c r="R390" s="5"/>
      <c r="AD390" s="5"/>
      <c r="AW390" s="5"/>
      <c r="BF390" s="5"/>
      <c r="BV390" s="5"/>
      <c r="BW390" s="5"/>
      <c r="BX390" s="5"/>
      <c r="CD390" s="5"/>
      <c r="CE390" s="5"/>
      <c r="CF390" s="5"/>
      <c r="CG390" s="5"/>
      <c r="CH390" s="5"/>
      <c r="CI390" s="5"/>
      <c r="CJ390" s="5"/>
      <c r="CK390" s="5"/>
      <c r="CL390" s="5"/>
      <c r="CM390" s="5"/>
    </row>
    <row r="391" spans="18:91" ht="13.2">
      <c r="R391" s="5"/>
      <c r="AD391" s="5"/>
      <c r="AW391" s="5"/>
      <c r="BF391" s="5"/>
      <c r="BV391" s="5"/>
      <c r="BW391" s="5"/>
      <c r="BX391" s="5"/>
      <c r="CD391" s="5"/>
      <c r="CE391" s="5"/>
      <c r="CF391" s="5"/>
      <c r="CG391" s="5"/>
      <c r="CH391" s="5"/>
      <c r="CI391" s="5"/>
      <c r="CJ391" s="5"/>
      <c r="CK391" s="5"/>
      <c r="CL391" s="5"/>
      <c r="CM391" s="5"/>
    </row>
    <row r="392" spans="18:91" ht="13.2">
      <c r="R392" s="5"/>
      <c r="AD392" s="5"/>
      <c r="AW392" s="5"/>
      <c r="BF392" s="5"/>
      <c r="BV392" s="5"/>
      <c r="BW392" s="5"/>
      <c r="BX392" s="5"/>
      <c r="CD392" s="5"/>
      <c r="CE392" s="5"/>
      <c r="CF392" s="5"/>
      <c r="CG392" s="5"/>
      <c r="CH392" s="5"/>
      <c r="CI392" s="5"/>
      <c r="CJ392" s="5"/>
      <c r="CK392" s="5"/>
      <c r="CL392" s="5"/>
      <c r="CM392" s="5"/>
    </row>
    <row r="393" spans="18:91" ht="13.2">
      <c r="R393" s="5"/>
      <c r="AD393" s="5"/>
      <c r="AW393" s="5"/>
      <c r="BF393" s="5"/>
      <c r="BV393" s="5"/>
      <c r="BW393" s="5"/>
      <c r="BX393" s="5"/>
      <c r="CD393" s="5"/>
      <c r="CE393" s="5"/>
      <c r="CF393" s="5"/>
      <c r="CG393" s="5"/>
      <c r="CH393" s="5"/>
      <c r="CI393" s="5"/>
      <c r="CJ393" s="5"/>
      <c r="CK393" s="5"/>
      <c r="CL393" s="5"/>
      <c r="CM393" s="5"/>
    </row>
    <row r="394" spans="18:91" ht="13.2">
      <c r="R394" s="5"/>
      <c r="AD394" s="5"/>
      <c r="AW394" s="5"/>
      <c r="BF394" s="5"/>
      <c r="BV394" s="5"/>
      <c r="BW394" s="5"/>
      <c r="BX394" s="5"/>
      <c r="CD394" s="5"/>
      <c r="CE394" s="5"/>
      <c r="CF394" s="5"/>
      <c r="CG394" s="5"/>
      <c r="CH394" s="5"/>
      <c r="CI394" s="5"/>
      <c r="CJ394" s="5"/>
      <c r="CK394" s="5"/>
      <c r="CL394" s="5"/>
      <c r="CM394" s="5"/>
    </row>
    <row r="395" spans="18:91" ht="13.2">
      <c r="R395" s="5"/>
      <c r="AD395" s="5"/>
      <c r="AW395" s="5"/>
      <c r="BF395" s="5"/>
      <c r="BV395" s="5"/>
      <c r="BW395" s="5"/>
      <c r="BX395" s="5"/>
      <c r="CD395" s="5"/>
      <c r="CE395" s="5"/>
      <c r="CF395" s="5"/>
      <c r="CG395" s="5"/>
      <c r="CH395" s="5"/>
      <c r="CI395" s="5"/>
      <c r="CJ395" s="5"/>
      <c r="CK395" s="5"/>
      <c r="CL395" s="5"/>
      <c r="CM395" s="5"/>
    </row>
    <row r="396" spans="18:91" ht="13.2">
      <c r="R396" s="5"/>
      <c r="AD396" s="5"/>
      <c r="AW396" s="5"/>
      <c r="BF396" s="5"/>
      <c r="BV396" s="5"/>
      <c r="BW396" s="5"/>
      <c r="BX396" s="5"/>
      <c r="CD396" s="5"/>
      <c r="CE396" s="5"/>
      <c r="CF396" s="5"/>
      <c r="CG396" s="5"/>
      <c r="CH396" s="5"/>
      <c r="CI396" s="5"/>
      <c r="CJ396" s="5"/>
      <c r="CK396" s="5"/>
      <c r="CL396" s="5"/>
      <c r="CM396" s="5"/>
    </row>
    <row r="397" spans="18:91" ht="13.2">
      <c r="R397" s="5"/>
      <c r="AD397" s="5"/>
      <c r="AW397" s="5"/>
      <c r="BF397" s="5"/>
      <c r="BV397" s="5"/>
      <c r="BW397" s="5"/>
      <c r="BX397" s="5"/>
      <c r="CD397" s="5"/>
      <c r="CE397" s="5"/>
      <c r="CF397" s="5"/>
      <c r="CG397" s="5"/>
      <c r="CH397" s="5"/>
      <c r="CI397" s="5"/>
      <c r="CJ397" s="5"/>
      <c r="CK397" s="5"/>
      <c r="CL397" s="5"/>
      <c r="CM397" s="5"/>
    </row>
    <row r="398" spans="18:91" ht="13.2">
      <c r="R398" s="5"/>
      <c r="AD398" s="5"/>
      <c r="AW398" s="5"/>
      <c r="BF398" s="5"/>
      <c r="BV398" s="5"/>
      <c r="BW398" s="5"/>
      <c r="BX398" s="5"/>
      <c r="CD398" s="5"/>
      <c r="CE398" s="5"/>
      <c r="CF398" s="5"/>
      <c r="CG398" s="5"/>
      <c r="CH398" s="5"/>
      <c r="CI398" s="5"/>
      <c r="CJ398" s="5"/>
      <c r="CK398" s="5"/>
      <c r="CL398" s="5"/>
      <c r="CM398" s="5"/>
    </row>
    <row r="399" spans="18:91" ht="13.2">
      <c r="R399" s="5"/>
      <c r="AD399" s="5"/>
      <c r="AW399" s="5"/>
      <c r="BF399" s="5"/>
      <c r="BV399" s="5"/>
      <c r="BW399" s="5"/>
      <c r="BX399" s="5"/>
      <c r="CD399" s="5"/>
      <c r="CE399" s="5"/>
      <c r="CF399" s="5"/>
      <c r="CG399" s="5"/>
      <c r="CH399" s="5"/>
      <c r="CI399" s="5"/>
      <c r="CJ399" s="5"/>
      <c r="CK399" s="5"/>
      <c r="CL399" s="5"/>
      <c r="CM399" s="5"/>
    </row>
    <row r="400" spans="18:91" ht="13.2">
      <c r="R400" s="5"/>
      <c r="AD400" s="5"/>
      <c r="AW400" s="5"/>
      <c r="BF400" s="5"/>
      <c r="BV400" s="5"/>
      <c r="BW400" s="5"/>
      <c r="BX400" s="5"/>
      <c r="CD400" s="5"/>
      <c r="CE400" s="5"/>
      <c r="CF400" s="5"/>
      <c r="CG400" s="5"/>
      <c r="CH400" s="5"/>
      <c r="CI400" s="5"/>
      <c r="CJ400" s="5"/>
      <c r="CK400" s="5"/>
      <c r="CL400" s="5"/>
      <c r="CM400" s="5"/>
    </row>
    <row r="401" spans="18:91" ht="13.2">
      <c r="R401" s="5"/>
      <c r="AD401" s="5"/>
      <c r="AW401" s="5"/>
      <c r="BF401" s="5"/>
      <c r="BV401" s="5"/>
      <c r="BW401" s="5"/>
      <c r="BX401" s="5"/>
      <c r="CD401" s="5"/>
      <c r="CE401" s="5"/>
      <c r="CF401" s="5"/>
      <c r="CG401" s="5"/>
      <c r="CH401" s="5"/>
      <c r="CI401" s="5"/>
      <c r="CJ401" s="5"/>
      <c r="CK401" s="5"/>
      <c r="CL401" s="5"/>
      <c r="CM401" s="5"/>
    </row>
    <row r="402" spans="18:91" ht="13.2">
      <c r="R402" s="5"/>
      <c r="AD402" s="5"/>
      <c r="AW402" s="5"/>
      <c r="BF402" s="5"/>
      <c r="BV402" s="5"/>
      <c r="BW402" s="5"/>
      <c r="BX402" s="5"/>
      <c r="CD402" s="5"/>
      <c r="CE402" s="5"/>
      <c r="CF402" s="5"/>
      <c r="CG402" s="5"/>
      <c r="CH402" s="5"/>
      <c r="CI402" s="5"/>
      <c r="CJ402" s="5"/>
      <c r="CK402" s="5"/>
      <c r="CL402" s="5"/>
      <c r="CM402" s="5"/>
    </row>
    <row r="403" spans="18:91" ht="13.2">
      <c r="R403" s="5"/>
      <c r="AD403" s="5"/>
      <c r="AW403" s="5"/>
      <c r="BF403" s="5"/>
      <c r="BV403" s="5"/>
      <c r="BW403" s="5"/>
      <c r="BX403" s="5"/>
      <c r="CD403" s="5"/>
      <c r="CE403" s="5"/>
      <c r="CF403" s="5"/>
      <c r="CG403" s="5"/>
      <c r="CH403" s="5"/>
      <c r="CI403" s="5"/>
      <c r="CJ403" s="5"/>
      <c r="CK403" s="5"/>
      <c r="CL403" s="5"/>
      <c r="CM403" s="5"/>
    </row>
    <row r="404" spans="18:91" ht="13.2">
      <c r="R404" s="5"/>
      <c r="AD404" s="5"/>
      <c r="AW404" s="5"/>
      <c r="BF404" s="5"/>
      <c r="BV404" s="5"/>
      <c r="BW404" s="5"/>
      <c r="BX404" s="5"/>
      <c r="CD404" s="5"/>
      <c r="CE404" s="5"/>
      <c r="CF404" s="5"/>
      <c r="CG404" s="5"/>
      <c r="CH404" s="5"/>
      <c r="CI404" s="5"/>
      <c r="CJ404" s="5"/>
      <c r="CK404" s="5"/>
      <c r="CL404" s="5"/>
      <c r="CM404" s="5"/>
    </row>
    <row r="405" spans="18:91" ht="13.2">
      <c r="R405" s="5"/>
      <c r="AD405" s="5"/>
      <c r="AW405" s="5"/>
      <c r="BF405" s="5"/>
      <c r="BV405" s="5"/>
      <c r="BW405" s="5"/>
      <c r="BX405" s="5"/>
      <c r="CD405" s="5"/>
      <c r="CE405" s="5"/>
      <c r="CF405" s="5"/>
      <c r="CG405" s="5"/>
      <c r="CH405" s="5"/>
      <c r="CI405" s="5"/>
      <c r="CJ405" s="5"/>
      <c r="CK405" s="5"/>
      <c r="CL405" s="5"/>
      <c r="CM405" s="5"/>
    </row>
    <row r="406" spans="18:91" ht="13.2">
      <c r="R406" s="5"/>
      <c r="AD406" s="5"/>
      <c r="AW406" s="5"/>
      <c r="BF406" s="5"/>
      <c r="BV406" s="5"/>
      <c r="BW406" s="5"/>
      <c r="BX406" s="5"/>
      <c r="CD406" s="5"/>
      <c r="CE406" s="5"/>
      <c r="CF406" s="5"/>
      <c r="CG406" s="5"/>
      <c r="CH406" s="5"/>
      <c r="CI406" s="5"/>
      <c r="CJ406" s="5"/>
      <c r="CK406" s="5"/>
      <c r="CL406" s="5"/>
      <c r="CM406" s="5"/>
    </row>
    <row r="407" spans="18:91" ht="13.2">
      <c r="R407" s="5"/>
      <c r="AD407" s="5"/>
      <c r="AW407" s="5"/>
      <c r="BF407" s="5"/>
      <c r="BV407" s="5"/>
      <c r="BW407" s="5"/>
      <c r="BX407" s="5"/>
      <c r="CD407" s="5"/>
      <c r="CE407" s="5"/>
      <c r="CF407" s="5"/>
      <c r="CG407" s="5"/>
      <c r="CH407" s="5"/>
      <c r="CI407" s="5"/>
      <c r="CJ407" s="5"/>
      <c r="CK407" s="5"/>
      <c r="CL407" s="5"/>
      <c r="CM407" s="5"/>
    </row>
    <row r="408" spans="18:91" ht="13.2">
      <c r="R408" s="5"/>
      <c r="AD408" s="5"/>
      <c r="AW408" s="5"/>
      <c r="BF408" s="5"/>
      <c r="BV408" s="5"/>
      <c r="BW408" s="5"/>
      <c r="BX408" s="5"/>
      <c r="CD408" s="5"/>
      <c r="CE408" s="5"/>
      <c r="CF408" s="5"/>
      <c r="CG408" s="5"/>
      <c r="CH408" s="5"/>
      <c r="CI408" s="5"/>
      <c r="CJ408" s="5"/>
      <c r="CK408" s="5"/>
      <c r="CL408" s="5"/>
      <c r="CM408" s="5"/>
    </row>
    <row r="409" spans="18:91" ht="13.2">
      <c r="R409" s="5"/>
      <c r="AD409" s="5"/>
      <c r="AW409" s="5"/>
      <c r="BF409" s="5"/>
      <c r="BV409" s="5"/>
      <c r="BW409" s="5"/>
      <c r="BX409" s="5"/>
      <c r="CD409" s="5"/>
      <c r="CE409" s="5"/>
      <c r="CF409" s="5"/>
      <c r="CG409" s="5"/>
      <c r="CH409" s="5"/>
      <c r="CI409" s="5"/>
      <c r="CJ409" s="5"/>
      <c r="CK409" s="5"/>
      <c r="CL409" s="5"/>
      <c r="CM409" s="5"/>
    </row>
    <row r="410" spans="18:91" ht="13.2">
      <c r="R410" s="5"/>
      <c r="AD410" s="5"/>
      <c r="AW410" s="5"/>
      <c r="BF410" s="5"/>
      <c r="BV410" s="5"/>
      <c r="BW410" s="5"/>
      <c r="BX410" s="5"/>
      <c r="CD410" s="5"/>
      <c r="CE410" s="5"/>
      <c r="CF410" s="5"/>
      <c r="CG410" s="5"/>
      <c r="CH410" s="5"/>
      <c r="CI410" s="5"/>
      <c r="CJ410" s="5"/>
      <c r="CK410" s="5"/>
      <c r="CL410" s="5"/>
      <c r="CM410" s="5"/>
    </row>
    <row r="411" spans="18:91" ht="13.2">
      <c r="R411" s="5"/>
      <c r="AD411" s="5"/>
      <c r="AW411" s="5"/>
      <c r="BF411" s="5"/>
      <c r="BV411" s="5"/>
      <c r="BW411" s="5"/>
      <c r="BX411" s="5"/>
      <c r="CD411" s="5"/>
      <c r="CE411" s="5"/>
      <c r="CF411" s="5"/>
      <c r="CG411" s="5"/>
      <c r="CH411" s="5"/>
      <c r="CI411" s="5"/>
      <c r="CJ411" s="5"/>
      <c r="CK411" s="5"/>
      <c r="CL411" s="5"/>
      <c r="CM411" s="5"/>
    </row>
    <row r="412" spans="18:91" ht="13.2">
      <c r="R412" s="5"/>
      <c r="AD412" s="5"/>
      <c r="AW412" s="5"/>
      <c r="BF412" s="5"/>
      <c r="BV412" s="5"/>
      <c r="BW412" s="5"/>
      <c r="BX412" s="5"/>
      <c r="CD412" s="5"/>
      <c r="CE412" s="5"/>
      <c r="CF412" s="5"/>
      <c r="CG412" s="5"/>
      <c r="CH412" s="5"/>
      <c r="CI412" s="5"/>
      <c r="CJ412" s="5"/>
      <c r="CK412" s="5"/>
      <c r="CL412" s="5"/>
      <c r="CM412" s="5"/>
    </row>
    <row r="413" spans="18:91" ht="13.2">
      <c r="R413" s="5"/>
      <c r="AD413" s="5"/>
      <c r="AW413" s="5"/>
      <c r="BF413" s="5"/>
      <c r="BV413" s="5"/>
      <c r="BW413" s="5"/>
      <c r="BX413" s="5"/>
      <c r="CD413" s="5"/>
      <c r="CE413" s="5"/>
      <c r="CF413" s="5"/>
      <c r="CG413" s="5"/>
      <c r="CH413" s="5"/>
      <c r="CI413" s="5"/>
      <c r="CJ413" s="5"/>
      <c r="CK413" s="5"/>
      <c r="CL413" s="5"/>
      <c r="CM413" s="5"/>
    </row>
    <row r="414" spans="18:91" ht="13.2">
      <c r="R414" s="5"/>
      <c r="AD414" s="5"/>
      <c r="AW414" s="5"/>
      <c r="BF414" s="5"/>
      <c r="BV414" s="5"/>
      <c r="BW414" s="5"/>
      <c r="BX414" s="5"/>
      <c r="CD414" s="5"/>
      <c r="CE414" s="5"/>
      <c r="CF414" s="5"/>
      <c r="CG414" s="5"/>
      <c r="CH414" s="5"/>
      <c r="CI414" s="5"/>
      <c r="CJ414" s="5"/>
      <c r="CK414" s="5"/>
      <c r="CL414" s="5"/>
      <c r="CM414" s="5"/>
    </row>
    <row r="415" spans="18:91" ht="13.2">
      <c r="R415" s="5"/>
      <c r="AD415" s="5"/>
      <c r="AW415" s="5"/>
      <c r="BF415" s="5"/>
      <c r="BV415" s="5"/>
      <c r="BW415" s="5"/>
      <c r="BX415" s="5"/>
      <c r="CD415" s="5"/>
      <c r="CE415" s="5"/>
      <c r="CF415" s="5"/>
      <c r="CG415" s="5"/>
      <c r="CH415" s="5"/>
      <c r="CI415" s="5"/>
      <c r="CJ415" s="5"/>
      <c r="CK415" s="5"/>
      <c r="CL415" s="5"/>
      <c r="CM415" s="5"/>
    </row>
    <row r="416" spans="18:91" ht="13.2">
      <c r="R416" s="5"/>
      <c r="AD416" s="5"/>
      <c r="AW416" s="5"/>
      <c r="BF416" s="5"/>
      <c r="BV416" s="5"/>
      <c r="BW416" s="5"/>
      <c r="BX416" s="5"/>
      <c r="CD416" s="5"/>
      <c r="CE416" s="5"/>
      <c r="CF416" s="5"/>
      <c r="CG416" s="5"/>
      <c r="CH416" s="5"/>
      <c r="CI416" s="5"/>
      <c r="CJ416" s="5"/>
      <c r="CK416" s="5"/>
      <c r="CL416" s="5"/>
      <c r="CM416" s="5"/>
    </row>
    <row r="417" spans="18:91" ht="13.2">
      <c r="R417" s="5"/>
      <c r="AD417" s="5"/>
      <c r="AW417" s="5"/>
      <c r="BF417" s="5"/>
      <c r="BV417" s="5"/>
      <c r="BW417" s="5"/>
      <c r="BX417" s="5"/>
      <c r="CD417" s="5"/>
      <c r="CE417" s="5"/>
      <c r="CF417" s="5"/>
      <c r="CG417" s="5"/>
      <c r="CH417" s="5"/>
      <c r="CI417" s="5"/>
      <c r="CJ417" s="5"/>
      <c r="CK417" s="5"/>
      <c r="CL417" s="5"/>
      <c r="CM417" s="5"/>
    </row>
    <row r="418" spans="18:91" ht="13.2">
      <c r="R418" s="5"/>
      <c r="AD418" s="5"/>
      <c r="AW418" s="5"/>
      <c r="BF418" s="5"/>
      <c r="BV418" s="5"/>
      <c r="BW418" s="5"/>
      <c r="BX418" s="5"/>
      <c r="CD418" s="5"/>
      <c r="CE418" s="5"/>
      <c r="CF418" s="5"/>
      <c r="CG418" s="5"/>
      <c r="CH418" s="5"/>
      <c r="CI418" s="5"/>
      <c r="CJ418" s="5"/>
      <c r="CK418" s="5"/>
      <c r="CL418" s="5"/>
      <c r="CM418" s="5"/>
    </row>
    <row r="419" spans="18:91" ht="13.2">
      <c r="R419" s="5"/>
      <c r="AD419" s="5"/>
      <c r="AW419" s="5"/>
      <c r="BF419" s="5"/>
      <c r="BV419" s="5"/>
      <c r="BW419" s="5"/>
      <c r="BX419" s="5"/>
      <c r="CD419" s="5"/>
      <c r="CE419" s="5"/>
      <c r="CF419" s="5"/>
      <c r="CG419" s="5"/>
      <c r="CH419" s="5"/>
      <c r="CI419" s="5"/>
      <c r="CJ419" s="5"/>
      <c r="CK419" s="5"/>
      <c r="CL419" s="5"/>
      <c r="CM419" s="5"/>
    </row>
    <row r="420" spans="18:91" ht="13.2">
      <c r="R420" s="5"/>
      <c r="AD420" s="5"/>
      <c r="AW420" s="5"/>
      <c r="BF420" s="5"/>
      <c r="BV420" s="5"/>
      <c r="BW420" s="5"/>
      <c r="BX420" s="5"/>
      <c r="CD420" s="5"/>
      <c r="CE420" s="5"/>
      <c r="CF420" s="5"/>
      <c r="CG420" s="5"/>
      <c r="CH420" s="5"/>
      <c r="CI420" s="5"/>
      <c r="CJ420" s="5"/>
      <c r="CK420" s="5"/>
      <c r="CL420" s="5"/>
      <c r="CM420" s="5"/>
    </row>
    <row r="421" spans="18:91" ht="13.2">
      <c r="R421" s="5"/>
      <c r="AD421" s="5"/>
      <c r="AW421" s="5"/>
      <c r="BF421" s="5"/>
      <c r="BV421" s="5"/>
      <c r="BW421" s="5"/>
      <c r="BX421" s="5"/>
      <c r="CD421" s="5"/>
      <c r="CE421" s="5"/>
      <c r="CF421" s="5"/>
      <c r="CG421" s="5"/>
      <c r="CH421" s="5"/>
      <c r="CI421" s="5"/>
      <c r="CJ421" s="5"/>
      <c r="CK421" s="5"/>
      <c r="CL421" s="5"/>
      <c r="CM421" s="5"/>
    </row>
    <row r="422" spans="18:91" ht="13.2">
      <c r="R422" s="5"/>
      <c r="AD422" s="5"/>
      <c r="AW422" s="5"/>
      <c r="BF422" s="5"/>
      <c r="BV422" s="5"/>
      <c r="BW422" s="5"/>
      <c r="BX422" s="5"/>
      <c r="CD422" s="5"/>
      <c r="CE422" s="5"/>
      <c r="CF422" s="5"/>
      <c r="CG422" s="5"/>
      <c r="CH422" s="5"/>
      <c r="CI422" s="5"/>
      <c r="CJ422" s="5"/>
      <c r="CK422" s="5"/>
      <c r="CL422" s="5"/>
      <c r="CM422" s="5"/>
    </row>
    <row r="423" spans="18:91" ht="13.2">
      <c r="R423" s="5"/>
      <c r="AD423" s="5"/>
      <c r="AW423" s="5"/>
      <c r="BF423" s="5"/>
      <c r="BV423" s="5"/>
      <c r="BW423" s="5"/>
      <c r="BX423" s="5"/>
      <c r="CD423" s="5"/>
      <c r="CE423" s="5"/>
      <c r="CF423" s="5"/>
      <c r="CG423" s="5"/>
      <c r="CH423" s="5"/>
      <c r="CI423" s="5"/>
      <c r="CJ423" s="5"/>
      <c r="CK423" s="5"/>
      <c r="CL423" s="5"/>
      <c r="CM423" s="5"/>
    </row>
    <row r="424" spans="18:91" ht="13.2">
      <c r="R424" s="5"/>
      <c r="AD424" s="5"/>
      <c r="AW424" s="5"/>
      <c r="BF424" s="5"/>
      <c r="BV424" s="5"/>
      <c r="BW424" s="5"/>
      <c r="BX424" s="5"/>
      <c r="CD424" s="5"/>
      <c r="CE424" s="5"/>
      <c r="CF424" s="5"/>
      <c r="CG424" s="5"/>
      <c r="CH424" s="5"/>
      <c r="CI424" s="5"/>
      <c r="CJ424" s="5"/>
      <c r="CK424" s="5"/>
      <c r="CL424" s="5"/>
      <c r="CM424" s="5"/>
    </row>
    <row r="425" spans="18:91" ht="13.2">
      <c r="R425" s="5"/>
      <c r="AD425" s="5"/>
      <c r="AW425" s="5"/>
      <c r="BF425" s="5"/>
      <c r="BV425" s="5"/>
      <c r="BW425" s="5"/>
      <c r="BX425" s="5"/>
      <c r="CD425" s="5"/>
      <c r="CE425" s="5"/>
      <c r="CF425" s="5"/>
      <c r="CG425" s="5"/>
      <c r="CH425" s="5"/>
      <c r="CI425" s="5"/>
      <c r="CJ425" s="5"/>
      <c r="CK425" s="5"/>
      <c r="CL425" s="5"/>
      <c r="CM425" s="5"/>
    </row>
    <row r="426" spans="18:91" ht="13.2">
      <c r="R426" s="5"/>
      <c r="AD426" s="5"/>
      <c r="AW426" s="5"/>
      <c r="BF426" s="5"/>
      <c r="BV426" s="5"/>
      <c r="BW426" s="5"/>
      <c r="BX426" s="5"/>
      <c r="CD426" s="5"/>
      <c r="CE426" s="5"/>
      <c r="CF426" s="5"/>
      <c r="CG426" s="5"/>
      <c r="CH426" s="5"/>
      <c r="CI426" s="5"/>
      <c r="CJ426" s="5"/>
      <c r="CK426" s="5"/>
      <c r="CL426" s="5"/>
      <c r="CM426" s="5"/>
    </row>
    <row r="427" spans="18:91" ht="13.2">
      <c r="R427" s="5"/>
      <c r="AD427" s="5"/>
      <c r="AW427" s="5"/>
      <c r="BF427" s="5"/>
      <c r="BV427" s="5"/>
      <c r="BW427" s="5"/>
      <c r="BX427" s="5"/>
      <c r="CD427" s="5"/>
      <c r="CE427" s="5"/>
      <c r="CF427" s="5"/>
      <c r="CG427" s="5"/>
      <c r="CH427" s="5"/>
      <c r="CI427" s="5"/>
      <c r="CJ427" s="5"/>
      <c r="CK427" s="5"/>
      <c r="CL427" s="5"/>
      <c r="CM427" s="5"/>
    </row>
    <row r="428" spans="18:91" ht="13.2">
      <c r="R428" s="5"/>
      <c r="AD428" s="5"/>
      <c r="AW428" s="5"/>
      <c r="BF428" s="5"/>
      <c r="BV428" s="5"/>
      <c r="BW428" s="5"/>
      <c r="BX428" s="5"/>
      <c r="CD428" s="5"/>
      <c r="CE428" s="5"/>
      <c r="CF428" s="5"/>
      <c r="CG428" s="5"/>
      <c r="CH428" s="5"/>
      <c r="CI428" s="5"/>
      <c r="CJ428" s="5"/>
      <c r="CK428" s="5"/>
      <c r="CL428" s="5"/>
      <c r="CM428" s="5"/>
    </row>
    <row r="429" spans="18:91" ht="13.2">
      <c r="R429" s="5"/>
      <c r="AD429" s="5"/>
      <c r="AW429" s="5"/>
      <c r="BF429" s="5"/>
      <c r="BV429" s="5"/>
      <c r="BW429" s="5"/>
      <c r="BX429" s="5"/>
      <c r="CD429" s="5"/>
      <c r="CE429" s="5"/>
      <c r="CF429" s="5"/>
      <c r="CG429" s="5"/>
      <c r="CH429" s="5"/>
      <c r="CI429" s="5"/>
      <c r="CJ429" s="5"/>
      <c r="CK429" s="5"/>
      <c r="CL429" s="5"/>
      <c r="CM429" s="5"/>
    </row>
    <row r="430" spans="18:91" ht="13.2">
      <c r="R430" s="5"/>
      <c r="AD430" s="5"/>
      <c r="AW430" s="5"/>
      <c r="BF430" s="5"/>
      <c r="BV430" s="5"/>
      <c r="BW430" s="5"/>
      <c r="BX430" s="5"/>
      <c r="CD430" s="5"/>
      <c r="CE430" s="5"/>
      <c r="CF430" s="5"/>
      <c r="CG430" s="5"/>
      <c r="CH430" s="5"/>
      <c r="CI430" s="5"/>
      <c r="CJ430" s="5"/>
      <c r="CK430" s="5"/>
      <c r="CL430" s="5"/>
      <c r="CM430" s="5"/>
    </row>
    <row r="431" spans="18:91" ht="13.2">
      <c r="R431" s="5"/>
      <c r="AD431" s="5"/>
      <c r="AW431" s="5"/>
      <c r="BF431" s="5"/>
      <c r="BV431" s="5"/>
      <c r="BW431" s="5"/>
      <c r="BX431" s="5"/>
      <c r="CD431" s="5"/>
      <c r="CE431" s="5"/>
      <c r="CF431" s="5"/>
      <c r="CG431" s="5"/>
      <c r="CH431" s="5"/>
      <c r="CI431" s="5"/>
      <c r="CJ431" s="5"/>
      <c r="CK431" s="5"/>
      <c r="CL431" s="5"/>
      <c r="CM431" s="5"/>
    </row>
    <row r="432" spans="18:91" ht="13.2">
      <c r="R432" s="5"/>
      <c r="AD432" s="5"/>
      <c r="AW432" s="5"/>
      <c r="BF432" s="5"/>
      <c r="BV432" s="5"/>
      <c r="BW432" s="5"/>
      <c r="BX432" s="5"/>
      <c r="CD432" s="5"/>
      <c r="CE432" s="5"/>
      <c r="CF432" s="5"/>
      <c r="CG432" s="5"/>
      <c r="CH432" s="5"/>
      <c r="CI432" s="5"/>
      <c r="CJ432" s="5"/>
      <c r="CK432" s="5"/>
      <c r="CL432" s="5"/>
      <c r="CM432" s="5"/>
    </row>
    <row r="433" spans="18:91" ht="13.2">
      <c r="R433" s="5"/>
      <c r="AD433" s="5"/>
      <c r="AW433" s="5"/>
      <c r="BF433" s="5"/>
      <c r="BV433" s="5"/>
      <c r="BW433" s="5"/>
      <c r="BX433" s="5"/>
      <c r="CD433" s="5"/>
      <c r="CE433" s="5"/>
      <c r="CF433" s="5"/>
      <c r="CG433" s="5"/>
      <c r="CH433" s="5"/>
      <c r="CI433" s="5"/>
      <c r="CJ433" s="5"/>
      <c r="CK433" s="5"/>
      <c r="CL433" s="5"/>
      <c r="CM433" s="5"/>
    </row>
    <row r="434" spans="18:91" ht="13.2">
      <c r="R434" s="5"/>
      <c r="AD434" s="5"/>
      <c r="AW434" s="5"/>
      <c r="BF434" s="5"/>
      <c r="BV434" s="5"/>
      <c r="BW434" s="5"/>
      <c r="BX434" s="5"/>
      <c r="CD434" s="5"/>
      <c r="CE434" s="5"/>
      <c r="CF434" s="5"/>
      <c r="CG434" s="5"/>
      <c r="CH434" s="5"/>
      <c r="CI434" s="5"/>
      <c r="CJ434" s="5"/>
      <c r="CK434" s="5"/>
      <c r="CL434" s="5"/>
      <c r="CM434" s="5"/>
    </row>
    <row r="435" spans="18:91" ht="13.2">
      <c r="R435" s="5"/>
      <c r="AD435" s="5"/>
      <c r="AW435" s="5"/>
      <c r="BF435" s="5"/>
      <c r="BV435" s="5"/>
      <c r="BW435" s="5"/>
      <c r="BX435" s="5"/>
      <c r="CD435" s="5"/>
      <c r="CE435" s="5"/>
      <c r="CF435" s="5"/>
      <c r="CG435" s="5"/>
      <c r="CH435" s="5"/>
      <c r="CI435" s="5"/>
      <c r="CJ435" s="5"/>
      <c r="CK435" s="5"/>
      <c r="CL435" s="5"/>
      <c r="CM435" s="5"/>
    </row>
    <row r="436" spans="18:91" ht="13.2">
      <c r="R436" s="5"/>
      <c r="AD436" s="5"/>
      <c r="AW436" s="5"/>
      <c r="BF436" s="5"/>
      <c r="BV436" s="5"/>
      <c r="BW436" s="5"/>
      <c r="BX436" s="5"/>
      <c r="CD436" s="5"/>
      <c r="CE436" s="5"/>
      <c r="CF436" s="5"/>
      <c r="CG436" s="5"/>
      <c r="CH436" s="5"/>
      <c r="CI436" s="5"/>
      <c r="CJ436" s="5"/>
      <c r="CK436" s="5"/>
      <c r="CL436" s="5"/>
      <c r="CM436" s="5"/>
    </row>
    <row r="437" spans="18:91" ht="13.2">
      <c r="R437" s="5"/>
      <c r="AD437" s="5"/>
      <c r="AW437" s="5"/>
      <c r="BF437" s="5"/>
      <c r="BV437" s="5"/>
      <c r="BW437" s="5"/>
      <c r="BX437" s="5"/>
      <c r="CD437" s="5"/>
      <c r="CE437" s="5"/>
      <c r="CF437" s="5"/>
      <c r="CG437" s="5"/>
      <c r="CH437" s="5"/>
      <c r="CI437" s="5"/>
      <c r="CJ437" s="5"/>
      <c r="CK437" s="5"/>
      <c r="CL437" s="5"/>
      <c r="CM437" s="5"/>
    </row>
    <row r="438" spans="18:91" ht="13.2">
      <c r="R438" s="5"/>
      <c r="AD438" s="5"/>
      <c r="AW438" s="5"/>
      <c r="BF438" s="5"/>
      <c r="BV438" s="5"/>
      <c r="BW438" s="5"/>
      <c r="BX438" s="5"/>
      <c r="CD438" s="5"/>
      <c r="CE438" s="5"/>
      <c r="CF438" s="5"/>
      <c r="CG438" s="5"/>
      <c r="CH438" s="5"/>
      <c r="CI438" s="5"/>
      <c r="CJ438" s="5"/>
      <c r="CK438" s="5"/>
      <c r="CL438" s="5"/>
      <c r="CM438" s="5"/>
    </row>
    <row r="439" spans="18:91" ht="13.2">
      <c r="R439" s="5"/>
      <c r="AD439" s="5"/>
      <c r="AW439" s="5"/>
      <c r="BF439" s="5"/>
      <c r="BV439" s="5"/>
      <c r="BW439" s="5"/>
      <c r="BX439" s="5"/>
      <c r="CD439" s="5"/>
      <c r="CE439" s="5"/>
      <c r="CF439" s="5"/>
      <c r="CG439" s="5"/>
      <c r="CH439" s="5"/>
      <c r="CI439" s="5"/>
      <c r="CJ439" s="5"/>
      <c r="CK439" s="5"/>
      <c r="CL439" s="5"/>
      <c r="CM439" s="5"/>
    </row>
    <row r="440" spans="18:91" ht="13.2">
      <c r="R440" s="5"/>
      <c r="AD440" s="5"/>
      <c r="AW440" s="5"/>
      <c r="BF440" s="5"/>
      <c r="BV440" s="5"/>
      <c r="BW440" s="5"/>
      <c r="BX440" s="5"/>
      <c r="CD440" s="5"/>
      <c r="CE440" s="5"/>
      <c r="CF440" s="5"/>
      <c r="CG440" s="5"/>
      <c r="CH440" s="5"/>
      <c r="CI440" s="5"/>
      <c r="CJ440" s="5"/>
      <c r="CK440" s="5"/>
      <c r="CL440" s="5"/>
      <c r="CM440" s="5"/>
    </row>
    <row r="441" spans="18:91" ht="13.2">
      <c r="R441" s="5"/>
      <c r="AD441" s="5"/>
      <c r="AW441" s="5"/>
      <c r="BF441" s="5"/>
      <c r="BV441" s="5"/>
      <c r="BW441" s="5"/>
      <c r="BX441" s="5"/>
      <c r="CD441" s="5"/>
      <c r="CE441" s="5"/>
      <c r="CF441" s="5"/>
      <c r="CG441" s="5"/>
      <c r="CH441" s="5"/>
      <c r="CI441" s="5"/>
      <c r="CJ441" s="5"/>
      <c r="CK441" s="5"/>
      <c r="CL441" s="5"/>
      <c r="CM441" s="5"/>
    </row>
    <row r="442" spans="18:91" ht="13.2">
      <c r="R442" s="5"/>
      <c r="AD442" s="5"/>
      <c r="AW442" s="5"/>
      <c r="BF442" s="5"/>
      <c r="BV442" s="5"/>
      <c r="BW442" s="5"/>
      <c r="BX442" s="5"/>
      <c r="CD442" s="5"/>
      <c r="CE442" s="5"/>
      <c r="CF442" s="5"/>
      <c r="CG442" s="5"/>
      <c r="CH442" s="5"/>
      <c r="CI442" s="5"/>
      <c r="CJ442" s="5"/>
      <c r="CK442" s="5"/>
      <c r="CL442" s="5"/>
      <c r="CM442" s="5"/>
    </row>
    <row r="443" spans="18:91" ht="13.2">
      <c r="R443" s="5"/>
      <c r="AD443" s="5"/>
      <c r="AW443" s="5"/>
      <c r="BF443" s="5"/>
      <c r="BV443" s="5"/>
      <c r="BW443" s="5"/>
      <c r="BX443" s="5"/>
      <c r="CD443" s="5"/>
      <c r="CE443" s="5"/>
      <c r="CF443" s="5"/>
      <c r="CG443" s="5"/>
      <c r="CH443" s="5"/>
      <c r="CI443" s="5"/>
      <c r="CJ443" s="5"/>
      <c r="CK443" s="5"/>
      <c r="CL443" s="5"/>
      <c r="CM443" s="5"/>
    </row>
    <row r="444" spans="18:91" ht="13.2">
      <c r="R444" s="5"/>
      <c r="AD444" s="5"/>
      <c r="AW444" s="5"/>
      <c r="BF444" s="5"/>
      <c r="BV444" s="5"/>
      <c r="BW444" s="5"/>
      <c r="BX444" s="5"/>
      <c r="CD444" s="5"/>
      <c r="CE444" s="5"/>
      <c r="CF444" s="5"/>
      <c r="CG444" s="5"/>
      <c r="CH444" s="5"/>
      <c r="CI444" s="5"/>
      <c r="CJ444" s="5"/>
      <c r="CK444" s="5"/>
      <c r="CL444" s="5"/>
      <c r="CM444" s="5"/>
    </row>
    <row r="445" spans="18:91" ht="13.2">
      <c r="R445" s="5"/>
      <c r="AD445" s="5"/>
      <c r="AW445" s="5"/>
      <c r="BF445" s="5"/>
      <c r="BV445" s="5"/>
      <c r="BW445" s="5"/>
      <c r="BX445" s="5"/>
      <c r="CD445" s="5"/>
      <c r="CE445" s="5"/>
      <c r="CF445" s="5"/>
      <c r="CG445" s="5"/>
      <c r="CH445" s="5"/>
      <c r="CI445" s="5"/>
      <c r="CJ445" s="5"/>
      <c r="CK445" s="5"/>
      <c r="CL445" s="5"/>
      <c r="CM445" s="5"/>
    </row>
    <row r="446" spans="18:91" ht="13.2">
      <c r="R446" s="5"/>
      <c r="AD446" s="5"/>
      <c r="AW446" s="5"/>
      <c r="BF446" s="5"/>
      <c r="BV446" s="5"/>
      <c r="BW446" s="5"/>
      <c r="BX446" s="5"/>
      <c r="CD446" s="5"/>
      <c r="CE446" s="5"/>
      <c r="CF446" s="5"/>
      <c r="CG446" s="5"/>
      <c r="CH446" s="5"/>
      <c r="CI446" s="5"/>
      <c r="CJ446" s="5"/>
      <c r="CK446" s="5"/>
      <c r="CL446" s="5"/>
      <c r="CM446" s="5"/>
    </row>
    <row r="447" spans="18:91" ht="13.2">
      <c r="R447" s="5"/>
      <c r="AD447" s="5"/>
      <c r="AW447" s="5"/>
      <c r="BF447" s="5"/>
      <c r="BV447" s="5"/>
      <c r="BW447" s="5"/>
      <c r="BX447" s="5"/>
      <c r="CD447" s="5"/>
      <c r="CE447" s="5"/>
      <c r="CF447" s="5"/>
      <c r="CG447" s="5"/>
      <c r="CH447" s="5"/>
      <c r="CI447" s="5"/>
      <c r="CJ447" s="5"/>
      <c r="CK447" s="5"/>
      <c r="CL447" s="5"/>
      <c r="CM447" s="5"/>
    </row>
    <row r="448" spans="18:91" ht="13.2">
      <c r="R448" s="5"/>
      <c r="AD448" s="5"/>
      <c r="AW448" s="5"/>
      <c r="BF448" s="5"/>
      <c r="BV448" s="5"/>
      <c r="BW448" s="5"/>
      <c r="BX448" s="5"/>
      <c r="CD448" s="5"/>
      <c r="CE448" s="5"/>
      <c r="CF448" s="5"/>
      <c r="CG448" s="5"/>
      <c r="CH448" s="5"/>
      <c r="CI448" s="5"/>
      <c r="CJ448" s="5"/>
      <c r="CK448" s="5"/>
      <c r="CL448" s="5"/>
      <c r="CM448" s="5"/>
    </row>
    <row r="449" spans="18:91" ht="13.2">
      <c r="R449" s="5"/>
      <c r="AD449" s="5"/>
      <c r="AW449" s="5"/>
      <c r="BF449" s="5"/>
      <c r="BV449" s="5"/>
      <c r="BW449" s="5"/>
      <c r="BX449" s="5"/>
      <c r="CD449" s="5"/>
      <c r="CE449" s="5"/>
      <c r="CF449" s="5"/>
      <c r="CG449" s="5"/>
      <c r="CH449" s="5"/>
      <c r="CI449" s="5"/>
      <c r="CJ449" s="5"/>
      <c r="CK449" s="5"/>
      <c r="CL449" s="5"/>
      <c r="CM449" s="5"/>
    </row>
    <row r="450" spans="18:91" ht="13.2">
      <c r="R450" s="5"/>
      <c r="AD450" s="5"/>
      <c r="AW450" s="5"/>
      <c r="BF450" s="5"/>
      <c r="BV450" s="5"/>
      <c r="BW450" s="5"/>
      <c r="BX450" s="5"/>
      <c r="CD450" s="5"/>
      <c r="CE450" s="5"/>
      <c r="CF450" s="5"/>
      <c r="CG450" s="5"/>
      <c r="CH450" s="5"/>
      <c r="CI450" s="5"/>
      <c r="CJ450" s="5"/>
      <c r="CK450" s="5"/>
      <c r="CL450" s="5"/>
      <c r="CM450" s="5"/>
    </row>
    <row r="451" spans="18:91" ht="13.2">
      <c r="R451" s="5"/>
      <c r="AD451" s="5"/>
      <c r="AW451" s="5"/>
      <c r="BF451" s="5"/>
      <c r="BV451" s="5"/>
      <c r="BW451" s="5"/>
      <c r="BX451" s="5"/>
      <c r="CD451" s="5"/>
      <c r="CE451" s="5"/>
      <c r="CF451" s="5"/>
      <c r="CG451" s="5"/>
      <c r="CH451" s="5"/>
      <c r="CI451" s="5"/>
      <c r="CJ451" s="5"/>
      <c r="CK451" s="5"/>
      <c r="CL451" s="5"/>
      <c r="CM451" s="5"/>
    </row>
    <row r="452" spans="18:91" ht="13.2">
      <c r="R452" s="5"/>
      <c r="AD452" s="5"/>
      <c r="AW452" s="5"/>
      <c r="BF452" s="5"/>
      <c r="BV452" s="5"/>
      <c r="BW452" s="5"/>
      <c r="BX452" s="5"/>
      <c r="CD452" s="5"/>
      <c r="CE452" s="5"/>
      <c r="CF452" s="5"/>
      <c r="CG452" s="5"/>
      <c r="CH452" s="5"/>
      <c r="CI452" s="5"/>
      <c r="CJ452" s="5"/>
      <c r="CK452" s="5"/>
      <c r="CL452" s="5"/>
      <c r="CM452" s="5"/>
    </row>
    <row r="453" spans="18:91" ht="13.2">
      <c r="R453" s="5"/>
      <c r="AD453" s="5"/>
      <c r="AW453" s="5"/>
      <c r="BF453" s="5"/>
      <c r="BV453" s="5"/>
      <c r="BW453" s="5"/>
      <c r="BX453" s="5"/>
      <c r="CD453" s="5"/>
      <c r="CE453" s="5"/>
      <c r="CF453" s="5"/>
      <c r="CG453" s="5"/>
      <c r="CH453" s="5"/>
      <c r="CI453" s="5"/>
      <c r="CJ453" s="5"/>
      <c r="CK453" s="5"/>
      <c r="CL453" s="5"/>
      <c r="CM453" s="5"/>
    </row>
    <row r="454" spans="18:91" ht="13.2">
      <c r="R454" s="5"/>
      <c r="AD454" s="5"/>
      <c r="AW454" s="5"/>
      <c r="BF454" s="5"/>
      <c r="BV454" s="5"/>
      <c r="BW454" s="5"/>
      <c r="BX454" s="5"/>
      <c r="CD454" s="5"/>
      <c r="CE454" s="5"/>
      <c r="CF454" s="5"/>
      <c r="CG454" s="5"/>
      <c r="CH454" s="5"/>
      <c r="CI454" s="5"/>
      <c r="CJ454" s="5"/>
      <c r="CK454" s="5"/>
      <c r="CL454" s="5"/>
      <c r="CM454" s="5"/>
    </row>
    <row r="455" spans="18:91" ht="13.2">
      <c r="R455" s="5"/>
      <c r="AD455" s="5"/>
      <c r="AW455" s="5"/>
      <c r="BF455" s="5"/>
      <c r="BV455" s="5"/>
      <c r="BW455" s="5"/>
      <c r="BX455" s="5"/>
      <c r="CD455" s="5"/>
      <c r="CE455" s="5"/>
      <c r="CF455" s="5"/>
      <c r="CG455" s="5"/>
      <c r="CH455" s="5"/>
      <c r="CI455" s="5"/>
      <c r="CJ455" s="5"/>
      <c r="CK455" s="5"/>
      <c r="CL455" s="5"/>
      <c r="CM455" s="5"/>
    </row>
    <row r="456" spans="18:91" ht="13.2">
      <c r="R456" s="5"/>
      <c r="AD456" s="5"/>
      <c r="AW456" s="5"/>
      <c r="BF456" s="5"/>
      <c r="BV456" s="5"/>
      <c r="BW456" s="5"/>
      <c r="BX456" s="5"/>
      <c r="CD456" s="5"/>
      <c r="CE456" s="5"/>
      <c r="CF456" s="5"/>
      <c r="CG456" s="5"/>
      <c r="CH456" s="5"/>
      <c r="CI456" s="5"/>
      <c r="CJ456" s="5"/>
      <c r="CK456" s="5"/>
      <c r="CL456" s="5"/>
      <c r="CM456" s="5"/>
    </row>
    <row r="457" spans="18:91" ht="13.2">
      <c r="R457" s="5"/>
      <c r="AD457" s="5"/>
      <c r="AW457" s="5"/>
      <c r="BF457" s="5"/>
      <c r="BV457" s="5"/>
      <c r="BW457" s="5"/>
      <c r="BX457" s="5"/>
      <c r="CD457" s="5"/>
      <c r="CE457" s="5"/>
      <c r="CF457" s="5"/>
      <c r="CG457" s="5"/>
      <c r="CH457" s="5"/>
      <c r="CI457" s="5"/>
      <c r="CJ457" s="5"/>
      <c r="CK457" s="5"/>
      <c r="CL457" s="5"/>
      <c r="CM457" s="5"/>
    </row>
    <row r="458" spans="18:91" ht="13.2">
      <c r="R458" s="5"/>
      <c r="AD458" s="5"/>
      <c r="AW458" s="5"/>
      <c r="BF458" s="5"/>
      <c r="BV458" s="5"/>
      <c r="BW458" s="5"/>
      <c r="BX458" s="5"/>
      <c r="CD458" s="5"/>
      <c r="CE458" s="5"/>
      <c r="CF458" s="5"/>
      <c r="CG458" s="5"/>
      <c r="CH458" s="5"/>
      <c r="CI458" s="5"/>
      <c r="CJ458" s="5"/>
      <c r="CK458" s="5"/>
      <c r="CL458" s="5"/>
      <c r="CM458" s="5"/>
    </row>
    <row r="459" spans="18:91" ht="13.2">
      <c r="R459" s="5"/>
      <c r="AD459" s="5"/>
      <c r="AW459" s="5"/>
      <c r="BF459" s="5"/>
      <c r="BV459" s="5"/>
      <c r="BW459" s="5"/>
      <c r="BX459" s="5"/>
      <c r="CD459" s="5"/>
      <c r="CE459" s="5"/>
      <c r="CF459" s="5"/>
      <c r="CG459" s="5"/>
      <c r="CH459" s="5"/>
      <c r="CI459" s="5"/>
      <c r="CJ459" s="5"/>
      <c r="CK459" s="5"/>
      <c r="CL459" s="5"/>
      <c r="CM459" s="5"/>
    </row>
    <row r="460" spans="18:91" ht="13.2">
      <c r="R460" s="5"/>
      <c r="AD460" s="5"/>
      <c r="AW460" s="5"/>
      <c r="BF460" s="5"/>
      <c r="BV460" s="5"/>
      <c r="BW460" s="5"/>
      <c r="BX460" s="5"/>
      <c r="CD460" s="5"/>
      <c r="CE460" s="5"/>
      <c r="CF460" s="5"/>
      <c r="CG460" s="5"/>
      <c r="CH460" s="5"/>
      <c r="CI460" s="5"/>
      <c r="CJ460" s="5"/>
      <c r="CK460" s="5"/>
      <c r="CL460" s="5"/>
      <c r="CM460" s="5"/>
    </row>
    <row r="461" spans="18:91" ht="13.2">
      <c r="R461" s="5"/>
      <c r="AD461" s="5"/>
      <c r="AW461" s="5"/>
      <c r="BF461" s="5"/>
      <c r="BV461" s="5"/>
      <c r="BW461" s="5"/>
      <c r="BX461" s="5"/>
      <c r="CD461" s="5"/>
      <c r="CE461" s="5"/>
      <c r="CF461" s="5"/>
      <c r="CG461" s="5"/>
      <c r="CH461" s="5"/>
      <c r="CI461" s="5"/>
      <c r="CJ461" s="5"/>
      <c r="CK461" s="5"/>
      <c r="CL461" s="5"/>
      <c r="CM461" s="5"/>
    </row>
    <row r="462" spans="18:91" ht="13.2">
      <c r="R462" s="5"/>
      <c r="AD462" s="5"/>
      <c r="AW462" s="5"/>
      <c r="BF462" s="5"/>
      <c r="BV462" s="5"/>
      <c r="BW462" s="5"/>
      <c r="BX462" s="5"/>
      <c r="CD462" s="5"/>
      <c r="CE462" s="5"/>
      <c r="CF462" s="5"/>
      <c r="CG462" s="5"/>
      <c r="CH462" s="5"/>
      <c r="CI462" s="5"/>
      <c r="CJ462" s="5"/>
      <c r="CK462" s="5"/>
      <c r="CL462" s="5"/>
      <c r="CM462" s="5"/>
    </row>
    <row r="463" spans="18:91" ht="13.2">
      <c r="R463" s="5"/>
      <c r="AD463" s="5"/>
      <c r="AW463" s="5"/>
      <c r="BF463" s="5"/>
      <c r="BV463" s="5"/>
      <c r="BW463" s="5"/>
      <c r="BX463" s="5"/>
      <c r="CD463" s="5"/>
      <c r="CE463" s="5"/>
      <c r="CF463" s="5"/>
      <c r="CG463" s="5"/>
      <c r="CH463" s="5"/>
      <c r="CI463" s="5"/>
      <c r="CJ463" s="5"/>
      <c r="CK463" s="5"/>
      <c r="CL463" s="5"/>
      <c r="CM463" s="5"/>
    </row>
    <row r="464" spans="18:91" ht="13.2">
      <c r="R464" s="5"/>
      <c r="AD464" s="5"/>
      <c r="AW464" s="5"/>
      <c r="BF464" s="5"/>
      <c r="BV464" s="5"/>
      <c r="BW464" s="5"/>
      <c r="BX464" s="5"/>
      <c r="CD464" s="5"/>
      <c r="CE464" s="5"/>
      <c r="CF464" s="5"/>
      <c r="CG464" s="5"/>
      <c r="CH464" s="5"/>
      <c r="CI464" s="5"/>
      <c r="CJ464" s="5"/>
      <c r="CK464" s="5"/>
      <c r="CL464" s="5"/>
      <c r="CM464" s="5"/>
    </row>
    <row r="465" spans="18:91" ht="13.2">
      <c r="R465" s="5"/>
      <c r="AD465" s="5"/>
      <c r="AW465" s="5"/>
      <c r="BF465" s="5"/>
      <c r="BV465" s="5"/>
      <c r="BW465" s="5"/>
      <c r="BX465" s="5"/>
      <c r="CD465" s="5"/>
      <c r="CE465" s="5"/>
      <c r="CF465" s="5"/>
      <c r="CG465" s="5"/>
      <c r="CH465" s="5"/>
      <c r="CI465" s="5"/>
      <c r="CJ465" s="5"/>
      <c r="CK465" s="5"/>
      <c r="CL465" s="5"/>
      <c r="CM465" s="5"/>
    </row>
    <row r="466" spans="18:91" ht="13.2">
      <c r="R466" s="5"/>
      <c r="AD466" s="5"/>
      <c r="AW466" s="5"/>
      <c r="BF466" s="5"/>
      <c r="BV466" s="5"/>
      <c r="BW466" s="5"/>
      <c r="BX466" s="5"/>
      <c r="CD466" s="5"/>
      <c r="CE466" s="5"/>
      <c r="CF466" s="5"/>
      <c r="CG466" s="5"/>
      <c r="CH466" s="5"/>
      <c r="CI466" s="5"/>
      <c r="CJ466" s="5"/>
      <c r="CK466" s="5"/>
      <c r="CL466" s="5"/>
      <c r="CM466" s="5"/>
    </row>
    <row r="467" spans="18:91" ht="13.2">
      <c r="R467" s="5"/>
      <c r="AD467" s="5"/>
      <c r="AW467" s="5"/>
      <c r="BF467" s="5"/>
      <c r="BV467" s="5"/>
      <c r="BW467" s="5"/>
      <c r="BX467" s="5"/>
      <c r="CD467" s="5"/>
      <c r="CE467" s="5"/>
      <c r="CF467" s="5"/>
      <c r="CG467" s="5"/>
      <c r="CH467" s="5"/>
      <c r="CI467" s="5"/>
      <c r="CJ467" s="5"/>
      <c r="CK467" s="5"/>
      <c r="CL467" s="5"/>
      <c r="CM467" s="5"/>
    </row>
    <row r="468" spans="18:91" ht="13.2">
      <c r="R468" s="5"/>
      <c r="AD468" s="5"/>
      <c r="AW468" s="5"/>
      <c r="BF468" s="5"/>
      <c r="BV468" s="5"/>
      <c r="BW468" s="5"/>
      <c r="BX468" s="5"/>
      <c r="CD468" s="5"/>
      <c r="CE468" s="5"/>
      <c r="CF468" s="5"/>
      <c r="CG468" s="5"/>
      <c r="CH468" s="5"/>
      <c r="CI468" s="5"/>
      <c r="CJ468" s="5"/>
      <c r="CK468" s="5"/>
      <c r="CL468" s="5"/>
      <c r="CM468" s="5"/>
    </row>
    <row r="469" spans="18:91" ht="13.2">
      <c r="R469" s="5"/>
      <c r="AD469" s="5"/>
      <c r="AW469" s="5"/>
      <c r="BF469" s="5"/>
      <c r="BV469" s="5"/>
      <c r="BW469" s="5"/>
      <c r="BX469" s="5"/>
      <c r="CD469" s="5"/>
      <c r="CE469" s="5"/>
      <c r="CF469" s="5"/>
      <c r="CG469" s="5"/>
      <c r="CH469" s="5"/>
      <c r="CI469" s="5"/>
      <c r="CJ469" s="5"/>
      <c r="CK469" s="5"/>
      <c r="CL469" s="5"/>
      <c r="CM469" s="5"/>
    </row>
    <row r="470" spans="18:91" ht="13.2">
      <c r="R470" s="5"/>
      <c r="AD470" s="5"/>
      <c r="AW470" s="5"/>
      <c r="BF470" s="5"/>
      <c r="BV470" s="5"/>
      <c r="BW470" s="5"/>
      <c r="BX470" s="5"/>
      <c r="CD470" s="5"/>
      <c r="CE470" s="5"/>
      <c r="CF470" s="5"/>
      <c r="CG470" s="5"/>
      <c r="CH470" s="5"/>
      <c r="CI470" s="5"/>
      <c r="CJ470" s="5"/>
      <c r="CK470" s="5"/>
      <c r="CL470" s="5"/>
      <c r="CM470" s="5"/>
    </row>
    <row r="471" spans="18:91" ht="13.2">
      <c r="R471" s="5"/>
      <c r="AD471" s="5"/>
      <c r="AW471" s="5"/>
      <c r="BF471" s="5"/>
      <c r="BV471" s="5"/>
      <c r="BW471" s="5"/>
      <c r="BX471" s="5"/>
      <c r="CD471" s="5"/>
      <c r="CE471" s="5"/>
      <c r="CF471" s="5"/>
      <c r="CG471" s="5"/>
      <c r="CH471" s="5"/>
      <c r="CI471" s="5"/>
      <c r="CJ471" s="5"/>
      <c r="CK471" s="5"/>
      <c r="CL471" s="5"/>
      <c r="CM471" s="5"/>
    </row>
    <row r="472" spans="18:91" ht="13.2">
      <c r="R472" s="5"/>
      <c r="AD472" s="5"/>
      <c r="AW472" s="5"/>
      <c r="BF472" s="5"/>
      <c r="BV472" s="5"/>
      <c r="BW472" s="5"/>
      <c r="BX472" s="5"/>
      <c r="CD472" s="5"/>
      <c r="CE472" s="5"/>
      <c r="CF472" s="5"/>
      <c r="CG472" s="5"/>
      <c r="CH472" s="5"/>
      <c r="CI472" s="5"/>
      <c r="CJ472" s="5"/>
      <c r="CK472" s="5"/>
      <c r="CL472" s="5"/>
      <c r="CM472" s="5"/>
    </row>
    <row r="473" spans="18:91" ht="13.2">
      <c r="R473" s="5"/>
      <c r="AD473" s="5"/>
      <c r="AW473" s="5"/>
      <c r="BF473" s="5"/>
      <c r="BV473" s="5"/>
      <c r="BW473" s="5"/>
      <c r="BX473" s="5"/>
      <c r="CD473" s="5"/>
      <c r="CE473" s="5"/>
      <c r="CF473" s="5"/>
      <c r="CG473" s="5"/>
      <c r="CH473" s="5"/>
      <c r="CI473" s="5"/>
      <c r="CJ473" s="5"/>
      <c r="CK473" s="5"/>
      <c r="CL473" s="5"/>
      <c r="CM473" s="5"/>
    </row>
    <row r="474" spans="18:91" ht="13.2">
      <c r="R474" s="5"/>
      <c r="AD474" s="5"/>
      <c r="AW474" s="5"/>
      <c r="BF474" s="5"/>
      <c r="BV474" s="5"/>
      <c r="BW474" s="5"/>
      <c r="BX474" s="5"/>
      <c r="CD474" s="5"/>
      <c r="CE474" s="5"/>
      <c r="CF474" s="5"/>
      <c r="CG474" s="5"/>
      <c r="CH474" s="5"/>
      <c r="CI474" s="5"/>
      <c r="CJ474" s="5"/>
      <c r="CK474" s="5"/>
      <c r="CL474" s="5"/>
      <c r="CM474" s="5"/>
    </row>
    <row r="475" spans="18:91" ht="13.2">
      <c r="R475" s="5"/>
      <c r="AD475" s="5"/>
      <c r="AW475" s="5"/>
      <c r="BF475" s="5"/>
      <c r="BV475" s="5"/>
      <c r="BW475" s="5"/>
      <c r="BX475" s="5"/>
      <c r="CD475" s="5"/>
      <c r="CE475" s="5"/>
      <c r="CF475" s="5"/>
      <c r="CG475" s="5"/>
      <c r="CH475" s="5"/>
      <c r="CI475" s="5"/>
      <c r="CJ475" s="5"/>
      <c r="CK475" s="5"/>
      <c r="CL475" s="5"/>
      <c r="CM475" s="5"/>
    </row>
    <row r="476" spans="18:91" ht="13.2">
      <c r="R476" s="5"/>
      <c r="AD476" s="5"/>
      <c r="AW476" s="5"/>
      <c r="BF476" s="5"/>
      <c r="BV476" s="5"/>
      <c r="BW476" s="5"/>
      <c r="BX476" s="5"/>
      <c r="CD476" s="5"/>
      <c r="CE476" s="5"/>
      <c r="CF476" s="5"/>
      <c r="CG476" s="5"/>
      <c r="CH476" s="5"/>
      <c r="CI476" s="5"/>
      <c r="CJ476" s="5"/>
      <c r="CK476" s="5"/>
      <c r="CL476" s="5"/>
      <c r="CM476" s="5"/>
    </row>
    <row r="477" spans="18:91" ht="13.2">
      <c r="R477" s="5"/>
      <c r="AD477" s="5"/>
      <c r="AW477" s="5"/>
      <c r="BF477" s="5"/>
      <c r="BV477" s="5"/>
      <c r="BW477" s="5"/>
      <c r="BX477" s="5"/>
      <c r="CD477" s="5"/>
      <c r="CE477" s="5"/>
      <c r="CF477" s="5"/>
      <c r="CG477" s="5"/>
      <c r="CH477" s="5"/>
      <c r="CI477" s="5"/>
      <c r="CJ477" s="5"/>
      <c r="CK477" s="5"/>
      <c r="CL477" s="5"/>
      <c r="CM477" s="5"/>
    </row>
    <row r="478" spans="18:91" ht="13.2">
      <c r="R478" s="5"/>
      <c r="AD478" s="5"/>
      <c r="AW478" s="5"/>
      <c r="BF478" s="5"/>
      <c r="BV478" s="5"/>
      <c r="BW478" s="5"/>
      <c r="BX478" s="5"/>
      <c r="CD478" s="5"/>
      <c r="CE478" s="5"/>
      <c r="CF478" s="5"/>
      <c r="CG478" s="5"/>
      <c r="CH478" s="5"/>
      <c r="CI478" s="5"/>
      <c r="CJ478" s="5"/>
      <c r="CK478" s="5"/>
      <c r="CL478" s="5"/>
      <c r="CM478" s="5"/>
    </row>
    <row r="479" spans="18:91" ht="13.2">
      <c r="R479" s="5"/>
      <c r="AD479" s="5"/>
      <c r="AW479" s="5"/>
      <c r="BF479" s="5"/>
      <c r="BV479" s="5"/>
      <c r="BW479" s="5"/>
      <c r="BX479" s="5"/>
      <c r="CD479" s="5"/>
      <c r="CE479" s="5"/>
      <c r="CF479" s="5"/>
      <c r="CG479" s="5"/>
      <c r="CH479" s="5"/>
      <c r="CI479" s="5"/>
      <c r="CJ479" s="5"/>
      <c r="CK479" s="5"/>
      <c r="CL479" s="5"/>
      <c r="CM479" s="5"/>
    </row>
    <row r="480" spans="18:91" ht="13.2">
      <c r="R480" s="5"/>
      <c r="AD480" s="5"/>
      <c r="AW480" s="5"/>
      <c r="BF480" s="5"/>
      <c r="BV480" s="5"/>
      <c r="BW480" s="5"/>
      <c r="BX480" s="5"/>
      <c r="CD480" s="5"/>
      <c r="CE480" s="5"/>
      <c r="CF480" s="5"/>
      <c r="CG480" s="5"/>
      <c r="CH480" s="5"/>
      <c r="CI480" s="5"/>
      <c r="CJ480" s="5"/>
      <c r="CK480" s="5"/>
      <c r="CL480" s="5"/>
      <c r="CM480" s="5"/>
    </row>
    <row r="481" spans="18:91" ht="13.2">
      <c r="R481" s="5"/>
      <c r="AD481" s="5"/>
      <c r="AW481" s="5"/>
      <c r="BF481" s="5"/>
      <c r="BV481" s="5"/>
      <c r="BW481" s="5"/>
      <c r="BX481" s="5"/>
      <c r="CD481" s="5"/>
      <c r="CE481" s="5"/>
      <c r="CF481" s="5"/>
      <c r="CG481" s="5"/>
      <c r="CH481" s="5"/>
      <c r="CI481" s="5"/>
      <c r="CJ481" s="5"/>
      <c r="CK481" s="5"/>
      <c r="CL481" s="5"/>
      <c r="CM481" s="5"/>
    </row>
    <row r="482" spans="18:91" ht="13.2">
      <c r="R482" s="5"/>
      <c r="AD482" s="5"/>
      <c r="AW482" s="5"/>
      <c r="BF482" s="5"/>
      <c r="BV482" s="5"/>
      <c r="BW482" s="5"/>
      <c r="BX482" s="5"/>
      <c r="CD482" s="5"/>
      <c r="CE482" s="5"/>
      <c r="CF482" s="5"/>
      <c r="CG482" s="5"/>
      <c r="CH482" s="5"/>
      <c r="CI482" s="5"/>
      <c r="CJ482" s="5"/>
      <c r="CK482" s="5"/>
      <c r="CL482" s="5"/>
      <c r="CM482" s="5"/>
    </row>
    <row r="483" spans="18:91" ht="13.2">
      <c r="R483" s="5"/>
      <c r="AD483" s="5"/>
      <c r="AW483" s="5"/>
      <c r="BF483" s="5"/>
      <c r="BV483" s="5"/>
      <c r="BW483" s="5"/>
      <c r="BX483" s="5"/>
      <c r="CD483" s="5"/>
      <c r="CE483" s="5"/>
      <c r="CF483" s="5"/>
      <c r="CG483" s="5"/>
      <c r="CH483" s="5"/>
      <c r="CI483" s="5"/>
      <c r="CJ483" s="5"/>
      <c r="CK483" s="5"/>
      <c r="CL483" s="5"/>
      <c r="CM483" s="5"/>
    </row>
    <row r="484" spans="18:91" ht="13.2">
      <c r="R484" s="5"/>
      <c r="AD484" s="5"/>
      <c r="AW484" s="5"/>
      <c r="BF484" s="5"/>
      <c r="BV484" s="5"/>
      <c r="BW484" s="5"/>
      <c r="BX484" s="5"/>
      <c r="CD484" s="5"/>
      <c r="CE484" s="5"/>
      <c r="CF484" s="5"/>
      <c r="CG484" s="5"/>
      <c r="CH484" s="5"/>
      <c r="CI484" s="5"/>
      <c r="CJ484" s="5"/>
      <c r="CK484" s="5"/>
      <c r="CL484" s="5"/>
      <c r="CM484" s="5"/>
    </row>
    <row r="485" spans="18:91" ht="13.2">
      <c r="R485" s="5"/>
      <c r="AD485" s="5"/>
      <c r="AW485" s="5"/>
      <c r="BF485" s="5"/>
      <c r="BV485" s="5"/>
      <c r="BW485" s="5"/>
      <c r="BX485" s="5"/>
      <c r="CD485" s="5"/>
      <c r="CE485" s="5"/>
      <c r="CF485" s="5"/>
      <c r="CG485" s="5"/>
      <c r="CH485" s="5"/>
      <c r="CI485" s="5"/>
      <c r="CJ485" s="5"/>
      <c r="CK485" s="5"/>
      <c r="CL485" s="5"/>
      <c r="CM485" s="5"/>
    </row>
    <row r="486" spans="18:91" ht="13.2">
      <c r="R486" s="5"/>
      <c r="AD486" s="5"/>
      <c r="AW486" s="5"/>
      <c r="BF486" s="5"/>
      <c r="BV486" s="5"/>
      <c r="BW486" s="5"/>
      <c r="BX486" s="5"/>
      <c r="CD486" s="5"/>
      <c r="CE486" s="5"/>
      <c r="CF486" s="5"/>
      <c r="CG486" s="5"/>
      <c r="CH486" s="5"/>
      <c r="CI486" s="5"/>
      <c r="CJ486" s="5"/>
      <c r="CK486" s="5"/>
      <c r="CL486" s="5"/>
      <c r="CM486" s="5"/>
    </row>
    <row r="487" spans="18:91" ht="13.2">
      <c r="R487" s="5"/>
      <c r="AD487" s="5"/>
      <c r="AW487" s="5"/>
      <c r="BF487" s="5"/>
      <c r="BV487" s="5"/>
      <c r="BW487" s="5"/>
      <c r="BX487" s="5"/>
      <c r="CD487" s="5"/>
      <c r="CE487" s="5"/>
      <c r="CF487" s="5"/>
      <c r="CG487" s="5"/>
      <c r="CH487" s="5"/>
      <c r="CI487" s="5"/>
      <c r="CJ487" s="5"/>
      <c r="CK487" s="5"/>
      <c r="CL487" s="5"/>
      <c r="CM487" s="5"/>
    </row>
    <row r="488" spans="18:91" ht="13.2">
      <c r="R488" s="5"/>
      <c r="AD488" s="5"/>
      <c r="AW488" s="5"/>
      <c r="BF488" s="5"/>
      <c r="BV488" s="5"/>
      <c r="BW488" s="5"/>
      <c r="BX488" s="5"/>
      <c r="CD488" s="5"/>
      <c r="CE488" s="5"/>
      <c r="CF488" s="5"/>
      <c r="CG488" s="5"/>
      <c r="CH488" s="5"/>
      <c r="CI488" s="5"/>
      <c r="CJ488" s="5"/>
      <c r="CK488" s="5"/>
      <c r="CL488" s="5"/>
      <c r="CM488" s="5"/>
    </row>
    <row r="489" spans="18:91" ht="13.2">
      <c r="R489" s="5"/>
      <c r="AD489" s="5"/>
      <c r="AW489" s="5"/>
      <c r="BF489" s="5"/>
      <c r="BV489" s="5"/>
      <c r="BW489" s="5"/>
      <c r="BX489" s="5"/>
      <c r="CD489" s="5"/>
      <c r="CE489" s="5"/>
      <c r="CF489" s="5"/>
      <c r="CG489" s="5"/>
      <c r="CH489" s="5"/>
      <c r="CI489" s="5"/>
      <c r="CJ489" s="5"/>
      <c r="CK489" s="5"/>
      <c r="CL489" s="5"/>
      <c r="CM489" s="5"/>
    </row>
    <row r="490" spans="18:91" ht="13.2">
      <c r="R490" s="5"/>
      <c r="AD490" s="5"/>
      <c r="AW490" s="5"/>
      <c r="BF490" s="5"/>
      <c r="BV490" s="5"/>
      <c r="BW490" s="5"/>
      <c r="BX490" s="5"/>
      <c r="CD490" s="5"/>
      <c r="CE490" s="5"/>
      <c r="CF490" s="5"/>
      <c r="CG490" s="5"/>
      <c r="CH490" s="5"/>
      <c r="CI490" s="5"/>
      <c r="CJ490" s="5"/>
      <c r="CK490" s="5"/>
      <c r="CL490" s="5"/>
      <c r="CM490" s="5"/>
    </row>
    <row r="491" spans="18:91" ht="13.2">
      <c r="R491" s="5"/>
      <c r="AD491" s="5"/>
      <c r="AW491" s="5"/>
      <c r="BF491" s="5"/>
      <c r="BV491" s="5"/>
      <c r="BW491" s="5"/>
      <c r="BX491" s="5"/>
      <c r="CD491" s="5"/>
      <c r="CE491" s="5"/>
      <c r="CF491" s="5"/>
      <c r="CG491" s="5"/>
      <c r="CH491" s="5"/>
      <c r="CI491" s="5"/>
      <c r="CJ491" s="5"/>
      <c r="CK491" s="5"/>
      <c r="CL491" s="5"/>
      <c r="CM491" s="5"/>
    </row>
    <row r="492" spans="18:91" ht="13.2">
      <c r="R492" s="5"/>
      <c r="AD492" s="5"/>
      <c r="AW492" s="5"/>
      <c r="BF492" s="5"/>
      <c r="BV492" s="5"/>
      <c r="BW492" s="5"/>
      <c r="BX492" s="5"/>
      <c r="CD492" s="5"/>
      <c r="CE492" s="5"/>
      <c r="CF492" s="5"/>
      <c r="CG492" s="5"/>
      <c r="CH492" s="5"/>
      <c r="CI492" s="5"/>
      <c r="CJ492" s="5"/>
      <c r="CK492" s="5"/>
      <c r="CL492" s="5"/>
      <c r="CM492" s="5"/>
    </row>
    <row r="493" spans="18:91" ht="13.2">
      <c r="R493" s="5"/>
      <c r="AD493" s="5"/>
      <c r="AW493" s="5"/>
      <c r="BF493" s="5"/>
      <c r="BV493" s="5"/>
      <c r="BW493" s="5"/>
      <c r="BX493" s="5"/>
      <c r="CD493" s="5"/>
      <c r="CE493" s="5"/>
      <c r="CF493" s="5"/>
      <c r="CG493" s="5"/>
      <c r="CH493" s="5"/>
      <c r="CI493" s="5"/>
      <c r="CJ493" s="5"/>
      <c r="CK493" s="5"/>
      <c r="CL493" s="5"/>
      <c r="CM493" s="5"/>
    </row>
    <row r="494" spans="18:91" ht="13.2">
      <c r="R494" s="5"/>
      <c r="AD494" s="5"/>
      <c r="AW494" s="5"/>
      <c r="BF494" s="5"/>
      <c r="BV494" s="5"/>
      <c r="BW494" s="5"/>
      <c r="BX494" s="5"/>
      <c r="CD494" s="5"/>
      <c r="CE494" s="5"/>
      <c r="CF494" s="5"/>
      <c r="CG494" s="5"/>
      <c r="CH494" s="5"/>
      <c r="CI494" s="5"/>
      <c r="CJ494" s="5"/>
      <c r="CK494" s="5"/>
      <c r="CL494" s="5"/>
      <c r="CM494" s="5"/>
    </row>
    <row r="495" spans="18:91" ht="13.2">
      <c r="R495" s="5"/>
      <c r="AD495" s="5"/>
      <c r="AW495" s="5"/>
      <c r="BF495" s="5"/>
      <c r="BV495" s="5"/>
      <c r="BW495" s="5"/>
      <c r="BX495" s="5"/>
      <c r="CD495" s="5"/>
      <c r="CE495" s="5"/>
      <c r="CF495" s="5"/>
      <c r="CG495" s="5"/>
      <c r="CH495" s="5"/>
      <c r="CI495" s="5"/>
      <c r="CJ495" s="5"/>
      <c r="CK495" s="5"/>
      <c r="CL495" s="5"/>
      <c r="CM495" s="5"/>
    </row>
    <row r="496" spans="18:91" ht="13.2">
      <c r="R496" s="5"/>
      <c r="AD496" s="5"/>
      <c r="AW496" s="5"/>
      <c r="BF496" s="5"/>
      <c r="BV496" s="5"/>
      <c r="BW496" s="5"/>
      <c r="BX496" s="5"/>
      <c r="CD496" s="5"/>
      <c r="CE496" s="5"/>
      <c r="CF496" s="5"/>
      <c r="CG496" s="5"/>
      <c r="CH496" s="5"/>
      <c r="CI496" s="5"/>
      <c r="CJ496" s="5"/>
      <c r="CK496" s="5"/>
      <c r="CL496" s="5"/>
      <c r="CM496" s="5"/>
    </row>
    <row r="497" spans="18:91" ht="13.2">
      <c r="R497" s="5"/>
      <c r="AD497" s="5"/>
      <c r="AW497" s="5"/>
      <c r="BF497" s="5"/>
      <c r="BV497" s="5"/>
      <c r="BW497" s="5"/>
      <c r="BX497" s="5"/>
      <c r="CD497" s="5"/>
      <c r="CE497" s="5"/>
      <c r="CF497" s="5"/>
      <c r="CG497" s="5"/>
      <c r="CH497" s="5"/>
      <c r="CI497" s="5"/>
      <c r="CJ497" s="5"/>
      <c r="CK497" s="5"/>
      <c r="CL497" s="5"/>
      <c r="CM497" s="5"/>
    </row>
    <row r="498" spans="18:91" ht="13.2">
      <c r="R498" s="5"/>
      <c r="AD498" s="5"/>
      <c r="AW498" s="5"/>
      <c r="BF498" s="5"/>
      <c r="BV498" s="5"/>
      <c r="BW498" s="5"/>
      <c r="BX498" s="5"/>
      <c r="CD498" s="5"/>
      <c r="CE498" s="5"/>
      <c r="CF498" s="5"/>
      <c r="CG498" s="5"/>
      <c r="CH498" s="5"/>
      <c r="CI498" s="5"/>
      <c r="CJ498" s="5"/>
      <c r="CK498" s="5"/>
      <c r="CL498" s="5"/>
      <c r="CM498" s="5"/>
    </row>
    <row r="499" spans="18:91" ht="13.2">
      <c r="R499" s="5"/>
      <c r="AD499" s="5"/>
      <c r="AW499" s="5"/>
      <c r="BF499" s="5"/>
      <c r="BV499" s="5"/>
      <c r="BW499" s="5"/>
      <c r="BX499" s="5"/>
      <c r="CD499" s="5"/>
      <c r="CE499" s="5"/>
      <c r="CF499" s="5"/>
      <c r="CG499" s="5"/>
      <c r="CH499" s="5"/>
      <c r="CI499" s="5"/>
      <c r="CJ499" s="5"/>
      <c r="CK499" s="5"/>
      <c r="CL499" s="5"/>
      <c r="CM499" s="5"/>
    </row>
    <row r="500" spans="18:91" ht="13.2">
      <c r="R500" s="5"/>
      <c r="AD500" s="5"/>
      <c r="AW500" s="5"/>
      <c r="BF500" s="5"/>
      <c r="BV500" s="5"/>
      <c r="BW500" s="5"/>
      <c r="BX500" s="5"/>
      <c r="CD500" s="5"/>
      <c r="CE500" s="5"/>
      <c r="CF500" s="5"/>
      <c r="CG500" s="5"/>
      <c r="CH500" s="5"/>
      <c r="CI500" s="5"/>
      <c r="CJ500" s="5"/>
      <c r="CK500" s="5"/>
      <c r="CL500" s="5"/>
      <c r="CM500" s="5"/>
    </row>
    <row r="501" spans="18:91" ht="13.2">
      <c r="R501" s="5"/>
      <c r="AD501" s="5"/>
      <c r="AW501" s="5"/>
      <c r="BF501" s="5"/>
      <c r="BV501" s="5"/>
      <c r="BW501" s="5"/>
      <c r="BX501" s="5"/>
      <c r="CD501" s="5"/>
      <c r="CE501" s="5"/>
      <c r="CF501" s="5"/>
      <c r="CG501" s="5"/>
      <c r="CH501" s="5"/>
      <c r="CI501" s="5"/>
      <c r="CJ501" s="5"/>
      <c r="CK501" s="5"/>
      <c r="CL501" s="5"/>
      <c r="CM501" s="5"/>
    </row>
    <row r="502" spans="18:91" ht="13.2">
      <c r="R502" s="5"/>
      <c r="AD502" s="5"/>
      <c r="AW502" s="5"/>
      <c r="BF502" s="5"/>
      <c r="BV502" s="5"/>
      <c r="BW502" s="5"/>
      <c r="BX502" s="5"/>
      <c r="CD502" s="5"/>
      <c r="CE502" s="5"/>
      <c r="CF502" s="5"/>
      <c r="CG502" s="5"/>
      <c r="CH502" s="5"/>
      <c r="CI502" s="5"/>
      <c r="CJ502" s="5"/>
      <c r="CK502" s="5"/>
      <c r="CL502" s="5"/>
      <c r="CM502" s="5"/>
    </row>
    <row r="503" spans="18:91" ht="13.2">
      <c r="R503" s="5"/>
      <c r="AD503" s="5"/>
      <c r="AW503" s="5"/>
      <c r="BF503" s="5"/>
      <c r="BV503" s="5"/>
      <c r="BW503" s="5"/>
      <c r="BX503" s="5"/>
      <c r="CD503" s="5"/>
      <c r="CE503" s="5"/>
      <c r="CF503" s="5"/>
      <c r="CG503" s="5"/>
      <c r="CH503" s="5"/>
      <c r="CI503" s="5"/>
      <c r="CJ503" s="5"/>
      <c r="CK503" s="5"/>
      <c r="CL503" s="5"/>
      <c r="CM503" s="5"/>
    </row>
    <row r="504" spans="18:91" ht="13.2">
      <c r="R504" s="5"/>
      <c r="AD504" s="5"/>
      <c r="AW504" s="5"/>
      <c r="BF504" s="5"/>
      <c r="BV504" s="5"/>
      <c r="BW504" s="5"/>
      <c r="BX504" s="5"/>
      <c r="CD504" s="5"/>
      <c r="CE504" s="5"/>
      <c r="CF504" s="5"/>
      <c r="CG504" s="5"/>
      <c r="CH504" s="5"/>
      <c r="CI504" s="5"/>
      <c r="CJ504" s="5"/>
      <c r="CK504" s="5"/>
      <c r="CL504" s="5"/>
      <c r="CM504" s="5"/>
    </row>
    <row r="505" spans="18:91" ht="13.2">
      <c r="R505" s="5"/>
      <c r="AD505" s="5"/>
      <c r="AW505" s="5"/>
      <c r="BF505" s="5"/>
      <c r="BV505" s="5"/>
      <c r="BW505" s="5"/>
      <c r="BX505" s="5"/>
      <c r="CD505" s="5"/>
      <c r="CE505" s="5"/>
      <c r="CF505" s="5"/>
      <c r="CG505" s="5"/>
      <c r="CH505" s="5"/>
      <c r="CI505" s="5"/>
      <c r="CJ505" s="5"/>
      <c r="CK505" s="5"/>
      <c r="CL505" s="5"/>
      <c r="CM505" s="5"/>
    </row>
    <row r="506" spans="18:91" ht="13.2">
      <c r="R506" s="5"/>
      <c r="AD506" s="5"/>
      <c r="AW506" s="5"/>
      <c r="BF506" s="5"/>
      <c r="BV506" s="5"/>
      <c r="BW506" s="5"/>
      <c r="BX506" s="5"/>
      <c r="CD506" s="5"/>
      <c r="CE506" s="5"/>
      <c r="CF506" s="5"/>
      <c r="CG506" s="5"/>
      <c r="CH506" s="5"/>
      <c r="CI506" s="5"/>
      <c r="CJ506" s="5"/>
      <c r="CK506" s="5"/>
      <c r="CL506" s="5"/>
      <c r="CM506" s="5"/>
    </row>
    <row r="507" spans="18:91" ht="13.2">
      <c r="R507" s="5"/>
      <c r="AD507" s="5"/>
      <c r="AW507" s="5"/>
      <c r="BF507" s="5"/>
      <c r="BV507" s="5"/>
      <c r="BW507" s="5"/>
      <c r="BX507" s="5"/>
      <c r="CD507" s="5"/>
      <c r="CE507" s="5"/>
      <c r="CF507" s="5"/>
      <c r="CG507" s="5"/>
      <c r="CH507" s="5"/>
      <c r="CI507" s="5"/>
      <c r="CJ507" s="5"/>
      <c r="CK507" s="5"/>
      <c r="CL507" s="5"/>
      <c r="CM507" s="5"/>
    </row>
    <row r="508" spans="18:91" ht="13.2">
      <c r="R508" s="5"/>
      <c r="AD508" s="5"/>
      <c r="AW508" s="5"/>
      <c r="BF508" s="5"/>
      <c r="BV508" s="5"/>
      <c r="BW508" s="5"/>
      <c r="BX508" s="5"/>
      <c r="CD508" s="5"/>
      <c r="CE508" s="5"/>
      <c r="CF508" s="5"/>
      <c r="CG508" s="5"/>
      <c r="CH508" s="5"/>
      <c r="CI508" s="5"/>
      <c r="CJ508" s="5"/>
      <c r="CK508" s="5"/>
      <c r="CL508" s="5"/>
      <c r="CM508" s="5"/>
    </row>
    <row r="509" spans="18:91" ht="13.2">
      <c r="R509" s="5"/>
      <c r="AD509" s="5"/>
      <c r="AW509" s="5"/>
      <c r="BF509" s="5"/>
      <c r="BV509" s="5"/>
      <c r="BW509" s="5"/>
      <c r="BX509" s="5"/>
      <c r="CD509" s="5"/>
      <c r="CE509" s="5"/>
      <c r="CF509" s="5"/>
      <c r="CG509" s="5"/>
      <c r="CH509" s="5"/>
      <c r="CI509" s="5"/>
      <c r="CJ509" s="5"/>
      <c r="CK509" s="5"/>
      <c r="CL509" s="5"/>
      <c r="CM509" s="5"/>
    </row>
    <row r="510" spans="18:91" ht="13.2">
      <c r="R510" s="5"/>
      <c r="AD510" s="5"/>
      <c r="AW510" s="5"/>
      <c r="BF510" s="5"/>
      <c r="BV510" s="5"/>
      <c r="BW510" s="5"/>
      <c r="BX510" s="5"/>
      <c r="CD510" s="5"/>
      <c r="CE510" s="5"/>
      <c r="CF510" s="5"/>
      <c r="CG510" s="5"/>
      <c r="CH510" s="5"/>
      <c r="CI510" s="5"/>
      <c r="CJ510" s="5"/>
      <c r="CK510" s="5"/>
      <c r="CL510" s="5"/>
      <c r="CM510" s="5"/>
    </row>
    <row r="511" spans="18:91" ht="13.2">
      <c r="R511" s="5"/>
      <c r="AD511" s="5"/>
      <c r="AW511" s="5"/>
      <c r="BF511" s="5"/>
      <c r="BV511" s="5"/>
      <c r="BW511" s="5"/>
      <c r="BX511" s="5"/>
      <c r="CD511" s="5"/>
      <c r="CE511" s="5"/>
      <c r="CF511" s="5"/>
      <c r="CG511" s="5"/>
      <c r="CH511" s="5"/>
      <c r="CI511" s="5"/>
      <c r="CJ511" s="5"/>
      <c r="CK511" s="5"/>
      <c r="CL511" s="5"/>
      <c r="CM511" s="5"/>
    </row>
    <row r="512" spans="18:91" ht="13.2">
      <c r="R512" s="5"/>
      <c r="AD512" s="5"/>
      <c r="AW512" s="5"/>
      <c r="BF512" s="5"/>
      <c r="BV512" s="5"/>
      <c r="BW512" s="5"/>
      <c r="BX512" s="5"/>
      <c r="CD512" s="5"/>
      <c r="CE512" s="5"/>
      <c r="CF512" s="5"/>
      <c r="CG512" s="5"/>
      <c r="CH512" s="5"/>
      <c r="CI512" s="5"/>
      <c r="CJ512" s="5"/>
      <c r="CK512" s="5"/>
      <c r="CL512" s="5"/>
      <c r="CM512" s="5"/>
    </row>
    <row r="513" spans="18:91" ht="13.2">
      <c r="R513" s="5"/>
      <c r="AD513" s="5"/>
      <c r="AW513" s="5"/>
      <c r="BF513" s="5"/>
      <c r="BV513" s="5"/>
      <c r="BW513" s="5"/>
      <c r="BX513" s="5"/>
      <c r="CD513" s="5"/>
      <c r="CE513" s="5"/>
      <c r="CF513" s="5"/>
      <c r="CG513" s="5"/>
      <c r="CH513" s="5"/>
      <c r="CI513" s="5"/>
      <c r="CJ513" s="5"/>
      <c r="CK513" s="5"/>
      <c r="CL513" s="5"/>
      <c r="CM513" s="5"/>
    </row>
    <row r="514" spans="18:91" ht="13.2">
      <c r="R514" s="5"/>
      <c r="AD514" s="5"/>
      <c r="AW514" s="5"/>
      <c r="BF514" s="5"/>
      <c r="BV514" s="5"/>
      <c r="BW514" s="5"/>
      <c r="BX514" s="5"/>
      <c r="CD514" s="5"/>
      <c r="CE514" s="5"/>
      <c r="CF514" s="5"/>
      <c r="CG514" s="5"/>
      <c r="CH514" s="5"/>
      <c r="CI514" s="5"/>
      <c r="CJ514" s="5"/>
      <c r="CK514" s="5"/>
      <c r="CL514" s="5"/>
      <c r="CM514" s="5"/>
    </row>
    <row r="515" spans="18:91" ht="13.2">
      <c r="R515" s="5"/>
      <c r="AD515" s="5"/>
      <c r="AW515" s="5"/>
      <c r="BF515" s="5"/>
      <c r="BV515" s="5"/>
      <c r="BW515" s="5"/>
      <c r="BX515" s="5"/>
      <c r="CD515" s="5"/>
      <c r="CE515" s="5"/>
      <c r="CF515" s="5"/>
      <c r="CG515" s="5"/>
      <c r="CH515" s="5"/>
      <c r="CI515" s="5"/>
      <c r="CJ515" s="5"/>
      <c r="CK515" s="5"/>
      <c r="CL515" s="5"/>
      <c r="CM515" s="5"/>
    </row>
    <row r="516" spans="18:91" ht="13.2">
      <c r="R516" s="5"/>
      <c r="AD516" s="5"/>
      <c r="AW516" s="5"/>
      <c r="BF516" s="5"/>
      <c r="BV516" s="5"/>
      <c r="BW516" s="5"/>
      <c r="BX516" s="5"/>
      <c r="CD516" s="5"/>
      <c r="CE516" s="5"/>
      <c r="CF516" s="5"/>
      <c r="CG516" s="5"/>
      <c r="CH516" s="5"/>
      <c r="CI516" s="5"/>
      <c r="CJ516" s="5"/>
      <c r="CK516" s="5"/>
      <c r="CL516" s="5"/>
      <c r="CM516" s="5"/>
    </row>
    <row r="517" spans="18:91" ht="13.2">
      <c r="R517" s="5"/>
      <c r="AD517" s="5"/>
      <c r="AW517" s="5"/>
      <c r="BF517" s="5"/>
      <c r="BV517" s="5"/>
      <c r="BW517" s="5"/>
      <c r="BX517" s="5"/>
      <c r="CD517" s="5"/>
      <c r="CE517" s="5"/>
      <c r="CF517" s="5"/>
      <c r="CG517" s="5"/>
      <c r="CH517" s="5"/>
      <c r="CI517" s="5"/>
      <c r="CJ517" s="5"/>
      <c r="CK517" s="5"/>
      <c r="CL517" s="5"/>
      <c r="CM517" s="5"/>
    </row>
    <row r="518" spans="18:91" ht="13.2">
      <c r="R518" s="5"/>
      <c r="AD518" s="5"/>
      <c r="AW518" s="5"/>
      <c r="BF518" s="5"/>
      <c r="BV518" s="5"/>
      <c r="BW518" s="5"/>
      <c r="BX518" s="5"/>
      <c r="CD518" s="5"/>
      <c r="CE518" s="5"/>
      <c r="CF518" s="5"/>
      <c r="CG518" s="5"/>
      <c r="CH518" s="5"/>
      <c r="CI518" s="5"/>
      <c r="CJ518" s="5"/>
      <c r="CK518" s="5"/>
      <c r="CL518" s="5"/>
      <c r="CM518" s="5"/>
    </row>
    <row r="519" spans="18:91" ht="13.2">
      <c r="R519" s="5"/>
      <c r="AD519" s="5"/>
      <c r="AW519" s="5"/>
      <c r="BF519" s="5"/>
      <c r="BV519" s="5"/>
      <c r="BW519" s="5"/>
      <c r="BX519" s="5"/>
      <c r="CD519" s="5"/>
      <c r="CE519" s="5"/>
      <c r="CF519" s="5"/>
      <c r="CG519" s="5"/>
      <c r="CH519" s="5"/>
      <c r="CI519" s="5"/>
      <c r="CJ519" s="5"/>
      <c r="CK519" s="5"/>
      <c r="CL519" s="5"/>
      <c r="CM519" s="5"/>
    </row>
    <row r="520" spans="18:91" ht="13.2">
      <c r="R520" s="5"/>
      <c r="AD520" s="5"/>
      <c r="AW520" s="5"/>
      <c r="BF520" s="5"/>
      <c r="BV520" s="5"/>
      <c r="BW520" s="5"/>
      <c r="BX520" s="5"/>
      <c r="CD520" s="5"/>
      <c r="CE520" s="5"/>
      <c r="CF520" s="5"/>
      <c r="CG520" s="5"/>
      <c r="CH520" s="5"/>
      <c r="CI520" s="5"/>
      <c r="CJ520" s="5"/>
      <c r="CK520" s="5"/>
      <c r="CL520" s="5"/>
      <c r="CM520" s="5"/>
    </row>
    <row r="521" spans="18:91" ht="13.2">
      <c r="R521" s="5"/>
      <c r="AD521" s="5"/>
      <c r="AW521" s="5"/>
      <c r="BF521" s="5"/>
      <c r="BV521" s="5"/>
      <c r="BW521" s="5"/>
      <c r="BX521" s="5"/>
      <c r="CD521" s="5"/>
      <c r="CE521" s="5"/>
      <c r="CF521" s="5"/>
      <c r="CG521" s="5"/>
      <c r="CH521" s="5"/>
      <c r="CI521" s="5"/>
      <c r="CJ521" s="5"/>
      <c r="CK521" s="5"/>
      <c r="CL521" s="5"/>
      <c r="CM521" s="5"/>
    </row>
    <row r="522" spans="18:91" ht="13.2">
      <c r="R522" s="5"/>
      <c r="AD522" s="5"/>
      <c r="AW522" s="5"/>
      <c r="BF522" s="5"/>
      <c r="BV522" s="5"/>
      <c r="BW522" s="5"/>
      <c r="BX522" s="5"/>
      <c r="CD522" s="5"/>
      <c r="CE522" s="5"/>
      <c r="CF522" s="5"/>
      <c r="CG522" s="5"/>
      <c r="CH522" s="5"/>
      <c r="CI522" s="5"/>
      <c r="CJ522" s="5"/>
      <c r="CK522" s="5"/>
      <c r="CL522" s="5"/>
      <c r="CM522" s="5"/>
    </row>
    <row r="523" spans="18:91" ht="13.2">
      <c r="R523" s="5"/>
      <c r="AD523" s="5"/>
      <c r="AW523" s="5"/>
      <c r="BF523" s="5"/>
      <c r="BV523" s="5"/>
      <c r="BW523" s="5"/>
      <c r="BX523" s="5"/>
      <c r="CD523" s="5"/>
      <c r="CE523" s="5"/>
      <c r="CF523" s="5"/>
      <c r="CG523" s="5"/>
      <c r="CH523" s="5"/>
      <c r="CI523" s="5"/>
      <c r="CJ523" s="5"/>
      <c r="CK523" s="5"/>
      <c r="CL523" s="5"/>
      <c r="CM523" s="5"/>
    </row>
    <row r="524" spans="18:91" ht="13.2">
      <c r="R524" s="5"/>
      <c r="AD524" s="5"/>
      <c r="AW524" s="5"/>
      <c r="BF524" s="5"/>
      <c r="BV524" s="5"/>
      <c r="BW524" s="5"/>
      <c r="BX524" s="5"/>
      <c r="CD524" s="5"/>
      <c r="CE524" s="5"/>
      <c r="CF524" s="5"/>
      <c r="CG524" s="5"/>
      <c r="CH524" s="5"/>
      <c r="CI524" s="5"/>
      <c r="CJ524" s="5"/>
      <c r="CK524" s="5"/>
      <c r="CL524" s="5"/>
      <c r="CM524" s="5"/>
    </row>
    <row r="525" spans="18:91" ht="13.2">
      <c r="R525" s="5"/>
      <c r="AD525" s="5"/>
      <c r="AW525" s="5"/>
      <c r="BF525" s="5"/>
      <c r="BV525" s="5"/>
      <c r="BW525" s="5"/>
      <c r="BX525" s="5"/>
      <c r="CD525" s="5"/>
      <c r="CE525" s="5"/>
      <c r="CF525" s="5"/>
      <c r="CG525" s="5"/>
      <c r="CH525" s="5"/>
      <c r="CI525" s="5"/>
      <c r="CJ525" s="5"/>
      <c r="CK525" s="5"/>
      <c r="CL525" s="5"/>
      <c r="CM525" s="5"/>
    </row>
    <row r="526" spans="18:91" ht="13.2">
      <c r="R526" s="5"/>
      <c r="AD526" s="5"/>
      <c r="AW526" s="5"/>
      <c r="BF526" s="5"/>
      <c r="BV526" s="5"/>
      <c r="BW526" s="5"/>
      <c r="BX526" s="5"/>
      <c r="CD526" s="5"/>
      <c r="CE526" s="5"/>
      <c r="CF526" s="5"/>
      <c r="CG526" s="5"/>
      <c r="CH526" s="5"/>
      <c r="CI526" s="5"/>
      <c r="CJ526" s="5"/>
      <c r="CK526" s="5"/>
      <c r="CL526" s="5"/>
      <c r="CM526" s="5"/>
    </row>
    <row r="527" spans="18:91" ht="13.2">
      <c r="R527" s="5"/>
      <c r="AD527" s="5"/>
      <c r="AW527" s="5"/>
      <c r="BF527" s="5"/>
      <c r="BV527" s="5"/>
      <c r="BW527" s="5"/>
      <c r="BX527" s="5"/>
      <c r="CD527" s="5"/>
      <c r="CE527" s="5"/>
      <c r="CF527" s="5"/>
      <c r="CG527" s="5"/>
      <c r="CH527" s="5"/>
      <c r="CI527" s="5"/>
      <c r="CJ527" s="5"/>
      <c r="CK527" s="5"/>
      <c r="CL527" s="5"/>
      <c r="CM527" s="5"/>
    </row>
    <row r="528" spans="18:91" ht="13.2">
      <c r="R528" s="5"/>
      <c r="AD528" s="5"/>
      <c r="AW528" s="5"/>
      <c r="BF528" s="5"/>
      <c r="BV528" s="5"/>
      <c r="BW528" s="5"/>
      <c r="BX528" s="5"/>
      <c r="CD528" s="5"/>
      <c r="CE528" s="5"/>
      <c r="CF528" s="5"/>
      <c r="CG528" s="5"/>
      <c r="CH528" s="5"/>
      <c r="CI528" s="5"/>
      <c r="CJ528" s="5"/>
      <c r="CK528" s="5"/>
      <c r="CL528" s="5"/>
      <c r="CM528" s="5"/>
    </row>
    <row r="529" spans="18:91" ht="13.2">
      <c r="R529" s="5"/>
      <c r="AD529" s="5"/>
      <c r="AW529" s="5"/>
      <c r="BF529" s="5"/>
      <c r="BV529" s="5"/>
      <c r="BW529" s="5"/>
      <c r="BX529" s="5"/>
      <c r="CD529" s="5"/>
      <c r="CE529" s="5"/>
      <c r="CF529" s="5"/>
      <c r="CG529" s="5"/>
      <c r="CH529" s="5"/>
      <c r="CI529" s="5"/>
      <c r="CJ529" s="5"/>
      <c r="CK529" s="5"/>
      <c r="CL529" s="5"/>
      <c r="CM529" s="5"/>
    </row>
    <row r="530" spans="18:91" ht="13.2">
      <c r="R530" s="5"/>
      <c r="AD530" s="5"/>
      <c r="AW530" s="5"/>
      <c r="BF530" s="5"/>
      <c r="BV530" s="5"/>
      <c r="BW530" s="5"/>
      <c r="BX530" s="5"/>
      <c r="CD530" s="5"/>
      <c r="CE530" s="5"/>
      <c r="CF530" s="5"/>
      <c r="CG530" s="5"/>
      <c r="CH530" s="5"/>
      <c r="CI530" s="5"/>
      <c r="CJ530" s="5"/>
      <c r="CK530" s="5"/>
      <c r="CL530" s="5"/>
      <c r="CM530" s="5"/>
    </row>
    <row r="531" spans="18:91" ht="13.2">
      <c r="R531" s="5"/>
      <c r="AD531" s="5"/>
      <c r="AW531" s="5"/>
      <c r="BF531" s="5"/>
      <c r="BV531" s="5"/>
      <c r="BW531" s="5"/>
      <c r="BX531" s="5"/>
      <c r="CD531" s="5"/>
      <c r="CE531" s="5"/>
      <c r="CF531" s="5"/>
      <c r="CG531" s="5"/>
      <c r="CH531" s="5"/>
      <c r="CI531" s="5"/>
      <c r="CJ531" s="5"/>
      <c r="CK531" s="5"/>
      <c r="CL531" s="5"/>
      <c r="CM531" s="5"/>
    </row>
    <row r="532" spans="18:91" ht="13.2">
      <c r="R532" s="5"/>
      <c r="AD532" s="5"/>
      <c r="AW532" s="5"/>
      <c r="BF532" s="5"/>
      <c r="BV532" s="5"/>
      <c r="BW532" s="5"/>
      <c r="BX532" s="5"/>
      <c r="CD532" s="5"/>
      <c r="CE532" s="5"/>
      <c r="CF532" s="5"/>
      <c r="CG532" s="5"/>
      <c r="CH532" s="5"/>
      <c r="CI532" s="5"/>
      <c r="CJ532" s="5"/>
      <c r="CK532" s="5"/>
      <c r="CL532" s="5"/>
      <c r="CM532" s="5"/>
    </row>
    <row r="533" spans="18:91" ht="13.2">
      <c r="R533" s="5"/>
      <c r="AD533" s="5"/>
      <c r="AW533" s="5"/>
      <c r="BF533" s="5"/>
      <c r="BV533" s="5"/>
      <c r="BW533" s="5"/>
      <c r="BX533" s="5"/>
      <c r="CD533" s="5"/>
      <c r="CE533" s="5"/>
      <c r="CF533" s="5"/>
      <c r="CG533" s="5"/>
      <c r="CH533" s="5"/>
      <c r="CI533" s="5"/>
      <c r="CJ533" s="5"/>
      <c r="CK533" s="5"/>
      <c r="CL533" s="5"/>
      <c r="CM533" s="5"/>
    </row>
    <row r="534" spans="18:91" ht="13.2">
      <c r="R534" s="5"/>
      <c r="AD534" s="5"/>
      <c r="AW534" s="5"/>
      <c r="BF534" s="5"/>
      <c r="BV534" s="5"/>
      <c r="BW534" s="5"/>
      <c r="BX534" s="5"/>
      <c r="CD534" s="5"/>
      <c r="CE534" s="5"/>
      <c r="CF534" s="5"/>
      <c r="CG534" s="5"/>
      <c r="CH534" s="5"/>
      <c r="CI534" s="5"/>
      <c r="CJ534" s="5"/>
      <c r="CK534" s="5"/>
      <c r="CL534" s="5"/>
      <c r="CM534" s="5"/>
    </row>
    <row r="535" spans="18:91" ht="13.2">
      <c r="R535" s="5"/>
      <c r="AD535" s="5"/>
      <c r="AW535" s="5"/>
      <c r="BF535" s="5"/>
      <c r="BV535" s="5"/>
      <c r="BW535" s="5"/>
      <c r="BX535" s="5"/>
      <c r="CD535" s="5"/>
      <c r="CE535" s="5"/>
      <c r="CF535" s="5"/>
      <c r="CG535" s="5"/>
      <c r="CH535" s="5"/>
      <c r="CI535" s="5"/>
      <c r="CJ535" s="5"/>
      <c r="CK535" s="5"/>
      <c r="CL535" s="5"/>
      <c r="CM535" s="5"/>
    </row>
    <row r="536" spans="18:91" ht="13.2">
      <c r="R536" s="5"/>
      <c r="AD536" s="5"/>
      <c r="AW536" s="5"/>
      <c r="BF536" s="5"/>
      <c r="BV536" s="5"/>
      <c r="BW536" s="5"/>
      <c r="BX536" s="5"/>
      <c r="CD536" s="5"/>
      <c r="CE536" s="5"/>
      <c r="CF536" s="5"/>
      <c r="CG536" s="5"/>
      <c r="CH536" s="5"/>
      <c r="CI536" s="5"/>
      <c r="CJ536" s="5"/>
      <c r="CK536" s="5"/>
      <c r="CL536" s="5"/>
      <c r="CM536" s="5"/>
    </row>
    <row r="537" spans="18:91" ht="13.2">
      <c r="R537" s="5"/>
      <c r="AD537" s="5"/>
      <c r="AW537" s="5"/>
      <c r="BF537" s="5"/>
      <c r="BV537" s="5"/>
      <c r="BW537" s="5"/>
      <c r="BX537" s="5"/>
      <c r="CD537" s="5"/>
      <c r="CE537" s="5"/>
      <c r="CF537" s="5"/>
      <c r="CG537" s="5"/>
      <c r="CH537" s="5"/>
      <c r="CI537" s="5"/>
      <c r="CJ537" s="5"/>
      <c r="CK537" s="5"/>
      <c r="CL537" s="5"/>
      <c r="CM537" s="5"/>
    </row>
    <row r="538" spans="18:91" ht="13.2">
      <c r="R538" s="5"/>
      <c r="AD538" s="5"/>
      <c r="AW538" s="5"/>
      <c r="BF538" s="5"/>
      <c r="BV538" s="5"/>
      <c r="BW538" s="5"/>
      <c r="BX538" s="5"/>
      <c r="CD538" s="5"/>
      <c r="CE538" s="5"/>
      <c r="CF538" s="5"/>
      <c r="CG538" s="5"/>
      <c r="CH538" s="5"/>
      <c r="CI538" s="5"/>
      <c r="CJ538" s="5"/>
      <c r="CK538" s="5"/>
      <c r="CL538" s="5"/>
      <c r="CM538" s="5"/>
    </row>
    <row r="539" spans="18:91" ht="13.2">
      <c r="R539" s="5"/>
      <c r="AD539" s="5"/>
      <c r="AW539" s="5"/>
      <c r="BF539" s="5"/>
      <c r="BV539" s="5"/>
      <c r="BW539" s="5"/>
      <c r="BX539" s="5"/>
      <c r="CD539" s="5"/>
      <c r="CE539" s="5"/>
      <c r="CF539" s="5"/>
      <c r="CG539" s="5"/>
      <c r="CH539" s="5"/>
      <c r="CI539" s="5"/>
      <c r="CJ539" s="5"/>
      <c r="CK539" s="5"/>
      <c r="CL539" s="5"/>
      <c r="CM539" s="5"/>
    </row>
    <row r="540" spans="18:91" ht="13.2">
      <c r="R540" s="5"/>
      <c r="AD540" s="5"/>
      <c r="AW540" s="5"/>
      <c r="BF540" s="5"/>
      <c r="BV540" s="5"/>
      <c r="BW540" s="5"/>
      <c r="BX540" s="5"/>
      <c r="CD540" s="5"/>
      <c r="CE540" s="5"/>
      <c r="CF540" s="5"/>
      <c r="CG540" s="5"/>
      <c r="CH540" s="5"/>
      <c r="CI540" s="5"/>
      <c r="CJ540" s="5"/>
      <c r="CK540" s="5"/>
      <c r="CL540" s="5"/>
      <c r="CM540" s="5"/>
    </row>
    <row r="541" spans="18:91" ht="13.2">
      <c r="R541" s="5"/>
      <c r="AD541" s="5"/>
      <c r="AW541" s="5"/>
      <c r="BF541" s="5"/>
      <c r="BV541" s="5"/>
      <c r="BW541" s="5"/>
      <c r="BX541" s="5"/>
      <c r="CD541" s="5"/>
      <c r="CE541" s="5"/>
      <c r="CF541" s="5"/>
      <c r="CG541" s="5"/>
      <c r="CH541" s="5"/>
      <c r="CI541" s="5"/>
      <c r="CJ541" s="5"/>
      <c r="CK541" s="5"/>
      <c r="CL541" s="5"/>
      <c r="CM541" s="5"/>
    </row>
    <row r="542" spans="18:91" ht="13.2">
      <c r="R542" s="5"/>
      <c r="AD542" s="5"/>
      <c r="AW542" s="5"/>
      <c r="BF542" s="5"/>
      <c r="BV542" s="5"/>
      <c r="BW542" s="5"/>
      <c r="BX542" s="5"/>
      <c r="CD542" s="5"/>
      <c r="CE542" s="5"/>
      <c r="CF542" s="5"/>
      <c r="CG542" s="5"/>
      <c r="CH542" s="5"/>
      <c r="CI542" s="5"/>
      <c r="CJ542" s="5"/>
      <c r="CK542" s="5"/>
      <c r="CL542" s="5"/>
      <c r="CM542" s="5"/>
    </row>
    <row r="543" spans="18:91" ht="13.2">
      <c r="R543" s="5"/>
      <c r="AD543" s="5"/>
      <c r="AW543" s="5"/>
      <c r="BF543" s="5"/>
      <c r="BV543" s="5"/>
      <c r="BW543" s="5"/>
      <c r="BX543" s="5"/>
      <c r="CD543" s="5"/>
      <c r="CE543" s="5"/>
      <c r="CF543" s="5"/>
      <c r="CG543" s="5"/>
      <c r="CH543" s="5"/>
      <c r="CI543" s="5"/>
      <c r="CJ543" s="5"/>
      <c r="CK543" s="5"/>
      <c r="CL543" s="5"/>
      <c r="CM543" s="5"/>
    </row>
    <row r="544" spans="18:91" ht="13.2">
      <c r="R544" s="5"/>
      <c r="AD544" s="5"/>
      <c r="AW544" s="5"/>
      <c r="BF544" s="5"/>
      <c r="BV544" s="5"/>
      <c r="BW544" s="5"/>
      <c r="BX544" s="5"/>
      <c r="CD544" s="5"/>
      <c r="CE544" s="5"/>
      <c r="CF544" s="5"/>
      <c r="CG544" s="5"/>
      <c r="CH544" s="5"/>
      <c r="CI544" s="5"/>
      <c r="CJ544" s="5"/>
      <c r="CK544" s="5"/>
      <c r="CL544" s="5"/>
      <c r="CM544" s="5"/>
    </row>
    <row r="545" spans="18:91" ht="13.2">
      <c r="R545" s="5"/>
      <c r="AD545" s="5"/>
      <c r="AW545" s="5"/>
      <c r="BF545" s="5"/>
      <c r="BV545" s="5"/>
      <c r="BW545" s="5"/>
      <c r="BX545" s="5"/>
      <c r="CD545" s="5"/>
      <c r="CE545" s="5"/>
      <c r="CF545" s="5"/>
      <c r="CG545" s="5"/>
      <c r="CH545" s="5"/>
      <c r="CI545" s="5"/>
      <c r="CJ545" s="5"/>
      <c r="CK545" s="5"/>
      <c r="CL545" s="5"/>
      <c r="CM545" s="5"/>
    </row>
    <row r="546" spans="18:91" ht="13.2">
      <c r="R546" s="5"/>
      <c r="AD546" s="5"/>
      <c r="AW546" s="5"/>
      <c r="BF546" s="5"/>
      <c r="BV546" s="5"/>
      <c r="BW546" s="5"/>
      <c r="BX546" s="5"/>
      <c r="CD546" s="5"/>
      <c r="CE546" s="5"/>
      <c r="CF546" s="5"/>
      <c r="CG546" s="5"/>
      <c r="CH546" s="5"/>
      <c r="CI546" s="5"/>
      <c r="CJ546" s="5"/>
      <c r="CK546" s="5"/>
      <c r="CL546" s="5"/>
      <c r="CM546" s="5"/>
    </row>
    <row r="547" spans="18:91" ht="13.2">
      <c r="R547" s="5"/>
      <c r="AD547" s="5"/>
      <c r="AW547" s="5"/>
      <c r="BF547" s="5"/>
      <c r="BV547" s="5"/>
      <c r="BW547" s="5"/>
      <c r="BX547" s="5"/>
      <c r="CD547" s="5"/>
      <c r="CE547" s="5"/>
      <c r="CF547" s="5"/>
      <c r="CG547" s="5"/>
      <c r="CH547" s="5"/>
      <c r="CI547" s="5"/>
      <c r="CJ547" s="5"/>
      <c r="CK547" s="5"/>
      <c r="CL547" s="5"/>
      <c r="CM547" s="5"/>
    </row>
    <row r="548" spans="18:91" ht="13.2">
      <c r="R548" s="5"/>
      <c r="AD548" s="5"/>
      <c r="AW548" s="5"/>
      <c r="BF548" s="5"/>
      <c r="BV548" s="5"/>
      <c r="BW548" s="5"/>
      <c r="BX548" s="5"/>
      <c r="CD548" s="5"/>
      <c r="CE548" s="5"/>
      <c r="CF548" s="5"/>
      <c r="CG548" s="5"/>
      <c r="CH548" s="5"/>
      <c r="CI548" s="5"/>
      <c r="CJ548" s="5"/>
      <c r="CK548" s="5"/>
      <c r="CL548" s="5"/>
      <c r="CM548" s="5"/>
    </row>
    <row r="549" spans="18:91" ht="13.2">
      <c r="R549" s="5"/>
      <c r="AD549" s="5"/>
      <c r="AW549" s="5"/>
      <c r="BF549" s="5"/>
      <c r="BV549" s="5"/>
      <c r="BW549" s="5"/>
      <c r="BX549" s="5"/>
      <c r="CD549" s="5"/>
      <c r="CE549" s="5"/>
      <c r="CF549" s="5"/>
      <c r="CG549" s="5"/>
      <c r="CH549" s="5"/>
      <c r="CI549" s="5"/>
      <c r="CJ549" s="5"/>
      <c r="CK549" s="5"/>
      <c r="CL549" s="5"/>
      <c r="CM549" s="5"/>
    </row>
    <row r="550" spans="18:91" ht="13.2">
      <c r="R550" s="5"/>
      <c r="AD550" s="5"/>
      <c r="AW550" s="5"/>
      <c r="BF550" s="5"/>
      <c r="BV550" s="5"/>
      <c r="BW550" s="5"/>
      <c r="BX550" s="5"/>
      <c r="CD550" s="5"/>
      <c r="CE550" s="5"/>
      <c r="CF550" s="5"/>
      <c r="CG550" s="5"/>
      <c r="CH550" s="5"/>
      <c r="CI550" s="5"/>
      <c r="CJ550" s="5"/>
      <c r="CK550" s="5"/>
      <c r="CL550" s="5"/>
      <c r="CM550" s="5"/>
    </row>
    <row r="551" spans="18:91" ht="13.2">
      <c r="R551" s="5"/>
      <c r="AD551" s="5"/>
      <c r="AW551" s="5"/>
      <c r="BF551" s="5"/>
      <c r="BV551" s="5"/>
      <c r="BW551" s="5"/>
      <c r="BX551" s="5"/>
      <c r="CD551" s="5"/>
      <c r="CE551" s="5"/>
      <c r="CF551" s="5"/>
      <c r="CG551" s="5"/>
      <c r="CH551" s="5"/>
      <c r="CI551" s="5"/>
      <c r="CJ551" s="5"/>
      <c r="CK551" s="5"/>
      <c r="CL551" s="5"/>
      <c r="CM551" s="5"/>
    </row>
    <row r="552" spans="18:91" ht="13.2">
      <c r="R552" s="5"/>
      <c r="AD552" s="5"/>
      <c r="AW552" s="5"/>
      <c r="BF552" s="5"/>
      <c r="BV552" s="5"/>
      <c r="BW552" s="5"/>
      <c r="BX552" s="5"/>
      <c r="CD552" s="5"/>
      <c r="CE552" s="5"/>
      <c r="CF552" s="5"/>
      <c r="CG552" s="5"/>
      <c r="CH552" s="5"/>
      <c r="CI552" s="5"/>
      <c r="CJ552" s="5"/>
      <c r="CK552" s="5"/>
      <c r="CL552" s="5"/>
      <c r="CM552" s="5"/>
    </row>
    <row r="553" spans="18:91" ht="13.2">
      <c r="R553" s="5"/>
      <c r="AD553" s="5"/>
      <c r="AW553" s="5"/>
      <c r="BF553" s="5"/>
      <c r="BV553" s="5"/>
      <c r="BW553" s="5"/>
      <c r="BX553" s="5"/>
      <c r="CD553" s="5"/>
      <c r="CE553" s="5"/>
      <c r="CF553" s="5"/>
      <c r="CG553" s="5"/>
      <c r="CH553" s="5"/>
      <c r="CI553" s="5"/>
      <c r="CJ553" s="5"/>
      <c r="CK553" s="5"/>
      <c r="CL553" s="5"/>
      <c r="CM553" s="5"/>
    </row>
    <row r="554" spans="18:91" ht="13.2">
      <c r="R554" s="5"/>
      <c r="AD554" s="5"/>
      <c r="AW554" s="5"/>
      <c r="BF554" s="5"/>
      <c r="BV554" s="5"/>
      <c r="BW554" s="5"/>
      <c r="BX554" s="5"/>
      <c r="CD554" s="5"/>
      <c r="CE554" s="5"/>
      <c r="CF554" s="5"/>
      <c r="CG554" s="5"/>
      <c r="CH554" s="5"/>
      <c r="CI554" s="5"/>
      <c r="CJ554" s="5"/>
      <c r="CK554" s="5"/>
      <c r="CL554" s="5"/>
      <c r="CM554" s="5"/>
    </row>
    <row r="555" spans="18:91" ht="13.2">
      <c r="R555" s="5"/>
      <c r="AD555" s="5"/>
      <c r="AW555" s="5"/>
      <c r="BF555" s="5"/>
      <c r="BV555" s="5"/>
      <c r="BW555" s="5"/>
      <c r="BX555" s="5"/>
      <c r="CD555" s="5"/>
      <c r="CE555" s="5"/>
      <c r="CF555" s="5"/>
      <c r="CG555" s="5"/>
      <c r="CH555" s="5"/>
      <c r="CI555" s="5"/>
      <c r="CJ555" s="5"/>
      <c r="CK555" s="5"/>
      <c r="CL555" s="5"/>
      <c r="CM555" s="5"/>
    </row>
    <row r="556" spans="18:91" ht="13.2">
      <c r="R556" s="5"/>
      <c r="AD556" s="5"/>
      <c r="AW556" s="5"/>
      <c r="BF556" s="5"/>
      <c r="BV556" s="5"/>
      <c r="BW556" s="5"/>
      <c r="BX556" s="5"/>
      <c r="CD556" s="5"/>
      <c r="CE556" s="5"/>
      <c r="CF556" s="5"/>
      <c r="CG556" s="5"/>
      <c r="CH556" s="5"/>
      <c r="CI556" s="5"/>
      <c r="CJ556" s="5"/>
      <c r="CK556" s="5"/>
      <c r="CL556" s="5"/>
      <c r="CM556" s="5"/>
    </row>
    <row r="557" spans="18:91" ht="13.2">
      <c r="R557" s="5"/>
      <c r="AD557" s="5"/>
      <c r="AW557" s="5"/>
      <c r="BF557" s="5"/>
      <c r="BV557" s="5"/>
      <c r="BW557" s="5"/>
      <c r="BX557" s="5"/>
      <c r="CD557" s="5"/>
      <c r="CE557" s="5"/>
      <c r="CF557" s="5"/>
      <c r="CG557" s="5"/>
      <c r="CH557" s="5"/>
      <c r="CI557" s="5"/>
      <c r="CJ557" s="5"/>
      <c r="CK557" s="5"/>
      <c r="CL557" s="5"/>
      <c r="CM557" s="5"/>
    </row>
    <row r="558" spans="18:91" ht="13.2">
      <c r="R558" s="5"/>
      <c r="AD558" s="5"/>
      <c r="AW558" s="5"/>
      <c r="BF558" s="5"/>
      <c r="BV558" s="5"/>
      <c r="BW558" s="5"/>
      <c r="BX558" s="5"/>
      <c r="CD558" s="5"/>
      <c r="CE558" s="5"/>
      <c r="CF558" s="5"/>
      <c r="CG558" s="5"/>
      <c r="CH558" s="5"/>
      <c r="CI558" s="5"/>
      <c r="CJ558" s="5"/>
      <c r="CK558" s="5"/>
      <c r="CL558" s="5"/>
      <c r="CM558" s="5"/>
    </row>
    <row r="559" spans="18:91" ht="13.2">
      <c r="R559" s="5"/>
      <c r="AD559" s="5"/>
      <c r="AW559" s="5"/>
      <c r="BF559" s="5"/>
      <c r="BV559" s="5"/>
      <c r="BW559" s="5"/>
      <c r="BX559" s="5"/>
      <c r="CD559" s="5"/>
      <c r="CE559" s="5"/>
      <c r="CF559" s="5"/>
      <c r="CG559" s="5"/>
      <c r="CH559" s="5"/>
      <c r="CI559" s="5"/>
      <c r="CJ559" s="5"/>
      <c r="CK559" s="5"/>
      <c r="CL559" s="5"/>
      <c r="CM559" s="5"/>
    </row>
    <row r="560" spans="18:91" ht="13.2">
      <c r="R560" s="5"/>
      <c r="AD560" s="5"/>
      <c r="AW560" s="5"/>
      <c r="BF560" s="5"/>
      <c r="BV560" s="5"/>
      <c r="BW560" s="5"/>
      <c r="BX560" s="5"/>
      <c r="CD560" s="5"/>
      <c r="CE560" s="5"/>
      <c r="CF560" s="5"/>
      <c r="CG560" s="5"/>
      <c r="CH560" s="5"/>
      <c r="CI560" s="5"/>
      <c r="CJ560" s="5"/>
      <c r="CK560" s="5"/>
      <c r="CL560" s="5"/>
      <c r="CM560" s="5"/>
    </row>
    <row r="561" spans="18:91" ht="13.2">
      <c r="R561" s="5"/>
      <c r="AD561" s="5"/>
      <c r="AW561" s="5"/>
      <c r="BF561" s="5"/>
      <c r="BV561" s="5"/>
      <c r="BW561" s="5"/>
      <c r="BX561" s="5"/>
      <c r="CD561" s="5"/>
      <c r="CE561" s="5"/>
      <c r="CF561" s="5"/>
      <c r="CG561" s="5"/>
      <c r="CH561" s="5"/>
      <c r="CI561" s="5"/>
      <c r="CJ561" s="5"/>
      <c r="CK561" s="5"/>
      <c r="CL561" s="5"/>
      <c r="CM561" s="5"/>
    </row>
    <row r="562" spans="18:91" ht="13.2">
      <c r="R562" s="5"/>
      <c r="AD562" s="5"/>
      <c r="AW562" s="5"/>
      <c r="BF562" s="5"/>
      <c r="BV562" s="5"/>
      <c r="BW562" s="5"/>
      <c r="BX562" s="5"/>
      <c r="CD562" s="5"/>
      <c r="CE562" s="5"/>
      <c r="CF562" s="5"/>
      <c r="CG562" s="5"/>
      <c r="CH562" s="5"/>
      <c r="CI562" s="5"/>
      <c r="CJ562" s="5"/>
      <c r="CK562" s="5"/>
      <c r="CL562" s="5"/>
      <c r="CM562" s="5"/>
    </row>
    <row r="563" spans="18:91" ht="13.2">
      <c r="R563" s="5"/>
      <c r="AD563" s="5"/>
      <c r="AW563" s="5"/>
      <c r="BF563" s="5"/>
      <c r="BV563" s="5"/>
      <c r="BW563" s="5"/>
      <c r="BX563" s="5"/>
      <c r="CD563" s="5"/>
      <c r="CE563" s="5"/>
      <c r="CF563" s="5"/>
      <c r="CG563" s="5"/>
      <c r="CH563" s="5"/>
      <c r="CI563" s="5"/>
      <c r="CJ563" s="5"/>
      <c r="CK563" s="5"/>
      <c r="CL563" s="5"/>
      <c r="CM563" s="5"/>
    </row>
    <row r="564" spans="18:91" ht="13.2">
      <c r="R564" s="5"/>
      <c r="AD564" s="5"/>
      <c r="AW564" s="5"/>
      <c r="BF564" s="5"/>
      <c r="BV564" s="5"/>
      <c r="BW564" s="5"/>
      <c r="BX564" s="5"/>
      <c r="CD564" s="5"/>
      <c r="CE564" s="5"/>
      <c r="CF564" s="5"/>
      <c r="CG564" s="5"/>
      <c r="CH564" s="5"/>
      <c r="CI564" s="5"/>
      <c r="CJ564" s="5"/>
      <c r="CK564" s="5"/>
      <c r="CL564" s="5"/>
      <c r="CM564" s="5"/>
    </row>
    <row r="565" spans="18:91" ht="13.2">
      <c r="R565" s="5"/>
      <c r="AD565" s="5"/>
      <c r="AW565" s="5"/>
      <c r="BF565" s="5"/>
      <c r="BV565" s="5"/>
      <c r="BW565" s="5"/>
      <c r="BX565" s="5"/>
      <c r="CD565" s="5"/>
      <c r="CE565" s="5"/>
      <c r="CF565" s="5"/>
      <c r="CG565" s="5"/>
      <c r="CH565" s="5"/>
      <c r="CI565" s="5"/>
      <c r="CJ565" s="5"/>
      <c r="CK565" s="5"/>
      <c r="CL565" s="5"/>
      <c r="CM565" s="5"/>
    </row>
    <row r="566" spans="18:91" ht="13.2">
      <c r="R566" s="5"/>
      <c r="AD566" s="5"/>
      <c r="AW566" s="5"/>
      <c r="BF566" s="5"/>
      <c r="BV566" s="5"/>
      <c r="BW566" s="5"/>
      <c r="BX566" s="5"/>
      <c r="CD566" s="5"/>
      <c r="CE566" s="5"/>
      <c r="CF566" s="5"/>
      <c r="CG566" s="5"/>
      <c r="CH566" s="5"/>
      <c r="CI566" s="5"/>
      <c r="CJ566" s="5"/>
      <c r="CK566" s="5"/>
      <c r="CL566" s="5"/>
      <c r="CM566" s="5"/>
    </row>
    <row r="567" spans="18:91" ht="13.2">
      <c r="R567" s="5"/>
      <c r="AD567" s="5"/>
      <c r="AW567" s="5"/>
      <c r="BF567" s="5"/>
      <c r="BV567" s="5"/>
      <c r="BW567" s="5"/>
      <c r="BX567" s="5"/>
      <c r="CD567" s="5"/>
      <c r="CE567" s="5"/>
      <c r="CF567" s="5"/>
      <c r="CG567" s="5"/>
      <c r="CH567" s="5"/>
      <c r="CI567" s="5"/>
      <c r="CJ567" s="5"/>
      <c r="CK567" s="5"/>
      <c r="CL567" s="5"/>
      <c r="CM567" s="5"/>
    </row>
    <row r="568" spans="18:91" ht="13.2">
      <c r="R568" s="5"/>
      <c r="AD568" s="5"/>
      <c r="AW568" s="5"/>
      <c r="BF568" s="5"/>
      <c r="BV568" s="5"/>
      <c r="BW568" s="5"/>
      <c r="BX568" s="5"/>
      <c r="CD568" s="5"/>
      <c r="CE568" s="5"/>
      <c r="CF568" s="5"/>
      <c r="CG568" s="5"/>
      <c r="CH568" s="5"/>
      <c r="CI568" s="5"/>
      <c r="CJ568" s="5"/>
      <c r="CK568" s="5"/>
      <c r="CL568" s="5"/>
      <c r="CM568" s="5"/>
    </row>
    <row r="569" spans="18:91" ht="13.2">
      <c r="R569" s="5"/>
      <c r="AD569" s="5"/>
      <c r="AW569" s="5"/>
      <c r="BF569" s="5"/>
      <c r="BV569" s="5"/>
      <c r="BW569" s="5"/>
      <c r="BX569" s="5"/>
      <c r="CD569" s="5"/>
      <c r="CE569" s="5"/>
      <c r="CF569" s="5"/>
      <c r="CG569" s="5"/>
      <c r="CH569" s="5"/>
      <c r="CI569" s="5"/>
      <c r="CJ569" s="5"/>
      <c r="CK569" s="5"/>
      <c r="CL569" s="5"/>
      <c r="CM569" s="5"/>
    </row>
    <row r="570" spans="18:91" ht="13.2">
      <c r="R570" s="5"/>
      <c r="AD570" s="5"/>
      <c r="AW570" s="5"/>
      <c r="BF570" s="5"/>
      <c r="BV570" s="5"/>
      <c r="BW570" s="5"/>
      <c r="BX570" s="5"/>
      <c r="CD570" s="5"/>
      <c r="CE570" s="5"/>
      <c r="CF570" s="5"/>
      <c r="CG570" s="5"/>
      <c r="CH570" s="5"/>
      <c r="CI570" s="5"/>
      <c r="CJ570" s="5"/>
      <c r="CK570" s="5"/>
      <c r="CL570" s="5"/>
      <c r="CM570" s="5"/>
    </row>
    <row r="571" spans="18:91" ht="13.2">
      <c r="R571" s="5"/>
      <c r="AD571" s="5"/>
      <c r="AW571" s="5"/>
      <c r="BF571" s="5"/>
      <c r="BV571" s="5"/>
      <c r="BW571" s="5"/>
      <c r="BX571" s="5"/>
      <c r="CD571" s="5"/>
      <c r="CE571" s="5"/>
      <c r="CF571" s="5"/>
      <c r="CG571" s="5"/>
      <c r="CH571" s="5"/>
      <c r="CI571" s="5"/>
      <c r="CJ571" s="5"/>
      <c r="CK571" s="5"/>
      <c r="CL571" s="5"/>
      <c r="CM571" s="5"/>
    </row>
    <row r="572" spans="18:91" ht="13.2">
      <c r="R572" s="5"/>
      <c r="AD572" s="5"/>
      <c r="AW572" s="5"/>
      <c r="BF572" s="5"/>
      <c r="BV572" s="5"/>
      <c r="BW572" s="5"/>
      <c r="BX572" s="5"/>
      <c r="CD572" s="5"/>
      <c r="CE572" s="5"/>
      <c r="CF572" s="5"/>
      <c r="CG572" s="5"/>
      <c r="CH572" s="5"/>
      <c r="CI572" s="5"/>
      <c r="CJ572" s="5"/>
      <c r="CK572" s="5"/>
      <c r="CL572" s="5"/>
      <c r="CM572" s="5"/>
    </row>
    <row r="573" spans="18:91" ht="13.2">
      <c r="R573" s="5"/>
      <c r="AD573" s="5"/>
      <c r="AW573" s="5"/>
      <c r="BF573" s="5"/>
      <c r="BV573" s="5"/>
      <c r="BW573" s="5"/>
      <c r="BX573" s="5"/>
      <c r="CD573" s="5"/>
      <c r="CE573" s="5"/>
      <c r="CF573" s="5"/>
      <c r="CG573" s="5"/>
      <c r="CH573" s="5"/>
      <c r="CI573" s="5"/>
      <c r="CJ573" s="5"/>
      <c r="CK573" s="5"/>
      <c r="CL573" s="5"/>
      <c r="CM573" s="5"/>
    </row>
    <row r="574" spans="18:91" ht="13.2">
      <c r="R574" s="5"/>
      <c r="AD574" s="5"/>
      <c r="AW574" s="5"/>
      <c r="BF574" s="5"/>
      <c r="BV574" s="5"/>
      <c r="BW574" s="5"/>
      <c r="BX574" s="5"/>
      <c r="CD574" s="5"/>
      <c r="CE574" s="5"/>
      <c r="CF574" s="5"/>
      <c r="CG574" s="5"/>
      <c r="CH574" s="5"/>
      <c r="CI574" s="5"/>
      <c r="CJ574" s="5"/>
      <c r="CK574" s="5"/>
      <c r="CL574" s="5"/>
      <c r="CM574" s="5"/>
    </row>
    <row r="575" spans="18:91" ht="13.2">
      <c r="R575" s="5"/>
      <c r="AD575" s="5"/>
      <c r="AW575" s="5"/>
      <c r="BF575" s="5"/>
      <c r="BV575" s="5"/>
      <c r="BW575" s="5"/>
      <c r="BX575" s="5"/>
      <c r="CD575" s="5"/>
      <c r="CE575" s="5"/>
      <c r="CF575" s="5"/>
      <c r="CG575" s="5"/>
      <c r="CH575" s="5"/>
      <c r="CI575" s="5"/>
      <c r="CJ575" s="5"/>
      <c r="CK575" s="5"/>
      <c r="CL575" s="5"/>
      <c r="CM575" s="5"/>
    </row>
    <row r="576" spans="18:91" ht="13.2">
      <c r="R576" s="5"/>
      <c r="AD576" s="5"/>
      <c r="AW576" s="5"/>
      <c r="BF576" s="5"/>
      <c r="BV576" s="5"/>
      <c r="BW576" s="5"/>
      <c r="BX576" s="5"/>
      <c r="CD576" s="5"/>
      <c r="CE576" s="5"/>
      <c r="CF576" s="5"/>
      <c r="CG576" s="5"/>
      <c r="CH576" s="5"/>
      <c r="CI576" s="5"/>
      <c r="CJ576" s="5"/>
      <c r="CK576" s="5"/>
      <c r="CL576" s="5"/>
      <c r="CM576" s="5"/>
    </row>
    <row r="577" spans="18:91" ht="13.2">
      <c r="R577" s="5"/>
      <c r="AD577" s="5"/>
      <c r="AW577" s="5"/>
      <c r="BF577" s="5"/>
      <c r="BV577" s="5"/>
      <c r="BW577" s="5"/>
      <c r="BX577" s="5"/>
      <c r="CD577" s="5"/>
      <c r="CE577" s="5"/>
      <c r="CF577" s="5"/>
      <c r="CG577" s="5"/>
      <c r="CH577" s="5"/>
      <c r="CI577" s="5"/>
      <c r="CJ577" s="5"/>
      <c r="CK577" s="5"/>
      <c r="CL577" s="5"/>
      <c r="CM577" s="5"/>
    </row>
    <row r="578" spans="18:91" ht="13.2">
      <c r="R578" s="5"/>
      <c r="AD578" s="5"/>
      <c r="AW578" s="5"/>
      <c r="BF578" s="5"/>
      <c r="BV578" s="5"/>
      <c r="BW578" s="5"/>
      <c r="BX578" s="5"/>
      <c r="CD578" s="5"/>
      <c r="CE578" s="5"/>
      <c r="CF578" s="5"/>
      <c r="CG578" s="5"/>
      <c r="CH578" s="5"/>
      <c r="CI578" s="5"/>
      <c r="CJ578" s="5"/>
      <c r="CK578" s="5"/>
      <c r="CL578" s="5"/>
      <c r="CM578" s="5"/>
    </row>
    <row r="579" spans="18:91" ht="13.2">
      <c r="R579" s="5"/>
      <c r="AD579" s="5"/>
      <c r="AW579" s="5"/>
      <c r="BF579" s="5"/>
      <c r="BV579" s="5"/>
      <c r="BW579" s="5"/>
      <c r="BX579" s="5"/>
      <c r="CD579" s="5"/>
      <c r="CE579" s="5"/>
      <c r="CF579" s="5"/>
      <c r="CG579" s="5"/>
      <c r="CH579" s="5"/>
      <c r="CI579" s="5"/>
      <c r="CJ579" s="5"/>
      <c r="CK579" s="5"/>
      <c r="CL579" s="5"/>
      <c r="CM579" s="5"/>
    </row>
    <row r="580" spans="18:91" ht="13.2">
      <c r="R580" s="5"/>
      <c r="AD580" s="5"/>
      <c r="AW580" s="5"/>
      <c r="BF580" s="5"/>
      <c r="BV580" s="5"/>
      <c r="BW580" s="5"/>
      <c r="BX580" s="5"/>
      <c r="CD580" s="5"/>
      <c r="CE580" s="5"/>
      <c r="CF580" s="5"/>
      <c r="CG580" s="5"/>
      <c r="CH580" s="5"/>
      <c r="CI580" s="5"/>
      <c r="CJ580" s="5"/>
      <c r="CK580" s="5"/>
      <c r="CL580" s="5"/>
      <c r="CM580" s="5"/>
    </row>
    <row r="581" spans="18:91" ht="13.2">
      <c r="R581" s="5"/>
      <c r="AD581" s="5"/>
      <c r="AW581" s="5"/>
      <c r="BF581" s="5"/>
      <c r="BV581" s="5"/>
      <c r="BW581" s="5"/>
      <c r="BX581" s="5"/>
      <c r="CD581" s="5"/>
      <c r="CE581" s="5"/>
      <c r="CF581" s="5"/>
      <c r="CG581" s="5"/>
      <c r="CH581" s="5"/>
      <c r="CI581" s="5"/>
      <c r="CJ581" s="5"/>
      <c r="CK581" s="5"/>
      <c r="CL581" s="5"/>
      <c r="CM581" s="5"/>
    </row>
    <row r="582" spans="18:91" ht="13.2">
      <c r="R582" s="5"/>
      <c r="AD582" s="5"/>
      <c r="AW582" s="5"/>
      <c r="BF582" s="5"/>
      <c r="BV582" s="5"/>
      <c r="BW582" s="5"/>
      <c r="BX582" s="5"/>
      <c r="CD582" s="5"/>
      <c r="CE582" s="5"/>
      <c r="CF582" s="5"/>
      <c r="CG582" s="5"/>
      <c r="CH582" s="5"/>
      <c r="CI582" s="5"/>
      <c r="CJ582" s="5"/>
      <c r="CK582" s="5"/>
      <c r="CL582" s="5"/>
      <c r="CM582" s="5"/>
    </row>
    <row r="583" spans="18:91" ht="13.2">
      <c r="R583" s="5"/>
      <c r="AD583" s="5"/>
      <c r="AW583" s="5"/>
      <c r="BF583" s="5"/>
      <c r="BV583" s="5"/>
      <c r="BW583" s="5"/>
      <c r="BX583" s="5"/>
      <c r="CD583" s="5"/>
      <c r="CE583" s="5"/>
      <c r="CF583" s="5"/>
      <c r="CG583" s="5"/>
      <c r="CH583" s="5"/>
      <c r="CI583" s="5"/>
      <c r="CJ583" s="5"/>
      <c r="CK583" s="5"/>
      <c r="CL583" s="5"/>
      <c r="CM583" s="5"/>
    </row>
    <row r="584" spans="18:91" ht="13.2">
      <c r="R584" s="5"/>
      <c r="AD584" s="5"/>
      <c r="AW584" s="5"/>
      <c r="BF584" s="5"/>
      <c r="BV584" s="5"/>
      <c r="BW584" s="5"/>
      <c r="BX584" s="5"/>
      <c r="CD584" s="5"/>
      <c r="CE584" s="5"/>
      <c r="CF584" s="5"/>
      <c r="CG584" s="5"/>
      <c r="CH584" s="5"/>
      <c r="CI584" s="5"/>
      <c r="CJ584" s="5"/>
      <c r="CK584" s="5"/>
      <c r="CL584" s="5"/>
      <c r="CM584" s="5"/>
    </row>
    <row r="585" spans="18:91" ht="13.2">
      <c r="R585" s="5"/>
      <c r="AD585" s="5"/>
      <c r="AW585" s="5"/>
      <c r="BF585" s="5"/>
      <c r="BV585" s="5"/>
      <c r="BW585" s="5"/>
      <c r="BX585" s="5"/>
      <c r="CD585" s="5"/>
      <c r="CE585" s="5"/>
      <c r="CF585" s="5"/>
      <c r="CG585" s="5"/>
      <c r="CH585" s="5"/>
      <c r="CI585" s="5"/>
      <c r="CJ585" s="5"/>
      <c r="CK585" s="5"/>
      <c r="CL585" s="5"/>
      <c r="CM585" s="5"/>
    </row>
    <row r="586" spans="18:91" ht="13.2">
      <c r="R586" s="5"/>
      <c r="AD586" s="5"/>
      <c r="AW586" s="5"/>
      <c r="BF586" s="5"/>
      <c r="BV586" s="5"/>
      <c r="BW586" s="5"/>
      <c r="BX586" s="5"/>
      <c r="CD586" s="5"/>
      <c r="CE586" s="5"/>
      <c r="CF586" s="5"/>
      <c r="CG586" s="5"/>
      <c r="CH586" s="5"/>
      <c r="CI586" s="5"/>
      <c r="CJ586" s="5"/>
      <c r="CK586" s="5"/>
      <c r="CL586" s="5"/>
      <c r="CM586" s="5"/>
    </row>
    <row r="587" spans="18:91" ht="13.2">
      <c r="R587" s="5"/>
      <c r="AD587" s="5"/>
      <c r="AW587" s="5"/>
      <c r="BF587" s="5"/>
      <c r="BV587" s="5"/>
      <c r="BW587" s="5"/>
      <c r="BX587" s="5"/>
      <c r="CD587" s="5"/>
      <c r="CE587" s="5"/>
      <c r="CF587" s="5"/>
      <c r="CG587" s="5"/>
      <c r="CH587" s="5"/>
      <c r="CI587" s="5"/>
      <c r="CJ587" s="5"/>
      <c r="CK587" s="5"/>
      <c r="CL587" s="5"/>
      <c r="CM587" s="5"/>
    </row>
    <row r="588" spans="18:91" ht="13.2">
      <c r="R588" s="5"/>
      <c r="AD588" s="5"/>
      <c r="AW588" s="5"/>
      <c r="BF588" s="5"/>
      <c r="BV588" s="5"/>
      <c r="BW588" s="5"/>
      <c r="BX588" s="5"/>
      <c r="CD588" s="5"/>
      <c r="CE588" s="5"/>
      <c r="CF588" s="5"/>
      <c r="CG588" s="5"/>
      <c r="CH588" s="5"/>
      <c r="CI588" s="5"/>
      <c r="CJ588" s="5"/>
      <c r="CK588" s="5"/>
      <c r="CL588" s="5"/>
      <c r="CM588" s="5"/>
    </row>
    <row r="589" spans="18:91" ht="13.2">
      <c r="R589" s="5"/>
      <c r="AD589" s="5"/>
      <c r="AW589" s="5"/>
      <c r="BF589" s="5"/>
      <c r="BV589" s="5"/>
      <c r="BW589" s="5"/>
      <c r="BX589" s="5"/>
      <c r="CD589" s="5"/>
      <c r="CE589" s="5"/>
      <c r="CF589" s="5"/>
      <c r="CG589" s="5"/>
      <c r="CH589" s="5"/>
      <c r="CI589" s="5"/>
      <c r="CJ589" s="5"/>
      <c r="CK589" s="5"/>
      <c r="CL589" s="5"/>
      <c r="CM589" s="5"/>
    </row>
    <row r="590" spans="18:91" ht="13.2">
      <c r="R590" s="5"/>
      <c r="AD590" s="5"/>
      <c r="AW590" s="5"/>
      <c r="BF590" s="5"/>
      <c r="BV590" s="5"/>
      <c r="BW590" s="5"/>
      <c r="BX590" s="5"/>
      <c r="CD590" s="5"/>
      <c r="CE590" s="5"/>
      <c r="CF590" s="5"/>
      <c r="CG590" s="5"/>
      <c r="CH590" s="5"/>
      <c r="CI590" s="5"/>
      <c r="CJ590" s="5"/>
      <c r="CK590" s="5"/>
      <c r="CL590" s="5"/>
      <c r="CM590" s="5"/>
    </row>
    <row r="591" spans="18:91" ht="13.2">
      <c r="R591" s="5"/>
      <c r="AD591" s="5"/>
      <c r="AW591" s="5"/>
      <c r="BF591" s="5"/>
      <c r="BV591" s="5"/>
      <c r="BW591" s="5"/>
      <c r="BX591" s="5"/>
      <c r="CD591" s="5"/>
      <c r="CE591" s="5"/>
      <c r="CF591" s="5"/>
      <c r="CG591" s="5"/>
      <c r="CH591" s="5"/>
      <c r="CI591" s="5"/>
      <c r="CJ591" s="5"/>
      <c r="CK591" s="5"/>
      <c r="CL591" s="5"/>
      <c r="CM591" s="5"/>
    </row>
    <row r="592" spans="18:91" ht="13.2">
      <c r="R592" s="5"/>
      <c r="AD592" s="5"/>
      <c r="AW592" s="5"/>
      <c r="BF592" s="5"/>
      <c r="BV592" s="5"/>
      <c r="BW592" s="5"/>
      <c r="BX592" s="5"/>
      <c r="CD592" s="5"/>
      <c r="CE592" s="5"/>
      <c r="CF592" s="5"/>
      <c r="CG592" s="5"/>
      <c r="CH592" s="5"/>
      <c r="CI592" s="5"/>
      <c r="CJ592" s="5"/>
      <c r="CK592" s="5"/>
      <c r="CL592" s="5"/>
      <c r="CM592" s="5"/>
    </row>
    <row r="593" spans="18:91" ht="13.2">
      <c r="R593" s="5"/>
      <c r="AD593" s="5"/>
      <c r="AW593" s="5"/>
      <c r="BF593" s="5"/>
      <c r="BV593" s="5"/>
      <c r="BW593" s="5"/>
      <c r="BX593" s="5"/>
      <c r="CD593" s="5"/>
      <c r="CE593" s="5"/>
      <c r="CF593" s="5"/>
      <c r="CG593" s="5"/>
      <c r="CH593" s="5"/>
      <c r="CI593" s="5"/>
      <c r="CJ593" s="5"/>
      <c r="CK593" s="5"/>
      <c r="CL593" s="5"/>
      <c r="CM593" s="5"/>
    </row>
    <row r="594" spans="18:91" ht="13.2">
      <c r="R594" s="5"/>
      <c r="AD594" s="5"/>
      <c r="AW594" s="5"/>
      <c r="BF594" s="5"/>
      <c r="BV594" s="5"/>
      <c r="BW594" s="5"/>
      <c r="BX594" s="5"/>
      <c r="CD594" s="5"/>
      <c r="CE594" s="5"/>
      <c r="CF594" s="5"/>
      <c r="CG594" s="5"/>
      <c r="CH594" s="5"/>
      <c r="CI594" s="5"/>
      <c r="CJ594" s="5"/>
      <c r="CK594" s="5"/>
      <c r="CL594" s="5"/>
      <c r="CM594" s="5"/>
    </row>
    <row r="595" spans="18:91" ht="13.2">
      <c r="R595" s="5"/>
      <c r="AD595" s="5"/>
      <c r="AW595" s="5"/>
      <c r="BF595" s="5"/>
      <c r="BV595" s="5"/>
      <c r="BW595" s="5"/>
      <c r="BX595" s="5"/>
      <c r="CD595" s="5"/>
      <c r="CE595" s="5"/>
      <c r="CF595" s="5"/>
      <c r="CG595" s="5"/>
      <c r="CH595" s="5"/>
      <c r="CI595" s="5"/>
      <c r="CJ595" s="5"/>
      <c r="CK595" s="5"/>
      <c r="CL595" s="5"/>
      <c r="CM595" s="5"/>
    </row>
    <row r="596" spans="18:91" ht="13.2">
      <c r="R596" s="5"/>
      <c r="AD596" s="5"/>
      <c r="AW596" s="5"/>
      <c r="BF596" s="5"/>
      <c r="BV596" s="5"/>
      <c r="BW596" s="5"/>
      <c r="BX596" s="5"/>
      <c r="CD596" s="5"/>
      <c r="CE596" s="5"/>
      <c r="CF596" s="5"/>
      <c r="CG596" s="5"/>
      <c r="CH596" s="5"/>
      <c r="CI596" s="5"/>
      <c r="CJ596" s="5"/>
      <c r="CK596" s="5"/>
      <c r="CL596" s="5"/>
      <c r="CM596" s="5"/>
    </row>
    <row r="597" spans="18:91" ht="13.2">
      <c r="R597" s="5"/>
      <c r="AD597" s="5"/>
      <c r="AW597" s="5"/>
      <c r="BF597" s="5"/>
      <c r="BV597" s="5"/>
      <c r="BW597" s="5"/>
      <c r="BX597" s="5"/>
      <c r="CD597" s="5"/>
      <c r="CE597" s="5"/>
      <c r="CF597" s="5"/>
      <c r="CG597" s="5"/>
      <c r="CH597" s="5"/>
      <c r="CI597" s="5"/>
      <c r="CJ597" s="5"/>
      <c r="CK597" s="5"/>
      <c r="CL597" s="5"/>
      <c r="CM597" s="5"/>
    </row>
    <row r="598" spans="18:91" ht="13.2">
      <c r="R598" s="5"/>
      <c r="AD598" s="5"/>
      <c r="AW598" s="5"/>
      <c r="BF598" s="5"/>
      <c r="BV598" s="5"/>
      <c r="BW598" s="5"/>
      <c r="BX598" s="5"/>
      <c r="CD598" s="5"/>
      <c r="CE598" s="5"/>
      <c r="CF598" s="5"/>
      <c r="CG598" s="5"/>
      <c r="CH598" s="5"/>
      <c r="CI598" s="5"/>
      <c r="CJ598" s="5"/>
      <c r="CK598" s="5"/>
      <c r="CL598" s="5"/>
      <c r="CM598" s="5"/>
    </row>
    <row r="599" spans="18:91" ht="13.2">
      <c r="R599" s="5"/>
      <c r="AD599" s="5"/>
      <c r="AW599" s="5"/>
      <c r="BF599" s="5"/>
      <c r="BV599" s="5"/>
      <c r="BW599" s="5"/>
      <c r="BX599" s="5"/>
      <c r="CD599" s="5"/>
      <c r="CE599" s="5"/>
      <c r="CF599" s="5"/>
      <c r="CG599" s="5"/>
      <c r="CH599" s="5"/>
      <c r="CI599" s="5"/>
      <c r="CJ599" s="5"/>
      <c r="CK599" s="5"/>
      <c r="CL599" s="5"/>
      <c r="CM599" s="5"/>
    </row>
    <row r="600" spans="18:91" ht="13.2">
      <c r="R600" s="5"/>
      <c r="AD600" s="5"/>
      <c r="AW600" s="5"/>
      <c r="BF600" s="5"/>
      <c r="BV600" s="5"/>
      <c r="BW600" s="5"/>
      <c r="BX600" s="5"/>
      <c r="CD600" s="5"/>
      <c r="CE600" s="5"/>
      <c r="CF600" s="5"/>
      <c r="CG600" s="5"/>
      <c r="CH600" s="5"/>
      <c r="CI600" s="5"/>
      <c r="CJ600" s="5"/>
      <c r="CK600" s="5"/>
      <c r="CL600" s="5"/>
      <c r="CM600" s="5"/>
    </row>
    <row r="601" spans="18:91" ht="13.2">
      <c r="R601" s="5"/>
      <c r="AD601" s="5"/>
      <c r="AW601" s="5"/>
      <c r="BF601" s="5"/>
      <c r="BV601" s="5"/>
      <c r="BW601" s="5"/>
      <c r="BX601" s="5"/>
      <c r="CD601" s="5"/>
      <c r="CE601" s="5"/>
      <c r="CF601" s="5"/>
      <c r="CG601" s="5"/>
      <c r="CH601" s="5"/>
      <c r="CI601" s="5"/>
      <c r="CJ601" s="5"/>
      <c r="CK601" s="5"/>
      <c r="CL601" s="5"/>
      <c r="CM601" s="5"/>
    </row>
    <row r="602" spans="18:91" ht="13.2">
      <c r="R602" s="5"/>
      <c r="AD602" s="5"/>
      <c r="AW602" s="5"/>
      <c r="BF602" s="5"/>
      <c r="BV602" s="5"/>
      <c r="BW602" s="5"/>
      <c r="BX602" s="5"/>
      <c r="CD602" s="5"/>
      <c r="CE602" s="5"/>
      <c r="CF602" s="5"/>
      <c r="CG602" s="5"/>
      <c r="CH602" s="5"/>
      <c r="CI602" s="5"/>
      <c r="CJ602" s="5"/>
      <c r="CK602" s="5"/>
      <c r="CL602" s="5"/>
      <c r="CM602" s="5"/>
    </row>
    <row r="603" spans="18:91" ht="13.2">
      <c r="R603" s="5"/>
      <c r="AD603" s="5"/>
      <c r="AW603" s="5"/>
      <c r="BF603" s="5"/>
      <c r="BV603" s="5"/>
      <c r="BW603" s="5"/>
      <c r="BX603" s="5"/>
      <c r="CD603" s="5"/>
      <c r="CE603" s="5"/>
      <c r="CF603" s="5"/>
      <c r="CG603" s="5"/>
      <c r="CH603" s="5"/>
      <c r="CI603" s="5"/>
      <c r="CJ603" s="5"/>
      <c r="CK603" s="5"/>
      <c r="CL603" s="5"/>
      <c r="CM603" s="5"/>
    </row>
    <row r="604" spans="18:91" ht="13.2">
      <c r="R604" s="5"/>
      <c r="AD604" s="5"/>
      <c r="AW604" s="5"/>
      <c r="BF604" s="5"/>
      <c r="BV604" s="5"/>
      <c r="BW604" s="5"/>
      <c r="BX604" s="5"/>
      <c r="CD604" s="5"/>
      <c r="CE604" s="5"/>
      <c r="CF604" s="5"/>
      <c r="CG604" s="5"/>
      <c r="CH604" s="5"/>
      <c r="CI604" s="5"/>
      <c r="CJ604" s="5"/>
      <c r="CK604" s="5"/>
      <c r="CL604" s="5"/>
      <c r="CM604" s="5"/>
    </row>
    <row r="605" spans="18:91" ht="13.2">
      <c r="R605" s="5"/>
      <c r="AD605" s="5"/>
      <c r="AW605" s="5"/>
      <c r="BF605" s="5"/>
      <c r="BV605" s="5"/>
      <c r="BW605" s="5"/>
      <c r="BX605" s="5"/>
      <c r="CD605" s="5"/>
      <c r="CE605" s="5"/>
      <c r="CF605" s="5"/>
      <c r="CG605" s="5"/>
      <c r="CH605" s="5"/>
      <c r="CI605" s="5"/>
      <c r="CJ605" s="5"/>
      <c r="CK605" s="5"/>
      <c r="CL605" s="5"/>
      <c r="CM605" s="5"/>
    </row>
    <row r="606" spans="18:91" ht="13.2">
      <c r="R606" s="5"/>
      <c r="AD606" s="5"/>
      <c r="AW606" s="5"/>
      <c r="BF606" s="5"/>
      <c r="BV606" s="5"/>
      <c r="BW606" s="5"/>
      <c r="BX606" s="5"/>
      <c r="CD606" s="5"/>
      <c r="CE606" s="5"/>
      <c r="CF606" s="5"/>
      <c r="CG606" s="5"/>
      <c r="CH606" s="5"/>
      <c r="CI606" s="5"/>
      <c r="CJ606" s="5"/>
      <c r="CK606" s="5"/>
      <c r="CL606" s="5"/>
      <c r="CM606" s="5"/>
    </row>
    <row r="607" spans="18:91" ht="13.2">
      <c r="R607" s="5"/>
      <c r="AD607" s="5"/>
      <c r="AW607" s="5"/>
      <c r="BF607" s="5"/>
      <c r="BV607" s="5"/>
      <c r="BW607" s="5"/>
      <c r="BX607" s="5"/>
      <c r="CD607" s="5"/>
      <c r="CE607" s="5"/>
      <c r="CF607" s="5"/>
      <c r="CG607" s="5"/>
      <c r="CH607" s="5"/>
      <c r="CI607" s="5"/>
      <c r="CJ607" s="5"/>
      <c r="CK607" s="5"/>
      <c r="CL607" s="5"/>
      <c r="CM607" s="5"/>
    </row>
    <row r="608" spans="18:91" ht="13.2">
      <c r="R608" s="5"/>
      <c r="AD608" s="5"/>
      <c r="AW608" s="5"/>
      <c r="BF608" s="5"/>
      <c r="BV608" s="5"/>
      <c r="BW608" s="5"/>
      <c r="BX608" s="5"/>
      <c r="CD608" s="5"/>
      <c r="CE608" s="5"/>
      <c r="CF608" s="5"/>
      <c r="CG608" s="5"/>
      <c r="CH608" s="5"/>
      <c r="CI608" s="5"/>
      <c r="CJ608" s="5"/>
      <c r="CK608" s="5"/>
      <c r="CL608" s="5"/>
      <c r="CM608" s="5"/>
    </row>
    <row r="609" spans="18:91" ht="13.2">
      <c r="R609" s="5"/>
      <c r="AD609" s="5"/>
      <c r="AW609" s="5"/>
      <c r="BF609" s="5"/>
      <c r="BV609" s="5"/>
      <c r="BW609" s="5"/>
      <c r="BX609" s="5"/>
      <c r="CD609" s="5"/>
      <c r="CE609" s="5"/>
      <c r="CF609" s="5"/>
      <c r="CG609" s="5"/>
      <c r="CH609" s="5"/>
      <c r="CI609" s="5"/>
      <c r="CJ609" s="5"/>
      <c r="CK609" s="5"/>
      <c r="CL609" s="5"/>
      <c r="CM609" s="5"/>
    </row>
    <row r="610" spans="18:91" ht="13.2">
      <c r="R610" s="5"/>
      <c r="AD610" s="5"/>
      <c r="AW610" s="5"/>
      <c r="BF610" s="5"/>
      <c r="BV610" s="5"/>
      <c r="BW610" s="5"/>
      <c r="BX610" s="5"/>
      <c r="CD610" s="5"/>
      <c r="CE610" s="5"/>
      <c r="CF610" s="5"/>
      <c r="CG610" s="5"/>
      <c r="CH610" s="5"/>
      <c r="CI610" s="5"/>
      <c r="CJ610" s="5"/>
      <c r="CK610" s="5"/>
      <c r="CL610" s="5"/>
      <c r="CM610" s="5"/>
    </row>
    <row r="611" spans="18:91" ht="13.2">
      <c r="R611" s="5"/>
      <c r="AD611" s="5"/>
      <c r="AW611" s="5"/>
      <c r="BF611" s="5"/>
      <c r="BV611" s="5"/>
      <c r="BW611" s="5"/>
      <c r="BX611" s="5"/>
      <c r="CD611" s="5"/>
      <c r="CE611" s="5"/>
      <c r="CF611" s="5"/>
      <c r="CG611" s="5"/>
      <c r="CH611" s="5"/>
      <c r="CI611" s="5"/>
      <c r="CJ611" s="5"/>
      <c r="CK611" s="5"/>
      <c r="CL611" s="5"/>
      <c r="CM611" s="5"/>
    </row>
    <row r="612" spans="18:91" ht="13.2">
      <c r="R612" s="5"/>
      <c r="AD612" s="5"/>
      <c r="AW612" s="5"/>
      <c r="BF612" s="5"/>
      <c r="BV612" s="5"/>
      <c r="BW612" s="5"/>
      <c r="BX612" s="5"/>
      <c r="CD612" s="5"/>
      <c r="CE612" s="5"/>
      <c r="CF612" s="5"/>
      <c r="CG612" s="5"/>
      <c r="CH612" s="5"/>
      <c r="CI612" s="5"/>
      <c r="CJ612" s="5"/>
      <c r="CK612" s="5"/>
      <c r="CL612" s="5"/>
      <c r="CM612" s="5"/>
    </row>
    <row r="613" spans="18:91" ht="13.2">
      <c r="R613" s="5"/>
      <c r="AD613" s="5"/>
      <c r="AW613" s="5"/>
      <c r="BF613" s="5"/>
      <c r="BV613" s="5"/>
      <c r="BW613" s="5"/>
      <c r="BX613" s="5"/>
      <c r="CD613" s="5"/>
      <c r="CE613" s="5"/>
      <c r="CF613" s="5"/>
      <c r="CG613" s="5"/>
      <c r="CH613" s="5"/>
      <c r="CI613" s="5"/>
      <c r="CJ613" s="5"/>
      <c r="CK613" s="5"/>
      <c r="CL613" s="5"/>
      <c r="CM613" s="5"/>
    </row>
    <row r="614" spans="18:91" ht="13.2">
      <c r="R614" s="5"/>
      <c r="AD614" s="5"/>
      <c r="AW614" s="5"/>
      <c r="BF614" s="5"/>
      <c r="BV614" s="5"/>
      <c r="BW614" s="5"/>
      <c r="BX614" s="5"/>
      <c r="CD614" s="5"/>
      <c r="CE614" s="5"/>
      <c r="CF614" s="5"/>
      <c r="CG614" s="5"/>
      <c r="CH614" s="5"/>
      <c r="CI614" s="5"/>
      <c r="CJ614" s="5"/>
      <c r="CK614" s="5"/>
      <c r="CL614" s="5"/>
      <c r="CM614" s="5"/>
    </row>
    <row r="615" spans="18:91" ht="13.2">
      <c r="R615" s="5"/>
      <c r="AD615" s="5"/>
      <c r="AW615" s="5"/>
      <c r="BF615" s="5"/>
      <c r="BV615" s="5"/>
      <c r="BW615" s="5"/>
      <c r="BX615" s="5"/>
      <c r="CD615" s="5"/>
      <c r="CE615" s="5"/>
      <c r="CF615" s="5"/>
      <c r="CG615" s="5"/>
      <c r="CH615" s="5"/>
      <c r="CI615" s="5"/>
      <c r="CJ615" s="5"/>
      <c r="CK615" s="5"/>
      <c r="CL615" s="5"/>
      <c r="CM615" s="5"/>
    </row>
    <row r="616" spans="18:91" ht="13.2">
      <c r="R616" s="5"/>
      <c r="AD616" s="5"/>
      <c r="AW616" s="5"/>
      <c r="BF616" s="5"/>
      <c r="BV616" s="5"/>
      <c r="BW616" s="5"/>
      <c r="BX616" s="5"/>
      <c r="CD616" s="5"/>
      <c r="CE616" s="5"/>
      <c r="CF616" s="5"/>
      <c r="CG616" s="5"/>
      <c r="CH616" s="5"/>
      <c r="CI616" s="5"/>
      <c r="CJ616" s="5"/>
      <c r="CK616" s="5"/>
      <c r="CL616" s="5"/>
      <c r="CM616" s="5"/>
    </row>
    <row r="617" spans="18:91" ht="13.2">
      <c r="R617" s="5"/>
      <c r="AD617" s="5"/>
      <c r="AW617" s="5"/>
      <c r="BF617" s="5"/>
      <c r="BV617" s="5"/>
      <c r="BW617" s="5"/>
      <c r="BX617" s="5"/>
      <c r="CD617" s="5"/>
      <c r="CE617" s="5"/>
      <c r="CF617" s="5"/>
      <c r="CG617" s="5"/>
      <c r="CH617" s="5"/>
      <c r="CI617" s="5"/>
      <c r="CJ617" s="5"/>
      <c r="CK617" s="5"/>
      <c r="CL617" s="5"/>
      <c r="CM617" s="5"/>
    </row>
    <row r="618" spans="18:91" ht="13.2">
      <c r="R618" s="5"/>
      <c r="AD618" s="5"/>
      <c r="AW618" s="5"/>
      <c r="BF618" s="5"/>
      <c r="BV618" s="5"/>
      <c r="BW618" s="5"/>
      <c r="BX618" s="5"/>
      <c r="CD618" s="5"/>
      <c r="CE618" s="5"/>
      <c r="CF618" s="5"/>
      <c r="CG618" s="5"/>
      <c r="CH618" s="5"/>
      <c r="CI618" s="5"/>
      <c r="CJ618" s="5"/>
      <c r="CK618" s="5"/>
      <c r="CL618" s="5"/>
      <c r="CM618" s="5"/>
    </row>
    <row r="619" spans="18:91" ht="13.2">
      <c r="R619" s="5"/>
      <c r="AD619" s="5"/>
      <c r="AW619" s="5"/>
      <c r="BF619" s="5"/>
      <c r="BV619" s="5"/>
      <c r="BW619" s="5"/>
      <c r="BX619" s="5"/>
      <c r="CD619" s="5"/>
      <c r="CE619" s="5"/>
      <c r="CF619" s="5"/>
      <c r="CG619" s="5"/>
      <c r="CH619" s="5"/>
      <c r="CI619" s="5"/>
      <c r="CJ619" s="5"/>
      <c r="CK619" s="5"/>
      <c r="CL619" s="5"/>
      <c r="CM619" s="5"/>
    </row>
    <row r="620" spans="18:91" ht="13.2">
      <c r="R620" s="5"/>
      <c r="AD620" s="5"/>
      <c r="AW620" s="5"/>
      <c r="BF620" s="5"/>
      <c r="BV620" s="5"/>
      <c r="BW620" s="5"/>
      <c r="BX620" s="5"/>
      <c r="CD620" s="5"/>
      <c r="CE620" s="5"/>
      <c r="CF620" s="5"/>
      <c r="CG620" s="5"/>
      <c r="CH620" s="5"/>
      <c r="CI620" s="5"/>
      <c r="CJ620" s="5"/>
      <c r="CK620" s="5"/>
      <c r="CL620" s="5"/>
      <c r="CM620" s="5"/>
    </row>
    <row r="621" spans="18:91" ht="13.2">
      <c r="R621" s="5"/>
      <c r="AD621" s="5"/>
      <c r="AW621" s="5"/>
      <c r="BF621" s="5"/>
      <c r="BV621" s="5"/>
      <c r="BW621" s="5"/>
      <c r="BX621" s="5"/>
      <c r="CD621" s="5"/>
      <c r="CE621" s="5"/>
      <c r="CF621" s="5"/>
      <c r="CG621" s="5"/>
      <c r="CH621" s="5"/>
      <c r="CI621" s="5"/>
      <c r="CJ621" s="5"/>
      <c r="CK621" s="5"/>
      <c r="CL621" s="5"/>
      <c r="CM621" s="5"/>
    </row>
    <row r="622" spans="18:91" ht="13.2">
      <c r="R622" s="5"/>
      <c r="AD622" s="5"/>
      <c r="AW622" s="5"/>
      <c r="BF622" s="5"/>
      <c r="BV622" s="5"/>
      <c r="BW622" s="5"/>
      <c r="BX622" s="5"/>
      <c r="CD622" s="5"/>
      <c r="CE622" s="5"/>
      <c r="CF622" s="5"/>
      <c r="CG622" s="5"/>
      <c r="CH622" s="5"/>
      <c r="CI622" s="5"/>
      <c r="CJ622" s="5"/>
      <c r="CK622" s="5"/>
      <c r="CL622" s="5"/>
      <c r="CM622" s="5"/>
    </row>
    <row r="623" spans="18:91" ht="13.2">
      <c r="R623" s="5"/>
      <c r="AD623" s="5"/>
      <c r="AW623" s="5"/>
      <c r="BF623" s="5"/>
      <c r="BV623" s="5"/>
      <c r="BW623" s="5"/>
      <c r="BX623" s="5"/>
      <c r="CD623" s="5"/>
      <c r="CE623" s="5"/>
      <c r="CF623" s="5"/>
      <c r="CG623" s="5"/>
      <c r="CH623" s="5"/>
      <c r="CI623" s="5"/>
      <c r="CJ623" s="5"/>
      <c r="CK623" s="5"/>
      <c r="CL623" s="5"/>
      <c r="CM623" s="5"/>
    </row>
    <row r="624" spans="18:91" ht="13.2">
      <c r="R624" s="5"/>
      <c r="AD624" s="5"/>
      <c r="AW624" s="5"/>
      <c r="BF624" s="5"/>
      <c r="BV624" s="5"/>
      <c r="BW624" s="5"/>
      <c r="BX624" s="5"/>
      <c r="CD624" s="5"/>
      <c r="CE624" s="5"/>
      <c r="CF624" s="5"/>
      <c r="CG624" s="5"/>
      <c r="CH624" s="5"/>
      <c r="CI624" s="5"/>
      <c r="CJ624" s="5"/>
      <c r="CK624" s="5"/>
      <c r="CL624" s="5"/>
      <c r="CM624" s="5"/>
    </row>
    <row r="625" spans="18:91" ht="13.2">
      <c r="R625" s="5"/>
      <c r="AD625" s="5"/>
      <c r="AW625" s="5"/>
      <c r="BF625" s="5"/>
      <c r="BV625" s="5"/>
      <c r="BW625" s="5"/>
      <c r="BX625" s="5"/>
      <c r="CD625" s="5"/>
      <c r="CE625" s="5"/>
      <c r="CF625" s="5"/>
      <c r="CG625" s="5"/>
      <c r="CH625" s="5"/>
      <c r="CI625" s="5"/>
      <c r="CJ625" s="5"/>
      <c r="CK625" s="5"/>
      <c r="CL625" s="5"/>
      <c r="CM625" s="5"/>
    </row>
    <row r="626" spans="18:91" ht="13.2">
      <c r="R626" s="5"/>
      <c r="AD626" s="5"/>
      <c r="AW626" s="5"/>
      <c r="BF626" s="5"/>
      <c r="BV626" s="5"/>
      <c r="BW626" s="5"/>
      <c r="BX626" s="5"/>
      <c r="CD626" s="5"/>
      <c r="CE626" s="5"/>
      <c r="CF626" s="5"/>
      <c r="CG626" s="5"/>
      <c r="CH626" s="5"/>
      <c r="CI626" s="5"/>
      <c r="CJ626" s="5"/>
      <c r="CK626" s="5"/>
      <c r="CL626" s="5"/>
      <c r="CM626" s="5"/>
    </row>
    <row r="627" spans="18:91" ht="13.2">
      <c r="R627" s="5"/>
      <c r="AD627" s="5"/>
      <c r="AW627" s="5"/>
      <c r="BF627" s="5"/>
      <c r="BV627" s="5"/>
      <c r="BW627" s="5"/>
      <c r="BX627" s="5"/>
      <c r="CD627" s="5"/>
      <c r="CE627" s="5"/>
      <c r="CF627" s="5"/>
      <c r="CG627" s="5"/>
      <c r="CH627" s="5"/>
      <c r="CI627" s="5"/>
      <c r="CJ627" s="5"/>
      <c r="CK627" s="5"/>
      <c r="CL627" s="5"/>
      <c r="CM627" s="5"/>
    </row>
    <row r="628" spans="18:91" ht="13.2">
      <c r="R628" s="5"/>
      <c r="AD628" s="5"/>
      <c r="AW628" s="5"/>
      <c r="BF628" s="5"/>
      <c r="BV628" s="5"/>
      <c r="BW628" s="5"/>
      <c r="BX628" s="5"/>
      <c r="CD628" s="5"/>
      <c r="CE628" s="5"/>
      <c r="CF628" s="5"/>
      <c r="CG628" s="5"/>
      <c r="CH628" s="5"/>
      <c r="CI628" s="5"/>
      <c r="CJ628" s="5"/>
      <c r="CK628" s="5"/>
      <c r="CL628" s="5"/>
      <c r="CM628" s="5"/>
    </row>
    <row r="629" spans="18:91" ht="13.2">
      <c r="R629" s="5"/>
      <c r="AD629" s="5"/>
      <c r="AW629" s="5"/>
      <c r="BF629" s="5"/>
      <c r="BV629" s="5"/>
      <c r="BW629" s="5"/>
      <c r="BX629" s="5"/>
      <c r="CD629" s="5"/>
      <c r="CE629" s="5"/>
      <c r="CF629" s="5"/>
      <c r="CG629" s="5"/>
      <c r="CH629" s="5"/>
      <c r="CI629" s="5"/>
      <c r="CJ629" s="5"/>
      <c r="CK629" s="5"/>
      <c r="CL629" s="5"/>
      <c r="CM629" s="5"/>
    </row>
    <row r="630" spans="18:91" ht="13.2">
      <c r="R630" s="5"/>
      <c r="AD630" s="5"/>
      <c r="AW630" s="5"/>
      <c r="BF630" s="5"/>
      <c r="BV630" s="5"/>
      <c r="BW630" s="5"/>
      <c r="BX630" s="5"/>
      <c r="CD630" s="5"/>
      <c r="CE630" s="5"/>
      <c r="CF630" s="5"/>
      <c r="CG630" s="5"/>
      <c r="CH630" s="5"/>
      <c r="CI630" s="5"/>
      <c r="CJ630" s="5"/>
      <c r="CK630" s="5"/>
      <c r="CL630" s="5"/>
      <c r="CM630" s="5"/>
    </row>
    <row r="631" spans="18:91" ht="13.2">
      <c r="R631" s="5"/>
      <c r="AD631" s="5"/>
      <c r="AW631" s="5"/>
      <c r="BF631" s="5"/>
      <c r="BV631" s="5"/>
      <c r="BW631" s="5"/>
      <c r="BX631" s="5"/>
      <c r="CD631" s="5"/>
      <c r="CE631" s="5"/>
      <c r="CF631" s="5"/>
      <c r="CG631" s="5"/>
      <c r="CH631" s="5"/>
      <c r="CI631" s="5"/>
      <c r="CJ631" s="5"/>
      <c r="CK631" s="5"/>
      <c r="CL631" s="5"/>
      <c r="CM631" s="5"/>
    </row>
    <row r="632" spans="18:91" ht="13.2">
      <c r="R632" s="5"/>
      <c r="AD632" s="5"/>
      <c r="AW632" s="5"/>
      <c r="BF632" s="5"/>
      <c r="BV632" s="5"/>
      <c r="BW632" s="5"/>
      <c r="BX632" s="5"/>
      <c r="CD632" s="5"/>
      <c r="CE632" s="5"/>
      <c r="CF632" s="5"/>
      <c r="CG632" s="5"/>
      <c r="CH632" s="5"/>
      <c r="CI632" s="5"/>
      <c r="CJ632" s="5"/>
      <c r="CK632" s="5"/>
      <c r="CL632" s="5"/>
      <c r="CM632" s="5"/>
    </row>
    <row r="633" spans="18:91" ht="13.2">
      <c r="R633" s="5"/>
      <c r="AD633" s="5"/>
      <c r="AW633" s="5"/>
      <c r="BF633" s="5"/>
      <c r="BV633" s="5"/>
      <c r="BW633" s="5"/>
      <c r="BX633" s="5"/>
      <c r="CD633" s="5"/>
      <c r="CE633" s="5"/>
      <c r="CF633" s="5"/>
      <c r="CG633" s="5"/>
      <c r="CH633" s="5"/>
      <c r="CI633" s="5"/>
      <c r="CJ633" s="5"/>
      <c r="CK633" s="5"/>
      <c r="CL633" s="5"/>
      <c r="CM633" s="5"/>
    </row>
    <row r="634" spans="18:91" ht="13.2">
      <c r="R634" s="5"/>
      <c r="AD634" s="5"/>
      <c r="AW634" s="5"/>
      <c r="BF634" s="5"/>
      <c r="BV634" s="5"/>
      <c r="BW634" s="5"/>
      <c r="BX634" s="5"/>
      <c r="CD634" s="5"/>
      <c r="CE634" s="5"/>
      <c r="CF634" s="5"/>
      <c r="CG634" s="5"/>
      <c r="CH634" s="5"/>
      <c r="CI634" s="5"/>
      <c r="CJ634" s="5"/>
      <c r="CK634" s="5"/>
      <c r="CL634" s="5"/>
      <c r="CM634" s="5"/>
    </row>
    <row r="635" spans="18:91" ht="13.2">
      <c r="R635" s="5"/>
      <c r="AD635" s="5"/>
      <c r="AW635" s="5"/>
      <c r="BF635" s="5"/>
      <c r="BV635" s="5"/>
      <c r="BW635" s="5"/>
      <c r="BX635" s="5"/>
      <c r="CD635" s="5"/>
      <c r="CE635" s="5"/>
      <c r="CF635" s="5"/>
      <c r="CG635" s="5"/>
      <c r="CH635" s="5"/>
      <c r="CI635" s="5"/>
      <c r="CJ635" s="5"/>
      <c r="CK635" s="5"/>
      <c r="CL635" s="5"/>
      <c r="CM635" s="5"/>
    </row>
    <row r="636" spans="18:91" ht="13.2">
      <c r="R636" s="5"/>
      <c r="AD636" s="5"/>
      <c r="AW636" s="5"/>
      <c r="BF636" s="5"/>
      <c r="BV636" s="5"/>
      <c r="BW636" s="5"/>
      <c r="BX636" s="5"/>
      <c r="CD636" s="5"/>
      <c r="CE636" s="5"/>
      <c r="CF636" s="5"/>
      <c r="CG636" s="5"/>
      <c r="CH636" s="5"/>
      <c r="CI636" s="5"/>
      <c r="CJ636" s="5"/>
      <c r="CK636" s="5"/>
      <c r="CL636" s="5"/>
      <c r="CM636" s="5"/>
    </row>
    <row r="637" spans="18:91" ht="13.2">
      <c r="R637" s="5"/>
      <c r="AD637" s="5"/>
      <c r="AW637" s="5"/>
      <c r="BF637" s="5"/>
      <c r="BV637" s="5"/>
      <c r="BW637" s="5"/>
      <c r="BX637" s="5"/>
      <c r="CD637" s="5"/>
      <c r="CE637" s="5"/>
      <c r="CF637" s="5"/>
      <c r="CG637" s="5"/>
      <c r="CH637" s="5"/>
      <c r="CI637" s="5"/>
      <c r="CJ637" s="5"/>
      <c r="CK637" s="5"/>
      <c r="CL637" s="5"/>
      <c r="CM637" s="5"/>
    </row>
    <row r="638" spans="18:91" ht="13.2">
      <c r="R638" s="5"/>
      <c r="AD638" s="5"/>
      <c r="AW638" s="5"/>
      <c r="BF638" s="5"/>
      <c r="BV638" s="5"/>
      <c r="BW638" s="5"/>
      <c r="BX638" s="5"/>
      <c r="CD638" s="5"/>
      <c r="CE638" s="5"/>
      <c r="CF638" s="5"/>
      <c r="CG638" s="5"/>
      <c r="CH638" s="5"/>
      <c r="CI638" s="5"/>
      <c r="CJ638" s="5"/>
      <c r="CK638" s="5"/>
      <c r="CL638" s="5"/>
      <c r="CM638" s="5"/>
    </row>
    <row r="639" spans="18:91" ht="13.2">
      <c r="R639" s="5"/>
      <c r="AD639" s="5"/>
      <c r="AW639" s="5"/>
      <c r="BF639" s="5"/>
      <c r="BV639" s="5"/>
      <c r="BW639" s="5"/>
      <c r="BX639" s="5"/>
      <c r="CD639" s="5"/>
      <c r="CE639" s="5"/>
      <c r="CF639" s="5"/>
      <c r="CG639" s="5"/>
      <c r="CH639" s="5"/>
      <c r="CI639" s="5"/>
      <c r="CJ639" s="5"/>
      <c r="CK639" s="5"/>
      <c r="CL639" s="5"/>
      <c r="CM639" s="5"/>
    </row>
    <row r="640" spans="18:91" ht="13.2">
      <c r="R640" s="5"/>
      <c r="AD640" s="5"/>
      <c r="AW640" s="5"/>
      <c r="BF640" s="5"/>
      <c r="BV640" s="5"/>
      <c r="BW640" s="5"/>
      <c r="BX640" s="5"/>
      <c r="CD640" s="5"/>
      <c r="CE640" s="5"/>
      <c r="CF640" s="5"/>
      <c r="CG640" s="5"/>
      <c r="CH640" s="5"/>
      <c r="CI640" s="5"/>
      <c r="CJ640" s="5"/>
      <c r="CK640" s="5"/>
      <c r="CL640" s="5"/>
      <c r="CM640" s="5"/>
    </row>
    <row r="641" spans="18:91" ht="13.2">
      <c r="R641" s="5"/>
      <c r="AD641" s="5"/>
      <c r="AW641" s="5"/>
      <c r="BF641" s="5"/>
      <c r="BV641" s="5"/>
      <c r="BW641" s="5"/>
      <c r="BX641" s="5"/>
      <c r="CD641" s="5"/>
      <c r="CE641" s="5"/>
      <c r="CF641" s="5"/>
      <c r="CG641" s="5"/>
      <c r="CH641" s="5"/>
      <c r="CI641" s="5"/>
      <c r="CJ641" s="5"/>
      <c r="CK641" s="5"/>
      <c r="CL641" s="5"/>
      <c r="CM641" s="5"/>
    </row>
    <row r="642" spans="18:91" ht="13.2">
      <c r="R642" s="5"/>
      <c r="AD642" s="5"/>
      <c r="AW642" s="5"/>
      <c r="BF642" s="5"/>
      <c r="BV642" s="5"/>
      <c r="BW642" s="5"/>
      <c r="BX642" s="5"/>
      <c r="CD642" s="5"/>
      <c r="CE642" s="5"/>
      <c r="CF642" s="5"/>
      <c r="CG642" s="5"/>
      <c r="CH642" s="5"/>
      <c r="CI642" s="5"/>
      <c r="CJ642" s="5"/>
      <c r="CK642" s="5"/>
      <c r="CL642" s="5"/>
      <c r="CM642" s="5"/>
    </row>
    <row r="643" spans="18:91" ht="13.2">
      <c r="R643" s="5"/>
      <c r="AD643" s="5"/>
      <c r="AW643" s="5"/>
      <c r="BF643" s="5"/>
      <c r="BV643" s="5"/>
      <c r="BW643" s="5"/>
      <c r="BX643" s="5"/>
      <c r="CD643" s="5"/>
      <c r="CE643" s="5"/>
      <c r="CF643" s="5"/>
      <c r="CG643" s="5"/>
      <c r="CH643" s="5"/>
      <c r="CI643" s="5"/>
      <c r="CJ643" s="5"/>
      <c r="CK643" s="5"/>
      <c r="CL643" s="5"/>
      <c r="CM643" s="5"/>
    </row>
    <row r="644" spans="18:91" ht="13.2">
      <c r="R644" s="5"/>
      <c r="AD644" s="5"/>
      <c r="AW644" s="5"/>
      <c r="BF644" s="5"/>
      <c r="BV644" s="5"/>
      <c r="BW644" s="5"/>
      <c r="BX644" s="5"/>
      <c r="CD644" s="5"/>
      <c r="CE644" s="5"/>
      <c r="CF644" s="5"/>
      <c r="CG644" s="5"/>
      <c r="CH644" s="5"/>
      <c r="CI644" s="5"/>
      <c r="CJ644" s="5"/>
      <c r="CK644" s="5"/>
      <c r="CL644" s="5"/>
      <c r="CM644" s="5"/>
    </row>
    <row r="645" spans="18:91" ht="13.2">
      <c r="R645" s="5"/>
      <c r="AD645" s="5"/>
      <c r="AW645" s="5"/>
      <c r="BF645" s="5"/>
      <c r="BV645" s="5"/>
      <c r="BW645" s="5"/>
      <c r="BX645" s="5"/>
      <c r="CD645" s="5"/>
      <c r="CE645" s="5"/>
      <c r="CF645" s="5"/>
      <c r="CG645" s="5"/>
      <c r="CH645" s="5"/>
      <c r="CI645" s="5"/>
      <c r="CJ645" s="5"/>
      <c r="CK645" s="5"/>
      <c r="CL645" s="5"/>
      <c r="CM645" s="5"/>
    </row>
    <row r="646" spans="18:91" ht="13.2">
      <c r="R646" s="5"/>
      <c r="AD646" s="5"/>
      <c r="AW646" s="5"/>
      <c r="BF646" s="5"/>
      <c r="BV646" s="5"/>
      <c r="BW646" s="5"/>
      <c r="BX646" s="5"/>
      <c r="CD646" s="5"/>
      <c r="CE646" s="5"/>
      <c r="CF646" s="5"/>
      <c r="CG646" s="5"/>
      <c r="CH646" s="5"/>
      <c r="CI646" s="5"/>
      <c r="CJ646" s="5"/>
      <c r="CK646" s="5"/>
      <c r="CL646" s="5"/>
      <c r="CM646" s="5"/>
    </row>
    <row r="647" spans="18:91" ht="13.2">
      <c r="R647" s="5"/>
      <c r="AD647" s="5"/>
      <c r="AW647" s="5"/>
      <c r="BF647" s="5"/>
      <c r="BV647" s="5"/>
      <c r="BW647" s="5"/>
      <c r="BX647" s="5"/>
      <c r="CD647" s="5"/>
      <c r="CE647" s="5"/>
      <c r="CF647" s="5"/>
      <c r="CG647" s="5"/>
      <c r="CH647" s="5"/>
      <c r="CI647" s="5"/>
      <c r="CJ647" s="5"/>
      <c r="CK647" s="5"/>
      <c r="CL647" s="5"/>
      <c r="CM647" s="5"/>
    </row>
    <row r="648" spans="18:91" ht="13.2">
      <c r="R648" s="5"/>
      <c r="AD648" s="5"/>
      <c r="AW648" s="5"/>
      <c r="BF648" s="5"/>
      <c r="BV648" s="5"/>
      <c r="BW648" s="5"/>
      <c r="BX648" s="5"/>
      <c r="CD648" s="5"/>
      <c r="CE648" s="5"/>
      <c r="CF648" s="5"/>
      <c r="CG648" s="5"/>
      <c r="CH648" s="5"/>
      <c r="CI648" s="5"/>
      <c r="CJ648" s="5"/>
      <c r="CK648" s="5"/>
      <c r="CL648" s="5"/>
      <c r="CM648" s="5"/>
    </row>
    <row r="649" spans="18:91" ht="13.2">
      <c r="R649" s="5"/>
      <c r="AD649" s="5"/>
      <c r="AW649" s="5"/>
      <c r="BF649" s="5"/>
      <c r="BV649" s="5"/>
      <c r="BW649" s="5"/>
      <c r="BX649" s="5"/>
      <c r="CD649" s="5"/>
      <c r="CE649" s="5"/>
      <c r="CF649" s="5"/>
      <c r="CG649" s="5"/>
      <c r="CH649" s="5"/>
      <c r="CI649" s="5"/>
      <c r="CJ649" s="5"/>
      <c r="CK649" s="5"/>
      <c r="CL649" s="5"/>
      <c r="CM649" s="5"/>
    </row>
    <row r="650" spans="18:91" ht="13.2">
      <c r="R650" s="5"/>
      <c r="AD650" s="5"/>
      <c r="AW650" s="5"/>
      <c r="BF650" s="5"/>
      <c r="BV650" s="5"/>
      <c r="BW650" s="5"/>
      <c r="BX650" s="5"/>
      <c r="CD650" s="5"/>
      <c r="CE650" s="5"/>
      <c r="CF650" s="5"/>
      <c r="CG650" s="5"/>
      <c r="CH650" s="5"/>
      <c r="CI650" s="5"/>
      <c r="CJ650" s="5"/>
      <c r="CK650" s="5"/>
      <c r="CL650" s="5"/>
      <c r="CM650" s="5"/>
    </row>
    <row r="651" spans="18:91" ht="13.2">
      <c r="R651" s="5"/>
      <c r="AD651" s="5"/>
      <c r="AW651" s="5"/>
      <c r="BF651" s="5"/>
      <c r="BV651" s="5"/>
      <c r="BW651" s="5"/>
      <c r="BX651" s="5"/>
      <c r="CD651" s="5"/>
      <c r="CE651" s="5"/>
      <c r="CF651" s="5"/>
      <c r="CG651" s="5"/>
      <c r="CH651" s="5"/>
      <c r="CI651" s="5"/>
      <c r="CJ651" s="5"/>
      <c r="CK651" s="5"/>
      <c r="CL651" s="5"/>
      <c r="CM651" s="5"/>
    </row>
    <row r="652" spans="18:91" ht="13.2">
      <c r="R652" s="5"/>
      <c r="AD652" s="5"/>
      <c r="AW652" s="5"/>
      <c r="BF652" s="5"/>
      <c r="BV652" s="5"/>
      <c r="BW652" s="5"/>
      <c r="BX652" s="5"/>
      <c r="CD652" s="5"/>
      <c r="CE652" s="5"/>
      <c r="CF652" s="5"/>
      <c r="CG652" s="5"/>
      <c r="CH652" s="5"/>
      <c r="CI652" s="5"/>
      <c r="CJ652" s="5"/>
      <c r="CK652" s="5"/>
      <c r="CL652" s="5"/>
      <c r="CM652" s="5"/>
    </row>
    <row r="653" spans="18:91" ht="13.2">
      <c r="R653" s="5"/>
      <c r="AD653" s="5"/>
      <c r="AW653" s="5"/>
      <c r="BF653" s="5"/>
      <c r="BV653" s="5"/>
      <c r="BW653" s="5"/>
      <c r="BX653" s="5"/>
      <c r="CD653" s="5"/>
      <c r="CE653" s="5"/>
      <c r="CF653" s="5"/>
      <c r="CG653" s="5"/>
      <c r="CH653" s="5"/>
      <c r="CI653" s="5"/>
      <c r="CJ653" s="5"/>
      <c r="CK653" s="5"/>
      <c r="CL653" s="5"/>
      <c r="CM653" s="5"/>
    </row>
    <row r="654" spans="18:91" ht="13.2">
      <c r="R654" s="5"/>
      <c r="AD654" s="5"/>
      <c r="AW654" s="5"/>
      <c r="BF654" s="5"/>
      <c r="BV654" s="5"/>
      <c r="BW654" s="5"/>
      <c r="BX654" s="5"/>
      <c r="CD654" s="5"/>
      <c r="CE654" s="5"/>
      <c r="CF654" s="5"/>
      <c r="CG654" s="5"/>
      <c r="CH654" s="5"/>
      <c r="CI654" s="5"/>
      <c r="CJ654" s="5"/>
      <c r="CK654" s="5"/>
      <c r="CL654" s="5"/>
      <c r="CM654" s="5"/>
    </row>
    <row r="655" spans="18:91" ht="13.2">
      <c r="R655" s="5"/>
      <c r="AD655" s="5"/>
      <c r="AW655" s="5"/>
      <c r="BF655" s="5"/>
      <c r="BV655" s="5"/>
      <c r="BW655" s="5"/>
      <c r="BX655" s="5"/>
      <c r="CD655" s="5"/>
      <c r="CE655" s="5"/>
      <c r="CF655" s="5"/>
      <c r="CG655" s="5"/>
      <c r="CH655" s="5"/>
      <c r="CI655" s="5"/>
      <c r="CJ655" s="5"/>
      <c r="CK655" s="5"/>
      <c r="CL655" s="5"/>
      <c r="CM655" s="5"/>
    </row>
    <row r="656" spans="18:91" ht="13.2">
      <c r="R656" s="5"/>
      <c r="AD656" s="5"/>
      <c r="AW656" s="5"/>
      <c r="BF656" s="5"/>
      <c r="BV656" s="5"/>
      <c r="BW656" s="5"/>
      <c r="BX656" s="5"/>
      <c r="CD656" s="5"/>
      <c r="CE656" s="5"/>
      <c r="CF656" s="5"/>
      <c r="CG656" s="5"/>
      <c r="CH656" s="5"/>
      <c r="CI656" s="5"/>
      <c r="CJ656" s="5"/>
      <c r="CK656" s="5"/>
      <c r="CL656" s="5"/>
      <c r="CM656" s="5"/>
    </row>
    <row r="657" spans="18:91" ht="13.2">
      <c r="R657" s="5"/>
      <c r="AD657" s="5"/>
      <c r="AW657" s="5"/>
      <c r="BF657" s="5"/>
      <c r="BV657" s="5"/>
      <c r="BW657" s="5"/>
      <c r="BX657" s="5"/>
      <c r="CD657" s="5"/>
      <c r="CE657" s="5"/>
      <c r="CF657" s="5"/>
      <c r="CG657" s="5"/>
      <c r="CH657" s="5"/>
      <c r="CI657" s="5"/>
      <c r="CJ657" s="5"/>
      <c r="CK657" s="5"/>
      <c r="CL657" s="5"/>
      <c r="CM657" s="5"/>
    </row>
    <row r="658" spans="18:91" ht="13.2">
      <c r="R658" s="5"/>
      <c r="AD658" s="5"/>
      <c r="AW658" s="5"/>
      <c r="BF658" s="5"/>
      <c r="BV658" s="5"/>
      <c r="BW658" s="5"/>
      <c r="BX658" s="5"/>
      <c r="CD658" s="5"/>
      <c r="CE658" s="5"/>
      <c r="CF658" s="5"/>
      <c r="CG658" s="5"/>
      <c r="CH658" s="5"/>
      <c r="CI658" s="5"/>
      <c r="CJ658" s="5"/>
      <c r="CK658" s="5"/>
      <c r="CL658" s="5"/>
      <c r="CM658" s="5"/>
    </row>
    <row r="659" spans="18:91" ht="13.2">
      <c r="R659" s="5"/>
      <c r="AD659" s="5"/>
      <c r="AW659" s="5"/>
      <c r="BF659" s="5"/>
      <c r="BV659" s="5"/>
      <c r="BW659" s="5"/>
      <c r="BX659" s="5"/>
      <c r="CD659" s="5"/>
      <c r="CE659" s="5"/>
      <c r="CF659" s="5"/>
      <c r="CG659" s="5"/>
      <c r="CH659" s="5"/>
      <c r="CI659" s="5"/>
      <c r="CJ659" s="5"/>
      <c r="CK659" s="5"/>
      <c r="CL659" s="5"/>
      <c r="CM659" s="5"/>
    </row>
    <row r="660" spans="18:91" ht="13.2">
      <c r="R660" s="5"/>
      <c r="AD660" s="5"/>
      <c r="AW660" s="5"/>
      <c r="BF660" s="5"/>
      <c r="BV660" s="5"/>
      <c r="BW660" s="5"/>
      <c r="BX660" s="5"/>
      <c r="CD660" s="5"/>
      <c r="CE660" s="5"/>
      <c r="CF660" s="5"/>
      <c r="CG660" s="5"/>
      <c r="CH660" s="5"/>
      <c r="CI660" s="5"/>
      <c r="CJ660" s="5"/>
      <c r="CK660" s="5"/>
      <c r="CL660" s="5"/>
      <c r="CM660" s="5"/>
    </row>
    <row r="661" spans="18:91" ht="13.2">
      <c r="R661" s="5"/>
      <c r="AD661" s="5"/>
      <c r="AW661" s="5"/>
      <c r="BF661" s="5"/>
      <c r="BV661" s="5"/>
      <c r="BW661" s="5"/>
      <c r="BX661" s="5"/>
      <c r="CD661" s="5"/>
      <c r="CE661" s="5"/>
      <c r="CF661" s="5"/>
      <c r="CG661" s="5"/>
      <c r="CH661" s="5"/>
      <c r="CI661" s="5"/>
      <c r="CJ661" s="5"/>
      <c r="CK661" s="5"/>
      <c r="CL661" s="5"/>
      <c r="CM661" s="5"/>
    </row>
    <row r="662" spans="18:91" ht="13.2">
      <c r="R662" s="5"/>
      <c r="AD662" s="5"/>
      <c r="AW662" s="5"/>
      <c r="BF662" s="5"/>
      <c r="BV662" s="5"/>
      <c r="BW662" s="5"/>
      <c r="BX662" s="5"/>
      <c r="CD662" s="5"/>
      <c r="CE662" s="5"/>
      <c r="CF662" s="5"/>
      <c r="CG662" s="5"/>
      <c r="CH662" s="5"/>
      <c r="CI662" s="5"/>
      <c r="CJ662" s="5"/>
      <c r="CK662" s="5"/>
      <c r="CL662" s="5"/>
      <c r="CM662" s="5"/>
    </row>
    <row r="663" spans="18:91" ht="13.2">
      <c r="R663" s="5"/>
      <c r="AD663" s="5"/>
      <c r="AW663" s="5"/>
      <c r="BF663" s="5"/>
      <c r="BV663" s="5"/>
      <c r="BW663" s="5"/>
      <c r="BX663" s="5"/>
      <c r="CD663" s="5"/>
      <c r="CE663" s="5"/>
      <c r="CF663" s="5"/>
      <c r="CG663" s="5"/>
      <c r="CH663" s="5"/>
      <c r="CI663" s="5"/>
      <c r="CJ663" s="5"/>
      <c r="CK663" s="5"/>
      <c r="CL663" s="5"/>
      <c r="CM663" s="5"/>
    </row>
    <row r="664" spans="18:91" ht="13.2">
      <c r="R664" s="5"/>
      <c r="AD664" s="5"/>
      <c r="AW664" s="5"/>
      <c r="BF664" s="5"/>
      <c r="BV664" s="5"/>
      <c r="BW664" s="5"/>
      <c r="BX664" s="5"/>
      <c r="CD664" s="5"/>
      <c r="CE664" s="5"/>
      <c r="CF664" s="5"/>
      <c r="CG664" s="5"/>
      <c r="CH664" s="5"/>
      <c r="CI664" s="5"/>
      <c r="CJ664" s="5"/>
      <c r="CK664" s="5"/>
      <c r="CL664" s="5"/>
      <c r="CM664" s="5"/>
    </row>
    <row r="665" spans="18:91" ht="13.2">
      <c r="R665" s="5"/>
      <c r="AD665" s="5"/>
      <c r="AW665" s="5"/>
      <c r="BF665" s="5"/>
      <c r="BV665" s="5"/>
      <c r="BW665" s="5"/>
      <c r="BX665" s="5"/>
      <c r="CD665" s="5"/>
      <c r="CE665" s="5"/>
      <c r="CF665" s="5"/>
      <c r="CG665" s="5"/>
      <c r="CH665" s="5"/>
      <c r="CI665" s="5"/>
      <c r="CJ665" s="5"/>
      <c r="CK665" s="5"/>
      <c r="CL665" s="5"/>
      <c r="CM665" s="5"/>
    </row>
    <row r="666" spans="18:91" ht="13.2">
      <c r="R666" s="5"/>
      <c r="AD666" s="5"/>
      <c r="AW666" s="5"/>
      <c r="BF666" s="5"/>
      <c r="BV666" s="5"/>
      <c r="BW666" s="5"/>
      <c r="BX666" s="5"/>
      <c r="CD666" s="5"/>
      <c r="CE666" s="5"/>
      <c r="CF666" s="5"/>
      <c r="CG666" s="5"/>
      <c r="CH666" s="5"/>
      <c r="CI666" s="5"/>
      <c r="CJ666" s="5"/>
      <c r="CK666" s="5"/>
      <c r="CL666" s="5"/>
      <c r="CM666" s="5"/>
    </row>
    <row r="667" spans="18:91" ht="13.2">
      <c r="R667" s="5"/>
      <c r="AD667" s="5"/>
      <c r="AW667" s="5"/>
      <c r="BF667" s="5"/>
      <c r="BV667" s="5"/>
      <c r="BW667" s="5"/>
      <c r="BX667" s="5"/>
      <c r="CD667" s="5"/>
      <c r="CE667" s="5"/>
      <c r="CF667" s="5"/>
      <c r="CG667" s="5"/>
      <c r="CH667" s="5"/>
      <c r="CI667" s="5"/>
      <c r="CJ667" s="5"/>
      <c r="CK667" s="5"/>
      <c r="CL667" s="5"/>
      <c r="CM667" s="5"/>
    </row>
    <row r="668" spans="18:91" ht="13.2">
      <c r="R668" s="5"/>
      <c r="AD668" s="5"/>
      <c r="AW668" s="5"/>
      <c r="BF668" s="5"/>
      <c r="BV668" s="5"/>
      <c r="BW668" s="5"/>
      <c r="BX668" s="5"/>
      <c r="CD668" s="5"/>
      <c r="CE668" s="5"/>
      <c r="CF668" s="5"/>
      <c r="CG668" s="5"/>
      <c r="CH668" s="5"/>
      <c r="CI668" s="5"/>
      <c r="CJ668" s="5"/>
      <c r="CK668" s="5"/>
      <c r="CL668" s="5"/>
      <c r="CM668" s="5"/>
    </row>
    <row r="669" spans="18:91" ht="13.2">
      <c r="R669" s="5"/>
      <c r="AD669" s="5"/>
      <c r="AW669" s="5"/>
      <c r="BF669" s="5"/>
      <c r="BV669" s="5"/>
      <c r="BW669" s="5"/>
      <c r="BX669" s="5"/>
      <c r="CD669" s="5"/>
      <c r="CE669" s="5"/>
      <c r="CF669" s="5"/>
      <c r="CG669" s="5"/>
      <c r="CH669" s="5"/>
      <c r="CI669" s="5"/>
      <c r="CJ669" s="5"/>
      <c r="CK669" s="5"/>
      <c r="CL669" s="5"/>
      <c r="CM669" s="5"/>
    </row>
    <row r="670" spans="18:91" ht="13.2">
      <c r="R670" s="5"/>
      <c r="AD670" s="5"/>
      <c r="AW670" s="5"/>
      <c r="BF670" s="5"/>
      <c r="BV670" s="5"/>
      <c r="BW670" s="5"/>
      <c r="BX670" s="5"/>
      <c r="CD670" s="5"/>
      <c r="CE670" s="5"/>
      <c r="CF670" s="5"/>
      <c r="CG670" s="5"/>
      <c r="CH670" s="5"/>
      <c r="CI670" s="5"/>
      <c r="CJ670" s="5"/>
      <c r="CK670" s="5"/>
      <c r="CL670" s="5"/>
      <c r="CM670" s="5"/>
    </row>
    <row r="671" spans="18:91" ht="13.2">
      <c r="R671" s="5"/>
      <c r="AD671" s="5"/>
      <c r="AW671" s="5"/>
      <c r="BF671" s="5"/>
      <c r="BV671" s="5"/>
      <c r="BW671" s="5"/>
      <c r="BX671" s="5"/>
      <c r="CD671" s="5"/>
      <c r="CE671" s="5"/>
      <c r="CF671" s="5"/>
      <c r="CG671" s="5"/>
      <c r="CH671" s="5"/>
      <c r="CI671" s="5"/>
      <c r="CJ671" s="5"/>
      <c r="CK671" s="5"/>
      <c r="CL671" s="5"/>
      <c r="CM671" s="5"/>
    </row>
    <row r="672" spans="18:91" ht="13.2">
      <c r="R672" s="5"/>
      <c r="AD672" s="5"/>
      <c r="AW672" s="5"/>
      <c r="BF672" s="5"/>
      <c r="BV672" s="5"/>
      <c r="BW672" s="5"/>
      <c r="BX672" s="5"/>
      <c r="CD672" s="5"/>
      <c r="CE672" s="5"/>
      <c r="CF672" s="5"/>
      <c r="CG672" s="5"/>
      <c r="CH672" s="5"/>
      <c r="CI672" s="5"/>
      <c r="CJ672" s="5"/>
      <c r="CK672" s="5"/>
      <c r="CL672" s="5"/>
      <c r="CM672" s="5"/>
    </row>
    <row r="673" spans="18:91" ht="13.2">
      <c r="R673" s="5"/>
      <c r="AD673" s="5"/>
      <c r="AW673" s="5"/>
      <c r="BF673" s="5"/>
      <c r="BV673" s="5"/>
      <c r="BW673" s="5"/>
      <c r="BX673" s="5"/>
      <c r="CD673" s="5"/>
      <c r="CE673" s="5"/>
      <c r="CF673" s="5"/>
      <c r="CG673" s="5"/>
      <c r="CH673" s="5"/>
      <c r="CI673" s="5"/>
      <c r="CJ673" s="5"/>
      <c r="CK673" s="5"/>
      <c r="CL673" s="5"/>
      <c r="CM673" s="5"/>
    </row>
    <row r="674" spans="18:91" ht="13.2">
      <c r="R674" s="5"/>
      <c r="AD674" s="5"/>
      <c r="AW674" s="5"/>
      <c r="BF674" s="5"/>
      <c r="BV674" s="5"/>
      <c r="BW674" s="5"/>
      <c r="BX674" s="5"/>
      <c r="CD674" s="5"/>
      <c r="CE674" s="5"/>
      <c r="CF674" s="5"/>
      <c r="CG674" s="5"/>
      <c r="CH674" s="5"/>
      <c r="CI674" s="5"/>
      <c r="CJ674" s="5"/>
      <c r="CK674" s="5"/>
      <c r="CL674" s="5"/>
      <c r="CM674" s="5"/>
    </row>
    <row r="675" spans="18:91" ht="13.2">
      <c r="R675" s="5"/>
      <c r="AD675" s="5"/>
      <c r="AW675" s="5"/>
      <c r="BF675" s="5"/>
      <c r="BV675" s="5"/>
      <c r="BW675" s="5"/>
      <c r="BX675" s="5"/>
      <c r="CD675" s="5"/>
      <c r="CE675" s="5"/>
      <c r="CF675" s="5"/>
      <c r="CG675" s="5"/>
      <c r="CH675" s="5"/>
      <c r="CI675" s="5"/>
      <c r="CJ675" s="5"/>
      <c r="CK675" s="5"/>
      <c r="CL675" s="5"/>
      <c r="CM675" s="5"/>
    </row>
    <row r="676" spans="18:91" ht="13.2">
      <c r="R676" s="5"/>
      <c r="AD676" s="5"/>
      <c r="AW676" s="5"/>
      <c r="BF676" s="5"/>
      <c r="BV676" s="5"/>
      <c r="BW676" s="5"/>
      <c r="BX676" s="5"/>
      <c r="CD676" s="5"/>
      <c r="CE676" s="5"/>
      <c r="CF676" s="5"/>
      <c r="CG676" s="5"/>
      <c r="CH676" s="5"/>
      <c r="CI676" s="5"/>
      <c r="CJ676" s="5"/>
      <c r="CK676" s="5"/>
      <c r="CL676" s="5"/>
      <c r="CM676" s="5"/>
    </row>
    <row r="677" spans="18:91" ht="13.2">
      <c r="R677" s="5"/>
      <c r="AD677" s="5"/>
      <c r="AW677" s="5"/>
      <c r="BF677" s="5"/>
      <c r="BV677" s="5"/>
      <c r="BW677" s="5"/>
      <c r="BX677" s="5"/>
      <c r="CD677" s="5"/>
      <c r="CE677" s="5"/>
      <c r="CF677" s="5"/>
      <c r="CG677" s="5"/>
      <c r="CH677" s="5"/>
      <c r="CI677" s="5"/>
      <c r="CJ677" s="5"/>
      <c r="CK677" s="5"/>
      <c r="CL677" s="5"/>
      <c r="CM677" s="5"/>
    </row>
    <row r="678" spans="18:91" ht="13.2">
      <c r="R678" s="5"/>
      <c r="AD678" s="5"/>
      <c r="AW678" s="5"/>
      <c r="BF678" s="5"/>
      <c r="BV678" s="5"/>
      <c r="BW678" s="5"/>
      <c r="BX678" s="5"/>
      <c r="CD678" s="5"/>
      <c r="CE678" s="5"/>
      <c r="CF678" s="5"/>
      <c r="CG678" s="5"/>
      <c r="CH678" s="5"/>
      <c r="CI678" s="5"/>
      <c r="CJ678" s="5"/>
      <c r="CK678" s="5"/>
      <c r="CL678" s="5"/>
      <c r="CM678" s="5"/>
    </row>
    <row r="679" spans="18:91" ht="13.2">
      <c r="R679" s="5"/>
      <c r="AD679" s="5"/>
      <c r="AW679" s="5"/>
      <c r="BF679" s="5"/>
      <c r="BV679" s="5"/>
      <c r="BW679" s="5"/>
      <c r="BX679" s="5"/>
      <c r="CD679" s="5"/>
      <c r="CE679" s="5"/>
      <c r="CF679" s="5"/>
      <c r="CG679" s="5"/>
      <c r="CH679" s="5"/>
      <c r="CI679" s="5"/>
      <c r="CJ679" s="5"/>
      <c r="CK679" s="5"/>
      <c r="CL679" s="5"/>
      <c r="CM679" s="5"/>
    </row>
    <row r="680" spans="18:91" ht="13.2">
      <c r="R680" s="5"/>
      <c r="AD680" s="5"/>
      <c r="AW680" s="5"/>
      <c r="BF680" s="5"/>
      <c r="BV680" s="5"/>
      <c r="BW680" s="5"/>
      <c r="BX680" s="5"/>
      <c r="CD680" s="5"/>
      <c r="CE680" s="5"/>
      <c r="CF680" s="5"/>
      <c r="CG680" s="5"/>
      <c r="CH680" s="5"/>
      <c r="CI680" s="5"/>
      <c r="CJ680" s="5"/>
      <c r="CK680" s="5"/>
      <c r="CL680" s="5"/>
      <c r="CM680" s="5"/>
    </row>
    <row r="681" spans="18:91" ht="13.2">
      <c r="R681" s="5"/>
      <c r="AD681" s="5"/>
      <c r="AW681" s="5"/>
      <c r="BF681" s="5"/>
      <c r="BV681" s="5"/>
      <c r="BW681" s="5"/>
      <c r="BX681" s="5"/>
      <c r="CD681" s="5"/>
      <c r="CE681" s="5"/>
      <c r="CF681" s="5"/>
      <c r="CG681" s="5"/>
      <c r="CH681" s="5"/>
      <c r="CI681" s="5"/>
      <c r="CJ681" s="5"/>
      <c r="CK681" s="5"/>
      <c r="CL681" s="5"/>
      <c r="CM681" s="5"/>
    </row>
    <row r="682" spans="18:91" ht="13.2">
      <c r="R682" s="5"/>
      <c r="AD682" s="5"/>
      <c r="AW682" s="5"/>
      <c r="BF682" s="5"/>
      <c r="BV682" s="5"/>
      <c r="BW682" s="5"/>
      <c r="BX682" s="5"/>
      <c r="CD682" s="5"/>
      <c r="CE682" s="5"/>
      <c r="CF682" s="5"/>
      <c r="CG682" s="5"/>
      <c r="CH682" s="5"/>
      <c r="CI682" s="5"/>
      <c r="CJ682" s="5"/>
      <c r="CK682" s="5"/>
      <c r="CL682" s="5"/>
      <c r="CM682" s="5"/>
    </row>
    <row r="683" spans="18:91" ht="13.2">
      <c r="R683" s="5"/>
      <c r="AD683" s="5"/>
      <c r="AW683" s="5"/>
      <c r="BF683" s="5"/>
      <c r="BV683" s="5"/>
      <c r="BW683" s="5"/>
      <c r="BX683" s="5"/>
      <c r="CD683" s="5"/>
      <c r="CE683" s="5"/>
      <c r="CF683" s="5"/>
      <c r="CG683" s="5"/>
      <c r="CH683" s="5"/>
      <c r="CI683" s="5"/>
      <c r="CJ683" s="5"/>
      <c r="CK683" s="5"/>
      <c r="CL683" s="5"/>
      <c r="CM683" s="5"/>
    </row>
    <row r="684" spans="18:91" ht="13.2">
      <c r="R684" s="5"/>
      <c r="AD684" s="5"/>
      <c r="AW684" s="5"/>
      <c r="BF684" s="5"/>
      <c r="BV684" s="5"/>
      <c r="BW684" s="5"/>
      <c r="BX684" s="5"/>
      <c r="CD684" s="5"/>
      <c r="CE684" s="5"/>
      <c r="CF684" s="5"/>
      <c r="CG684" s="5"/>
      <c r="CH684" s="5"/>
      <c r="CI684" s="5"/>
      <c r="CJ684" s="5"/>
      <c r="CK684" s="5"/>
      <c r="CL684" s="5"/>
      <c r="CM684" s="5"/>
    </row>
    <row r="685" spans="18:91" ht="13.2">
      <c r="R685" s="5"/>
      <c r="AD685" s="5"/>
      <c r="AW685" s="5"/>
      <c r="BF685" s="5"/>
      <c r="BV685" s="5"/>
      <c r="BW685" s="5"/>
      <c r="BX685" s="5"/>
      <c r="CD685" s="5"/>
      <c r="CE685" s="5"/>
      <c r="CF685" s="5"/>
      <c r="CG685" s="5"/>
      <c r="CH685" s="5"/>
      <c r="CI685" s="5"/>
      <c r="CJ685" s="5"/>
      <c r="CK685" s="5"/>
      <c r="CL685" s="5"/>
      <c r="CM685" s="5"/>
    </row>
    <row r="686" spans="18:91" ht="13.2">
      <c r="R686" s="5"/>
      <c r="AD686" s="5"/>
      <c r="AW686" s="5"/>
      <c r="BF686" s="5"/>
      <c r="BV686" s="5"/>
      <c r="BW686" s="5"/>
      <c r="BX686" s="5"/>
      <c r="CD686" s="5"/>
      <c r="CE686" s="5"/>
      <c r="CF686" s="5"/>
      <c r="CG686" s="5"/>
      <c r="CH686" s="5"/>
      <c r="CI686" s="5"/>
      <c r="CJ686" s="5"/>
      <c r="CK686" s="5"/>
      <c r="CL686" s="5"/>
      <c r="CM686" s="5"/>
    </row>
    <row r="687" spans="18:91" ht="13.2">
      <c r="R687" s="5"/>
      <c r="AD687" s="5"/>
      <c r="AW687" s="5"/>
      <c r="BF687" s="5"/>
      <c r="BV687" s="5"/>
      <c r="BW687" s="5"/>
      <c r="BX687" s="5"/>
      <c r="CD687" s="5"/>
      <c r="CE687" s="5"/>
      <c r="CF687" s="5"/>
      <c r="CG687" s="5"/>
      <c r="CH687" s="5"/>
      <c r="CI687" s="5"/>
      <c r="CJ687" s="5"/>
      <c r="CK687" s="5"/>
      <c r="CL687" s="5"/>
      <c r="CM687" s="5"/>
    </row>
    <row r="688" spans="18:91" ht="13.2">
      <c r="R688" s="5"/>
      <c r="AD688" s="5"/>
      <c r="AW688" s="5"/>
      <c r="BF688" s="5"/>
      <c r="BV688" s="5"/>
      <c r="BW688" s="5"/>
      <c r="BX688" s="5"/>
      <c r="CD688" s="5"/>
      <c r="CE688" s="5"/>
      <c r="CF688" s="5"/>
      <c r="CG688" s="5"/>
      <c r="CH688" s="5"/>
      <c r="CI688" s="5"/>
      <c r="CJ688" s="5"/>
      <c r="CK688" s="5"/>
      <c r="CL688" s="5"/>
      <c r="CM688" s="5"/>
    </row>
    <row r="689" spans="18:91" ht="13.2">
      <c r="R689" s="5"/>
      <c r="AD689" s="5"/>
      <c r="AW689" s="5"/>
      <c r="BF689" s="5"/>
      <c r="BV689" s="5"/>
      <c r="BW689" s="5"/>
      <c r="BX689" s="5"/>
      <c r="CD689" s="5"/>
      <c r="CE689" s="5"/>
      <c r="CF689" s="5"/>
      <c r="CG689" s="5"/>
      <c r="CH689" s="5"/>
      <c r="CI689" s="5"/>
      <c r="CJ689" s="5"/>
      <c r="CK689" s="5"/>
      <c r="CL689" s="5"/>
      <c r="CM689" s="5"/>
    </row>
    <row r="690" spans="18:91" ht="13.2">
      <c r="R690" s="5"/>
      <c r="AD690" s="5"/>
      <c r="AW690" s="5"/>
      <c r="BF690" s="5"/>
      <c r="BV690" s="5"/>
      <c r="BW690" s="5"/>
      <c r="BX690" s="5"/>
      <c r="CD690" s="5"/>
      <c r="CE690" s="5"/>
      <c r="CF690" s="5"/>
      <c r="CG690" s="5"/>
      <c r="CH690" s="5"/>
      <c r="CI690" s="5"/>
      <c r="CJ690" s="5"/>
      <c r="CK690" s="5"/>
      <c r="CL690" s="5"/>
      <c r="CM690" s="5"/>
    </row>
    <row r="691" spans="18:91" ht="13.2">
      <c r="R691" s="5"/>
      <c r="AD691" s="5"/>
      <c r="AW691" s="5"/>
      <c r="BF691" s="5"/>
      <c r="BV691" s="5"/>
      <c r="BW691" s="5"/>
      <c r="BX691" s="5"/>
      <c r="CD691" s="5"/>
      <c r="CE691" s="5"/>
      <c r="CF691" s="5"/>
      <c r="CG691" s="5"/>
      <c r="CH691" s="5"/>
      <c r="CI691" s="5"/>
      <c r="CJ691" s="5"/>
      <c r="CK691" s="5"/>
      <c r="CL691" s="5"/>
      <c r="CM691" s="5"/>
    </row>
    <row r="692" spans="18:91" ht="13.2">
      <c r="R692" s="5"/>
      <c r="AD692" s="5"/>
      <c r="AW692" s="5"/>
      <c r="BF692" s="5"/>
      <c r="BV692" s="5"/>
      <c r="BW692" s="5"/>
      <c r="BX692" s="5"/>
      <c r="CD692" s="5"/>
      <c r="CE692" s="5"/>
      <c r="CF692" s="5"/>
      <c r="CG692" s="5"/>
      <c r="CH692" s="5"/>
      <c r="CI692" s="5"/>
      <c r="CJ692" s="5"/>
      <c r="CK692" s="5"/>
      <c r="CL692" s="5"/>
      <c r="CM692" s="5"/>
    </row>
    <row r="693" spans="18:91" ht="13.2">
      <c r="R693" s="5"/>
      <c r="AD693" s="5"/>
      <c r="AW693" s="5"/>
      <c r="BF693" s="5"/>
      <c r="BV693" s="5"/>
      <c r="BW693" s="5"/>
      <c r="BX693" s="5"/>
      <c r="CD693" s="5"/>
      <c r="CE693" s="5"/>
      <c r="CF693" s="5"/>
      <c r="CG693" s="5"/>
      <c r="CH693" s="5"/>
      <c r="CI693" s="5"/>
      <c r="CJ693" s="5"/>
      <c r="CK693" s="5"/>
      <c r="CL693" s="5"/>
      <c r="CM693" s="5"/>
    </row>
    <row r="694" spans="18:91" ht="13.2">
      <c r="R694" s="5"/>
      <c r="AD694" s="5"/>
      <c r="AW694" s="5"/>
      <c r="BF694" s="5"/>
      <c r="BV694" s="5"/>
      <c r="BW694" s="5"/>
      <c r="BX694" s="5"/>
      <c r="CD694" s="5"/>
      <c r="CE694" s="5"/>
      <c r="CF694" s="5"/>
      <c r="CG694" s="5"/>
      <c r="CH694" s="5"/>
      <c r="CI694" s="5"/>
      <c r="CJ694" s="5"/>
      <c r="CK694" s="5"/>
      <c r="CL694" s="5"/>
      <c r="CM694" s="5"/>
    </row>
    <row r="695" spans="18:91" ht="13.2">
      <c r="R695" s="5"/>
      <c r="AD695" s="5"/>
      <c r="AW695" s="5"/>
      <c r="BF695" s="5"/>
      <c r="BV695" s="5"/>
      <c r="BW695" s="5"/>
      <c r="BX695" s="5"/>
      <c r="CD695" s="5"/>
      <c r="CE695" s="5"/>
      <c r="CF695" s="5"/>
      <c r="CG695" s="5"/>
      <c r="CH695" s="5"/>
      <c r="CI695" s="5"/>
      <c r="CJ695" s="5"/>
      <c r="CK695" s="5"/>
      <c r="CL695" s="5"/>
      <c r="CM695" s="5"/>
    </row>
    <row r="696" spans="18:91" ht="13.2">
      <c r="R696" s="5"/>
      <c r="AD696" s="5"/>
      <c r="AW696" s="5"/>
      <c r="BF696" s="5"/>
      <c r="BV696" s="5"/>
      <c r="BW696" s="5"/>
      <c r="BX696" s="5"/>
      <c r="CD696" s="5"/>
      <c r="CE696" s="5"/>
      <c r="CF696" s="5"/>
      <c r="CG696" s="5"/>
      <c r="CH696" s="5"/>
      <c r="CI696" s="5"/>
      <c r="CJ696" s="5"/>
      <c r="CK696" s="5"/>
      <c r="CL696" s="5"/>
      <c r="CM696" s="5"/>
    </row>
    <row r="697" spans="18:91" ht="13.2">
      <c r="R697" s="5"/>
      <c r="AD697" s="5"/>
      <c r="AW697" s="5"/>
      <c r="BF697" s="5"/>
      <c r="BV697" s="5"/>
      <c r="BW697" s="5"/>
      <c r="BX697" s="5"/>
      <c r="CD697" s="5"/>
      <c r="CE697" s="5"/>
      <c r="CF697" s="5"/>
      <c r="CG697" s="5"/>
      <c r="CH697" s="5"/>
      <c r="CI697" s="5"/>
      <c r="CJ697" s="5"/>
      <c r="CK697" s="5"/>
      <c r="CL697" s="5"/>
      <c r="CM697" s="5"/>
    </row>
    <row r="698" spans="18:91" ht="13.2">
      <c r="R698" s="5"/>
      <c r="AD698" s="5"/>
      <c r="AW698" s="5"/>
      <c r="BF698" s="5"/>
      <c r="BV698" s="5"/>
      <c r="BW698" s="5"/>
      <c r="BX698" s="5"/>
      <c r="CD698" s="5"/>
      <c r="CE698" s="5"/>
      <c r="CF698" s="5"/>
      <c r="CG698" s="5"/>
      <c r="CH698" s="5"/>
      <c r="CI698" s="5"/>
      <c r="CJ698" s="5"/>
      <c r="CK698" s="5"/>
      <c r="CL698" s="5"/>
      <c r="CM698" s="5"/>
    </row>
    <row r="699" spans="18:91" ht="13.2">
      <c r="R699" s="5"/>
      <c r="AD699" s="5"/>
      <c r="AW699" s="5"/>
      <c r="BF699" s="5"/>
      <c r="BV699" s="5"/>
      <c r="BW699" s="5"/>
      <c r="BX699" s="5"/>
      <c r="CD699" s="5"/>
      <c r="CE699" s="5"/>
      <c r="CF699" s="5"/>
      <c r="CG699" s="5"/>
      <c r="CH699" s="5"/>
      <c r="CI699" s="5"/>
      <c r="CJ699" s="5"/>
      <c r="CK699" s="5"/>
      <c r="CL699" s="5"/>
      <c r="CM699" s="5"/>
    </row>
    <row r="700" spans="18:91" ht="13.2">
      <c r="R700" s="5"/>
      <c r="AD700" s="5"/>
      <c r="AW700" s="5"/>
      <c r="BF700" s="5"/>
      <c r="BV700" s="5"/>
      <c r="BW700" s="5"/>
      <c r="BX700" s="5"/>
      <c r="CD700" s="5"/>
      <c r="CE700" s="5"/>
      <c r="CF700" s="5"/>
      <c r="CG700" s="5"/>
      <c r="CH700" s="5"/>
      <c r="CI700" s="5"/>
      <c r="CJ700" s="5"/>
      <c r="CK700" s="5"/>
      <c r="CL700" s="5"/>
      <c r="CM700" s="5"/>
    </row>
    <row r="701" spans="18:91" ht="13.2">
      <c r="R701" s="5"/>
      <c r="AD701" s="5"/>
      <c r="AW701" s="5"/>
      <c r="BF701" s="5"/>
      <c r="BV701" s="5"/>
      <c r="BW701" s="5"/>
      <c r="BX701" s="5"/>
      <c r="CD701" s="5"/>
      <c r="CE701" s="5"/>
      <c r="CF701" s="5"/>
      <c r="CG701" s="5"/>
      <c r="CH701" s="5"/>
      <c r="CI701" s="5"/>
      <c r="CJ701" s="5"/>
      <c r="CK701" s="5"/>
      <c r="CL701" s="5"/>
      <c r="CM701" s="5"/>
    </row>
    <row r="702" spans="18:91" ht="13.2">
      <c r="R702" s="5"/>
      <c r="AD702" s="5"/>
      <c r="AW702" s="5"/>
      <c r="BF702" s="5"/>
      <c r="BV702" s="5"/>
      <c r="BW702" s="5"/>
      <c r="BX702" s="5"/>
      <c r="CD702" s="5"/>
      <c r="CE702" s="5"/>
      <c r="CF702" s="5"/>
      <c r="CG702" s="5"/>
      <c r="CH702" s="5"/>
      <c r="CI702" s="5"/>
      <c r="CJ702" s="5"/>
      <c r="CK702" s="5"/>
      <c r="CL702" s="5"/>
      <c r="CM702" s="5"/>
    </row>
    <row r="703" spans="18:91" ht="13.2">
      <c r="R703" s="5"/>
      <c r="AD703" s="5"/>
      <c r="AW703" s="5"/>
      <c r="BF703" s="5"/>
      <c r="BV703" s="5"/>
      <c r="BW703" s="5"/>
      <c r="BX703" s="5"/>
      <c r="CD703" s="5"/>
      <c r="CE703" s="5"/>
      <c r="CF703" s="5"/>
      <c r="CG703" s="5"/>
      <c r="CH703" s="5"/>
      <c r="CI703" s="5"/>
      <c r="CJ703" s="5"/>
      <c r="CK703" s="5"/>
      <c r="CL703" s="5"/>
      <c r="CM703" s="5"/>
    </row>
    <row r="704" spans="18:91" ht="13.2">
      <c r="R704" s="5"/>
      <c r="AD704" s="5"/>
      <c r="AW704" s="5"/>
      <c r="BF704" s="5"/>
      <c r="BV704" s="5"/>
      <c r="BW704" s="5"/>
      <c r="BX704" s="5"/>
      <c r="CD704" s="5"/>
      <c r="CE704" s="5"/>
      <c r="CF704" s="5"/>
      <c r="CG704" s="5"/>
      <c r="CH704" s="5"/>
      <c r="CI704" s="5"/>
      <c r="CJ704" s="5"/>
      <c r="CK704" s="5"/>
      <c r="CL704" s="5"/>
      <c r="CM704" s="5"/>
    </row>
    <row r="705" spans="18:91" ht="13.2">
      <c r="R705" s="5"/>
      <c r="AD705" s="5"/>
      <c r="AW705" s="5"/>
      <c r="BF705" s="5"/>
      <c r="BV705" s="5"/>
      <c r="BW705" s="5"/>
      <c r="BX705" s="5"/>
      <c r="CD705" s="5"/>
      <c r="CE705" s="5"/>
      <c r="CF705" s="5"/>
      <c r="CG705" s="5"/>
      <c r="CH705" s="5"/>
      <c r="CI705" s="5"/>
      <c r="CJ705" s="5"/>
      <c r="CK705" s="5"/>
      <c r="CL705" s="5"/>
      <c r="CM705" s="5"/>
    </row>
    <row r="706" spans="18:91" ht="13.2">
      <c r="R706" s="5"/>
      <c r="AD706" s="5"/>
      <c r="AW706" s="5"/>
      <c r="BF706" s="5"/>
      <c r="BV706" s="5"/>
      <c r="BW706" s="5"/>
      <c r="BX706" s="5"/>
      <c r="CD706" s="5"/>
      <c r="CE706" s="5"/>
      <c r="CF706" s="5"/>
      <c r="CG706" s="5"/>
      <c r="CH706" s="5"/>
      <c r="CI706" s="5"/>
      <c r="CJ706" s="5"/>
      <c r="CK706" s="5"/>
      <c r="CL706" s="5"/>
      <c r="CM706" s="5"/>
    </row>
    <row r="707" spans="18:91" ht="13.2">
      <c r="R707" s="5"/>
      <c r="AD707" s="5"/>
      <c r="AW707" s="5"/>
      <c r="BF707" s="5"/>
      <c r="BV707" s="5"/>
      <c r="BW707" s="5"/>
      <c r="BX707" s="5"/>
      <c r="CD707" s="5"/>
      <c r="CE707" s="5"/>
      <c r="CF707" s="5"/>
      <c r="CG707" s="5"/>
      <c r="CH707" s="5"/>
      <c r="CI707" s="5"/>
      <c r="CJ707" s="5"/>
      <c r="CK707" s="5"/>
      <c r="CL707" s="5"/>
      <c r="CM707" s="5"/>
    </row>
    <row r="708" spans="18:91" ht="13.2">
      <c r="R708" s="5"/>
      <c r="AD708" s="5"/>
      <c r="AW708" s="5"/>
      <c r="BF708" s="5"/>
      <c r="BV708" s="5"/>
      <c r="BW708" s="5"/>
      <c r="BX708" s="5"/>
      <c r="CD708" s="5"/>
      <c r="CE708" s="5"/>
      <c r="CF708" s="5"/>
      <c r="CG708" s="5"/>
      <c r="CH708" s="5"/>
      <c r="CI708" s="5"/>
      <c r="CJ708" s="5"/>
      <c r="CK708" s="5"/>
      <c r="CL708" s="5"/>
      <c r="CM708" s="5"/>
    </row>
    <row r="709" spans="18:91" ht="13.2">
      <c r="R709" s="5"/>
      <c r="AD709" s="5"/>
      <c r="AW709" s="5"/>
      <c r="BF709" s="5"/>
      <c r="BV709" s="5"/>
      <c r="BW709" s="5"/>
      <c r="BX709" s="5"/>
      <c r="CD709" s="5"/>
      <c r="CE709" s="5"/>
      <c r="CF709" s="5"/>
      <c r="CG709" s="5"/>
      <c r="CH709" s="5"/>
      <c r="CI709" s="5"/>
      <c r="CJ709" s="5"/>
      <c r="CK709" s="5"/>
      <c r="CL709" s="5"/>
      <c r="CM709" s="5"/>
    </row>
    <row r="710" spans="18:91" ht="13.2">
      <c r="R710" s="5"/>
      <c r="AD710" s="5"/>
      <c r="AW710" s="5"/>
      <c r="BF710" s="5"/>
      <c r="BV710" s="5"/>
      <c r="BW710" s="5"/>
      <c r="BX710" s="5"/>
      <c r="CD710" s="5"/>
      <c r="CE710" s="5"/>
      <c r="CF710" s="5"/>
      <c r="CG710" s="5"/>
      <c r="CH710" s="5"/>
      <c r="CI710" s="5"/>
      <c r="CJ710" s="5"/>
      <c r="CK710" s="5"/>
      <c r="CL710" s="5"/>
      <c r="CM710" s="5"/>
    </row>
    <row r="711" spans="18:91" ht="13.2">
      <c r="R711" s="5"/>
      <c r="AD711" s="5"/>
      <c r="AW711" s="5"/>
      <c r="BF711" s="5"/>
      <c r="BV711" s="5"/>
      <c r="BW711" s="5"/>
      <c r="BX711" s="5"/>
      <c r="CD711" s="5"/>
      <c r="CE711" s="5"/>
      <c r="CF711" s="5"/>
      <c r="CG711" s="5"/>
      <c r="CH711" s="5"/>
      <c r="CI711" s="5"/>
      <c r="CJ711" s="5"/>
      <c r="CK711" s="5"/>
      <c r="CL711" s="5"/>
      <c r="CM711" s="5"/>
    </row>
    <row r="712" spans="18:91" ht="13.2">
      <c r="R712" s="5"/>
      <c r="AD712" s="5"/>
      <c r="AW712" s="5"/>
      <c r="BF712" s="5"/>
      <c r="BV712" s="5"/>
      <c r="BW712" s="5"/>
      <c r="BX712" s="5"/>
      <c r="CD712" s="5"/>
      <c r="CE712" s="5"/>
      <c r="CF712" s="5"/>
      <c r="CG712" s="5"/>
      <c r="CH712" s="5"/>
      <c r="CI712" s="5"/>
      <c r="CJ712" s="5"/>
      <c r="CK712" s="5"/>
      <c r="CL712" s="5"/>
      <c r="CM712" s="5"/>
    </row>
    <row r="713" spans="18:91" ht="13.2">
      <c r="R713" s="5"/>
      <c r="AD713" s="5"/>
      <c r="AW713" s="5"/>
      <c r="BF713" s="5"/>
      <c r="BV713" s="5"/>
      <c r="BW713" s="5"/>
      <c r="BX713" s="5"/>
      <c r="CD713" s="5"/>
      <c r="CE713" s="5"/>
      <c r="CF713" s="5"/>
      <c r="CG713" s="5"/>
      <c r="CH713" s="5"/>
      <c r="CI713" s="5"/>
      <c r="CJ713" s="5"/>
      <c r="CK713" s="5"/>
      <c r="CL713" s="5"/>
      <c r="CM713" s="5"/>
    </row>
    <row r="714" spans="18:91" ht="13.2">
      <c r="R714" s="5"/>
      <c r="AD714" s="5"/>
      <c r="AW714" s="5"/>
      <c r="BF714" s="5"/>
      <c r="BV714" s="5"/>
      <c r="BW714" s="5"/>
      <c r="BX714" s="5"/>
      <c r="CD714" s="5"/>
      <c r="CE714" s="5"/>
      <c r="CF714" s="5"/>
      <c r="CG714" s="5"/>
      <c r="CH714" s="5"/>
      <c r="CI714" s="5"/>
      <c r="CJ714" s="5"/>
      <c r="CK714" s="5"/>
      <c r="CL714" s="5"/>
      <c r="CM714" s="5"/>
    </row>
    <row r="715" spans="18:91" ht="13.2">
      <c r="R715" s="5"/>
      <c r="AD715" s="5"/>
      <c r="AW715" s="5"/>
      <c r="BF715" s="5"/>
      <c r="BV715" s="5"/>
      <c r="BW715" s="5"/>
      <c r="BX715" s="5"/>
      <c r="CD715" s="5"/>
      <c r="CE715" s="5"/>
      <c r="CF715" s="5"/>
      <c r="CG715" s="5"/>
      <c r="CH715" s="5"/>
      <c r="CI715" s="5"/>
      <c r="CJ715" s="5"/>
      <c r="CK715" s="5"/>
      <c r="CL715" s="5"/>
      <c r="CM715" s="5"/>
    </row>
    <row r="716" spans="18:91" ht="13.2">
      <c r="R716" s="5"/>
      <c r="AD716" s="5"/>
      <c r="AW716" s="5"/>
      <c r="BF716" s="5"/>
      <c r="BV716" s="5"/>
      <c r="BW716" s="5"/>
      <c r="BX716" s="5"/>
      <c r="CD716" s="5"/>
      <c r="CE716" s="5"/>
      <c r="CF716" s="5"/>
      <c r="CG716" s="5"/>
      <c r="CH716" s="5"/>
      <c r="CI716" s="5"/>
      <c r="CJ716" s="5"/>
      <c r="CK716" s="5"/>
      <c r="CL716" s="5"/>
      <c r="CM716" s="5"/>
    </row>
    <row r="717" spans="18:91" ht="13.2">
      <c r="R717" s="5"/>
      <c r="AD717" s="5"/>
      <c r="AW717" s="5"/>
      <c r="BF717" s="5"/>
      <c r="BV717" s="5"/>
      <c r="BW717" s="5"/>
      <c r="BX717" s="5"/>
      <c r="CD717" s="5"/>
      <c r="CE717" s="5"/>
      <c r="CF717" s="5"/>
      <c r="CG717" s="5"/>
      <c r="CH717" s="5"/>
      <c r="CI717" s="5"/>
      <c r="CJ717" s="5"/>
      <c r="CK717" s="5"/>
      <c r="CL717" s="5"/>
      <c r="CM717" s="5"/>
    </row>
    <row r="718" spans="18:91" ht="13.2">
      <c r="R718" s="5"/>
      <c r="AD718" s="5"/>
      <c r="AW718" s="5"/>
      <c r="BF718" s="5"/>
      <c r="BV718" s="5"/>
      <c r="BW718" s="5"/>
      <c r="BX718" s="5"/>
      <c r="CD718" s="5"/>
      <c r="CE718" s="5"/>
      <c r="CF718" s="5"/>
      <c r="CG718" s="5"/>
      <c r="CH718" s="5"/>
      <c r="CI718" s="5"/>
      <c r="CJ718" s="5"/>
      <c r="CK718" s="5"/>
      <c r="CL718" s="5"/>
      <c r="CM718" s="5"/>
    </row>
    <row r="719" spans="18:91" ht="13.2">
      <c r="R719" s="5"/>
      <c r="AD719" s="5"/>
      <c r="AW719" s="5"/>
      <c r="BF719" s="5"/>
      <c r="BV719" s="5"/>
      <c r="BW719" s="5"/>
      <c r="BX719" s="5"/>
      <c r="CD719" s="5"/>
      <c r="CE719" s="5"/>
      <c r="CF719" s="5"/>
      <c r="CG719" s="5"/>
      <c r="CH719" s="5"/>
      <c r="CI719" s="5"/>
      <c r="CJ719" s="5"/>
      <c r="CK719" s="5"/>
      <c r="CL719" s="5"/>
      <c r="CM719" s="5"/>
    </row>
    <row r="720" spans="18:91" ht="13.2">
      <c r="R720" s="5"/>
      <c r="AD720" s="5"/>
      <c r="AW720" s="5"/>
      <c r="BF720" s="5"/>
      <c r="BV720" s="5"/>
      <c r="BW720" s="5"/>
      <c r="BX720" s="5"/>
      <c r="CD720" s="5"/>
      <c r="CE720" s="5"/>
      <c r="CF720" s="5"/>
      <c r="CG720" s="5"/>
      <c r="CH720" s="5"/>
      <c r="CI720" s="5"/>
      <c r="CJ720" s="5"/>
      <c r="CK720" s="5"/>
      <c r="CL720" s="5"/>
      <c r="CM720" s="5"/>
    </row>
    <row r="721" spans="18:91" ht="13.2">
      <c r="R721" s="5"/>
      <c r="AD721" s="5"/>
      <c r="AW721" s="5"/>
      <c r="BF721" s="5"/>
      <c r="BV721" s="5"/>
      <c r="BW721" s="5"/>
      <c r="BX721" s="5"/>
      <c r="CD721" s="5"/>
      <c r="CE721" s="5"/>
      <c r="CF721" s="5"/>
      <c r="CG721" s="5"/>
      <c r="CH721" s="5"/>
      <c r="CI721" s="5"/>
      <c r="CJ721" s="5"/>
      <c r="CK721" s="5"/>
      <c r="CL721" s="5"/>
      <c r="CM721" s="5"/>
    </row>
    <row r="722" spans="18:91" ht="13.2">
      <c r="R722" s="5"/>
      <c r="AD722" s="5"/>
      <c r="AW722" s="5"/>
      <c r="BF722" s="5"/>
      <c r="BV722" s="5"/>
      <c r="BW722" s="5"/>
      <c r="BX722" s="5"/>
      <c r="CD722" s="5"/>
      <c r="CE722" s="5"/>
      <c r="CF722" s="5"/>
      <c r="CG722" s="5"/>
      <c r="CH722" s="5"/>
      <c r="CI722" s="5"/>
      <c r="CJ722" s="5"/>
      <c r="CK722" s="5"/>
      <c r="CL722" s="5"/>
      <c r="CM722" s="5"/>
    </row>
    <row r="723" spans="18:91" ht="13.2">
      <c r="R723" s="5"/>
      <c r="AD723" s="5"/>
      <c r="AW723" s="5"/>
      <c r="BF723" s="5"/>
      <c r="BV723" s="5"/>
      <c r="BW723" s="5"/>
      <c r="BX723" s="5"/>
      <c r="CD723" s="5"/>
      <c r="CE723" s="5"/>
      <c r="CF723" s="5"/>
      <c r="CG723" s="5"/>
      <c r="CH723" s="5"/>
      <c r="CI723" s="5"/>
      <c r="CJ723" s="5"/>
      <c r="CK723" s="5"/>
      <c r="CL723" s="5"/>
      <c r="CM723" s="5"/>
    </row>
    <row r="724" spans="18:91" ht="13.2">
      <c r="R724" s="5"/>
      <c r="AD724" s="5"/>
      <c r="AW724" s="5"/>
      <c r="BF724" s="5"/>
      <c r="BV724" s="5"/>
      <c r="BW724" s="5"/>
      <c r="BX724" s="5"/>
      <c r="CD724" s="5"/>
      <c r="CE724" s="5"/>
      <c r="CF724" s="5"/>
      <c r="CG724" s="5"/>
      <c r="CH724" s="5"/>
      <c r="CI724" s="5"/>
      <c r="CJ724" s="5"/>
      <c r="CK724" s="5"/>
      <c r="CL724" s="5"/>
      <c r="CM724" s="5"/>
    </row>
    <row r="725" spans="18:91" ht="13.2">
      <c r="R725" s="5"/>
      <c r="AD725" s="5"/>
      <c r="AW725" s="5"/>
      <c r="BF725" s="5"/>
      <c r="BV725" s="5"/>
      <c r="BW725" s="5"/>
      <c r="BX725" s="5"/>
      <c r="CD725" s="5"/>
      <c r="CE725" s="5"/>
      <c r="CF725" s="5"/>
      <c r="CG725" s="5"/>
      <c r="CH725" s="5"/>
      <c r="CI725" s="5"/>
      <c r="CJ725" s="5"/>
      <c r="CK725" s="5"/>
      <c r="CL725" s="5"/>
      <c r="CM725" s="5"/>
    </row>
    <row r="726" spans="18:91" ht="13.2">
      <c r="R726" s="5"/>
      <c r="AD726" s="5"/>
      <c r="AW726" s="5"/>
      <c r="BF726" s="5"/>
      <c r="BV726" s="5"/>
      <c r="BW726" s="5"/>
      <c r="BX726" s="5"/>
      <c r="CD726" s="5"/>
      <c r="CE726" s="5"/>
      <c r="CF726" s="5"/>
      <c r="CG726" s="5"/>
      <c r="CH726" s="5"/>
      <c r="CI726" s="5"/>
      <c r="CJ726" s="5"/>
      <c r="CK726" s="5"/>
      <c r="CL726" s="5"/>
      <c r="CM726" s="5"/>
    </row>
    <row r="727" spans="18:91" ht="13.2">
      <c r="R727" s="5"/>
      <c r="AD727" s="5"/>
      <c r="AW727" s="5"/>
      <c r="BF727" s="5"/>
      <c r="BV727" s="5"/>
      <c r="BW727" s="5"/>
      <c r="BX727" s="5"/>
      <c r="CD727" s="5"/>
      <c r="CE727" s="5"/>
      <c r="CF727" s="5"/>
      <c r="CG727" s="5"/>
      <c r="CH727" s="5"/>
      <c r="CI727" s="5"/>
      <c r="CJ727" s="5"/>
      <c r="CK727" s="5"/>
      <c r="CL727" s="5"/>
      <c r="CM727" s="5"/>
    </row>
    <row r="728" spans="18:91" ht="13.2">
      <c r="R728" s="5"/>
      <c r="AD728" s="5"/>
      <c r="AW728" s="5"/>
      <c r="BF728" s="5"/>
      <c r="BV728" s="5"/>
      <c r="BW728" s="5"/>
      <c r="BX728" s="5"/>
      <c r="CD728" s="5"/>
      <c r="CE728" s="5"/>
      <c r="CF728" s="5"/>
      <c r="CG728" s="5"/>
      <c r="CH728" s="5"/>
      <c r="CI728" s="5"/>
      <c r="CJ728" s="5"/>
      <c r="CK728" s="5"/>
      <c r="CL728" s="5"/>
      <c r="CM728" s="5"/>
    </row>
    <row r="729" spans="18:91" ht="13.2">
      <c r="R729" s="5"/>
      <c r="AD729" s="5"/>
      <c r="AW729" s="5"/>
      <c r="BF729" s="5"/>
      <c r="BV729" s="5"/>
      <c r="BW729" s="5"/>
      <c r="BX729" s="5"/>
      <c r="CD729" s="5"/>
      <c r="CE729" s="5"/>
      <c r="CF729" s="5"/>
      <c r="CG729" s="5"/>
      <c r="CH729" s="5"/>
      <c r="CI729" s="5"/>
      <c r="CJ729" s="5"/>
      <c r="CK729" s="5"/>
      <c r="CL729" s="5"/>
      <c r="CM729" s="5"/>
    </row>
    <row r="730" spans="18:91" ht="13.2">
      <c r="R730" s="5"/>
      <c r="AD730" s="5"/>
      <c r="AW730" s="5"/>
      <c r="BF730" s="5"/>
      <c r="BV730" s="5"/>
      <c r="BW730" s="5"/>
      <c r="BX730" s="5"/>
      <c r="CD730" s="5"/>
      <c r="CE730" s="5"/>
      <c r="CF730" s="5"/>
      <c r="CG730" s="5"/>
      <c r="CH730" s="5"/>
      <c r="CI730" s="5"/>
      <c r="CJ730" s="5"/>
      <c r="CK730" s="5"/>
      <c r="CL730" s="5"/>
      <c r="CM730" s="5"/>
    </row>
    <row r="731" spans="18:91" ht="13.2">
      <c r="R731" s="5"/>
      <c r="AD731" s="5"/>
      <c r="AW731" s="5"/>
      <c r="BF731" s="5"/>
      <c r="BV731" s="5"/>
      <c r="BW731" s="5"/>
      <c r="BX731" s="5"/>
      <c r="CD731" s="5"/>
      <c r="CE731" s="5"/>
      <c r="CF731" s="5"/>
      <c r="CG731" s="5"/>
      <c r="CH731" s="5"/>
      <c r="CI731" s="5"/>
      <c r="CJ731" s="5"/>
      <c r="CK731" s="5"/>
      <c r="CL731" s="5"/>
      <c r="CM731" s="5"/>
    </row>
    <row r="732" spans="18:91" ht="13.2">
      <c r="R732" s="5"/>
      <c r="AD732" s="5"/>
      <c r="AW732" s="5"/>
      <c r="BF732" s="5"/>
      <c r="BV732" s="5"/>
      <c r="BW732" s="5"/>
      <c r="BX732" s="5"/>
      <c r="CD732" s="5"/>
      <c r="CE732" s="5"/>
      <c r="CF732" s="5"/>
      <c r="CG732" s="5"/>
      <c r="CH732" s="5"/>
      <c r="CI732" s="5"/>
      <c r="CJ732" s="5"/>
      <c r="CK732" s="5"/>
      <c r="CL732" s="5"/>
      <c r="CM732" s="5"/>
    </row>
    <row r="733" spans="18:91" ht="13.2">
      <c r="R733" s="5"/>
      <c r="AD733" s="5"/>
      <c r="AW733" s="5"/>
      <c r="BF733" s="5"/>
      <c r="BV733" s="5"/>
      <c r="BW733" s="5"/>
      <c r="BX733" s="5"/>
      <c r="CD733" s="5"/>
      <c r="CE733" s="5"/>
      <c r="CF733" s="5"/>
      <c r="CG733" s="5"/>
      <c r="CH733" s="5"/>
      <c r="CI733" s="5"/>
      <c r="CJ733" s="5"/>
      <c r="CK733" s="5"/>
      <c r="CL733" s="5"/>
      <c r="CM733" s="5"/>
    </row>
    <row r="734" spans="18:91" ht="13.2">
      <c r="R734" s="5"/>
      <c r="AD734" s="5"/>
      <c r="AW734" s="5"/>
      <c r="BF734" s="5"/>
      <c r="BV734" s="5"/>
      <c r="BW734" s="5"/>
      <c r="BX734" s="5"/>
      <c r="CD734" s="5"/>
      <c r="CE734" s="5"/>
      <c r="CF734" s="5"/>
      <c r="CG734" s="5"/>
      <c r="CH734" s="5"/>
      <c r="CI734" s="5"/>
      <c r="CJ734" s="5"/>
      <c r="CK734" s="5"/>
      <c r="CL734" s="5"/>
      <c r="CM734" s="5"/>
    </row>
    <row r="735" spans="18:91" ht="13.2">
      <c r="R735" s="5"/>
      <c r="AD735" s="5"/>
      <c r="AW735" s="5"/>
      <c r="BF735" s="5"/>
      <c r="BV735" s="5"/>
      <c r="BW735" s="5"/>
      <c r="BX735" s="5"/>
      <c r="CD735" s="5"/>
      <c r="CE735" s="5"/>
      <c r="CF735" s="5"/>
      <c r="CG735" s="5"/>
      <c r="CH735" s="5"/>
      <c r="CI735" s="5"/>
      <c r="CJ735" s="5"/>
      <c r="CK735" s="5"/>
      <c r="CL735" s="5"/>
      <c r="CM735" s="5"/>
    </row>
    <row r="736" spans="18:91" ht="13.2">
      <c r="R736" s="5"/>
      <c r="AD736" s="5"/>
      <c r="AW736" s="5"/>
      <c r="BF736" s="5"/>
      <c r="BV736" s="5"/>
      <c r="BW736" s="5"/>
      <c r="BX736" s="5"/>
      <c r="CD736" s="5"/>
      <c r="CE736" s="5"/>
      <c r="CF736" s="5"/>
      <c r="CG736" s="5"/>
      <c r="CH736" s="5"/>
      <c r="CI736" s="5"/>
      <c r="CJ736" s="5"/>
      <c r="CK736" s="5"/>
      <c r="CL736" s="5"/>
      <c r="CM736" s="5"/>
    </row>
    <row r="737" spans="18:91" ht="13.2">
      <c r="R737" s="5"/>
      <c r="AD737" s="5"/>
      <c r="AW737" s="5"/>
      <c r="BF737" s="5"/>
      <c r="BV737" s="5"/>
      <c r="BW737" s="5"/>
      <c r="BX737" s="5"/>
      <c r="CD737" s="5"/>
      <c r="CE737" s="5"/>
      <c r="CF737" s="5"/>
      <c r="CG737" s="5"/>
      <c r="CH737" s="5"/>
      <c r="CI737" s="5"/>
      <c r="CJ737" s="5"/>
      <c r="CK737" s="5"/>
      <c r="CL737" s="5"/>
      <c r="CM737" s="5"/>
    </row>
    <row r="738" spans="18:91" ht="13.2">
      <c r="R738" s="5"/>
      <c r="AD738" s="5"/>
      <c r="AW738" s="5"/>
      <c r="BF738" s="5"/>
      <c r="BV738" s="5"/>
      <c r="BW738" s="5"/>
      <c r="BX738" s="5"/>
      <c r="CD738" s="5"/>
      <c r="CE738" s="5"/>
      <c r="CF738" s="5"/>
      <c r="CG738" s="5"/>
      <c r="CH738" s="5"/>
      <c r="CI738" s="5"/>
      <c r="CJ738" s="5"/>
      <c r="CK738" s="5"/>
      <c r="CL738" s="5"/>
      <c r="CM738" s="5"/>
    </row>
    <row r="739" spans="18:91" ht="13.2">
      <c r="R739" s="5"/>
      <c r="AD739" s="5"/>
      <c r="AW739" s="5"/>
      <c r="BF739" s="5"/>
      <c r="BV739" s="5"/>
      <c r="BW739" s="5"/>
      <c r="BX739" s="5"/>
      <c r="CD739" s="5"/>
      <c r="CE739" s="5"/>
      <c r="CF739" s="5"/>
      <c r="CG739" s="5"/>
      <c r="CH739" s="5"/>
      <c r="CI739" s="5"/>
      <c r="CJ739" s="5"/>
      <c r="CK739" s="5"/>
      <c r="CL739" s="5"/>
      <c r="CM739" s="5"/>
    </row>
    <row r="740" spans="18:91" ht="13.2">
      <c r="R740" s="5"/>
      <c r="AD740" s="5"/>
      <c r="AW740" s="5"/>
      <c r="BF740" s="5"/>
      <c r="BV740" s="5"/>
      <c r="BW740" s="5"/>
      <c r="BX740" s="5"/>
      <c r="CD740" s="5"/>
      <c r="CE740" s="5"/>
      <c r="CF740" s="5"/>
      <c r="CG740" s="5"/>
      <c r="CH740" s="5"/>
      <c r="CI740" s="5"/>
      <c r="CJ740" s="5"/>
      <c r="CK740" s="5"/>
      <c r="CL740" s="5"/>
      <c r="CM740" s="5"/>
    </row>
    <row r="741" spans="18:91" ht="13.2">
      <c r="R741" s="5"/>
      <c r="AD741" s="5"/>
      <c r="AW741" s="5"/>
      <c r="BF741" s="5"/>
      <c r="BV741" s="5"/>
      <c r="BW741" s="5"/>
      <c r="BX741" s="5"/>
      <c r="CD741" s="5"/>
      <c r="CE741" s="5"/>
      <c r="CF741" s="5"/>
      <c r="CG741" s="5"/>
      <c r="CH741" s="5"/>
      <c r="CI741" s="5"/>
      <c r="CJ741" s="5"/>
      <c r="CK741" s="5"/>
      <c r="CL741" s="5"/>
      <c r="CM741" s="5"/>
    </row>
    <row r="742" spans="18:91" ht="13.2">
      <c r="R742" s="5"/>
      <c r="AD742" s="5"/>
      <c r="AW742" s="5"/>
      <c r="BF742" s="5"/>
      <c r="BV742" s="5"/>
      <c r="BW742" s="5"/>
      <c r="BX742" s="5"/>
      <c r="CD742" s="5"/>
      <c r="CE742" s="5"/>
      <c r="CF742" s="5"/>
      <c r="CG742" s="5"/>
      <c r="CH742" s="5"/>
      <c r="CI742" s="5"/>
      <c r="CJ742" s="5"/>
      <c r="CK742" s="5"/>
      <c r="CL742" s="5"/>
      <c r="CM742" s="5"/>
    </row>
    <row r="743" spans="18:91" ht="13.2">
      <c r="R743" s="5"/>
      <c r="AD743" s="5"/>
      <c r="AW743" s="5"/>
      <c r="BF743" s="5"/>
      <c r="BV743" s="5"/>
      <c r="BW743" s="5"/>
      <c r="BX743" s="5"/>
      <c r="CD743" s="5"/>
      <c r="CE743" s="5"/>
      <c r="CF743" s="5"/>
      <c r="CG743" s="5"/>
      <c r="CH743" s="5"/>
      <c r="CI743" s="5"/>
      <c r="CJ743" s="5"/>
      <c r="CK743" s="5"/>
      <c r="CL743" s="5"/>
      <c r="CM743" s="5"/>
    </row>
    <row r="744" spans="18:91" ht="13.2">
      <c r="R744" s="5"/>
      <c r="AD744" s="5"/>
      <c r="AW744" s="5"/>
      <c r="BF744" s="5"/>
      <c r="BV744" s="5"/>
      <c r="BW744" s="5"/>
      <c r="BX744" s="5"/>
      <c r="CD744" s="5"/>
      <c r="CE744" s="5"/>
      <c r="CF744" s="5"/>
      <c r="CG744" s="5"/>
      <c r="CH744" s="5"/>
      <c r="CI744" s="5"/>
      <c r="CJ744" s="5"/>
      <c r="CK744" s="5"/>
      <c r="CL744" s="5"/>
      <c r="CM744" s="5"/>
    </row>
    <row r="745" spans="18:91" ht="13.2">
      <c r="R745" s="5"/>
      <c r="AD745" s="5"/>
      <c r="AW745" s="5"/>
      <c r="BF745" s="5"/>
      <c r="BV745" s="5"/>
      <c r="BW745" s="5"/>
      <c r="BX745" s="5"/>
      <c r="CD745" s="5"/>
      <c r="CE745" s="5"/>
      <c r="CF745" s="5"/>
      <c r="CG745" s="5"/>
      <c r="CH745" s="5"/>
      <c r="CI745" s="5"/>
      <c r="CJ745" s="5"/>
      <c r="CK745" s="5"/>
      <c r="CL745" s="5"/>
      <c r="CM745" s="5"/>
    </row>
    <row r="746" spans="18:91" ht="13.2">
      <c r="R746" s="5"/>
      <c r="AD746" s="5"/>
      <c r="AW746" s="5"/>
      <c r="BF746" s="5"/>
      <c r="BV746" s="5"/>
      <c r="BW746" s="5"/>
      <c r="BX746" s="5"/>
      <c r="CD746" s="5"/>
      <c r="CE746" s="5"/>
      <c r="CF746" s="5"/>
      <c r="CG746" s="5"/>
      <c r="CH746" s="5"/>
      <c r="CI746" s="5"/>
      <c r="CJ746" s="5"/>
      <c r="CK746" s="5"/>
      <c r="CL746" s="5"/>
      <c r="CM746" s="5"/>
    </row>
    <row r="747" spans="18:91" ht="13.2">
      <c r="R747" s="5"/>
      <c r="AD747" s="5"/>
      <c r="AW747" s="5"/>
      <c r="BF747" s="5"/>
      <c r="BV747" s="5"/>
      <c r="BW747" s="5"/>
      <c r="BX747" s="5"/>
      <c r="CD747" s="5"/>
      <c r="CE747" s="5"/>
      <c r="CF747" s="5"/>
      <c r="CG747" s="5"/>
      <c r="CH747" s="5"/>
      <c r="CI747" s="5"/>
      <c r="CJ747" s="5"/>
      <c r="CK747" s="5"/>
      <c r="CL747" s="5"/>
      <c r="CM747" s="5"/>
    </row>
    <row r="748" spans="18:91" ht="13.2">
      <c r="R748" s="5"/>
      <c r="AD748" s="5"/>
      <c r="AW748" s="5"/>
      <c r="BF748" s="5"/>
      <c r="BV748" s="5"/>
      <c r="BW748" s="5"/>
      <c r="BX748" s="5"/>
      <c r="CD748" s="5"/>
      <c r="CE748" s="5"/>
      <c r="CF748" s="5"/>
      <c r="CG748" s="5"/>
      <c r="CH748" s="5"/>
      <c r="CI748" s="5"/>
      <c r="CJ748" s="5"/>
      <c r="CK748" s="5"/>
      <c r="CL748" s="5"/>
      <c r="CM748" s="5"/>
    </row>
    <row r="749" spans="18:91" ht="13.2">
      <c r="R749" s="5"/>
      <c r="AD749" s="5"/>
      <c r="AW749" s="5"/>
      <c r="BF749" s="5"/>
      <c r="BV749" s="5"/>
      <c r="BW749" s="5"/>
      <c r="BX749" s="5"/>
      <c r="CD749" s="5"/>
      <c r="CE749" s="5"/>
      <c r="CF749" s="5"/>
      <c r="CG749" s="5"/>
      <c r="CH749" s="5"/>
      <c r="CI749" s="5"/>
      <c r="CJ749" s="5"/>
      <c r="CK749" s="5"/>
      <c r="CL749" s="5"/>
      <c r="CM749" s="5"/>
    </row>
    <row r="750" spans="18:91" ht="13.2">
      <c r="R750" s="5"/>
      <c r="AD750" s="5"/>
      <c r="AW750" s="5"/>
      <c r="BF750" s="5"/>
      <c r="BV750" s="5"/>
      <c r="BW750" s="5"/>
      <c r="BX750" s="5"/>
      <c r="CD750" s="5"/>
      <c r="CE750" s="5"/>
      <c r="CF750" s="5"/>
      <c r="CG750" s="5"/>
      <c r="CH750" s="5"/>
      <c r="CI750" s="5"/>
      <c r="CJ750" s="5"/>
      <c r="CK750" s="5"/>
      <c r="CL750" s="5"/>
      <c r="CM750" s="5"/>
    </row>
    <row r="751" spans="18:91" ht="13.2">
      <c r="R751" s="5"/>
      <c r="AD751" s="5"/>
      <c r="AW751" s="5"/>
      <c r="BF751" s="5"/>
      <c r="BV751" s="5"/>
      <c r="BW751" s="5"/>
      <c r="BX751" s="5"/>
      <c r="CD751" s="5"/>
      <c r="CE751" s="5"/>
      <c r="CF751" s="5"/>
      <c r="CG751" s="5"/>
      <c r="CH751" s="5"/>
      <c r="CI751" s="5"/>
      <c r="CJ751" s="5"/>
      <c r="CK751" s="5"/>
      <c r="CL751" s="5"/>
      <c r="CM751" s="5"/>
    </row>
    <row r="752" spans="18:91" ht="13.2">
      <c r="R752" s="5"/>
      <c r="AD752" s="5"/>
      <c r="AW752" s="5"/>
      <c r="BF752" s="5"/>
      <c r="BV752" s="5"/>
      <c r="BW752" s="5"/>
      <c r="BX752" s="5"/>
      <c r="CD752" s="5"/>
      <c r="CE752" s="5"/>
      <c r="CF752" s="5"/>
      <c r="CG752" s="5"/>
      <c r="CH752" s="5"/>
      <c r="CI752" s="5"/>
      <c r="CJ752" s="5"/>
      <c r="CK752" s="5"/>
      <c r="CL752" s="5"/>
      <c r="CM752" s="5"/>
    </row>
    <row r="753" spans="18:91" ht="13.2">
      <c r="R753" s="5"/>
      <c r="AD753" s="5"/>
      <c r="AW753" s="5"/>
      <c r="BF753" s="5"/>
      <c r="BV753" s="5"/>
      <c r="BW753" s="5"/>
      <c r="BX753" s="5"/>
      <c r="CD753" s="5"/>
      <c r="CE753" s="5"/>
      <c r="CF753" s="5"/>
      <c r="CG753" s="5"/>
      <c r="CH753" s="5"/>
      <c r="CI753" s="5"/>
      <c r="CJ753" s="5"/>
      <c r="CK753" s="5"/>
      <c r="CL753" s="5"/>
      <c r="CM753" s="5"/>
    </row>
    <row r="754" spans="18:91" ht="13.2">
      <c r="R754" s="5"/>
      <c r="AD754" s="5"/>
      <c r="AW754" s="5"/>
      <c r="BF754" s="5"/>
      <c r="BV754" s="5"/>
      <c r="BW754" s="5"/>
      <c r="BX754" s="5"/>
      <c r="CD754" s="5"/>
      <c r="CE754" s="5"/>
      <c r="CF754" s="5"/>
      <c r="CG754" s="5"/>
      <c r="CH754" s="5"/>
      <c r="CI754" s="5"/>
      <c r="CJ754" s="5"/>
      <c r="CK754" s="5"/>
      <c r="CL754" s="5"/>
      <c r="CM754" s="5"/>
    </row>
    <row r="755" spans="18:91" ht="13.2">
      <c r="R755" s="5"/>
      <c r="AD755" s="5"/>
      <c r="AW755" s="5"/>
      <c r="BF755" s="5"/>
      <c r="BV755" s="5"/>
      <c r="BW755" s="5"/>
      <c r="BX755" s="5"/>
      <c r="CD755" s="5"/>
      <c r="CE755" s="5"/>
      <c r="CF755" s="5"/>
      <c r="CG755" s="5"/>
      <c r="CH755" s="5"/>
      <c r="CI755" s="5"/>
      <c r="CJ755" s="5"/>
      <c r="CK755" s="5"/>
      <c r="CL755" s="5"/>
      <c r="CM755" s="5"/>
    </row>
    <row r="756" spans="18:91" ht="13.2">
      <c r="R756" s="5"/>
      <c r="AD756" s="5"/>
      <c r="AW756" s="5"/>
      <c r="BF756" s="5"/>
      <c r="BV756" s="5"/>
      <c r="BW756" s="5"/>
      <c r="BX756" s="5"/>
      <c r="CD756" s="5"/>
      <c r="CE756" s="5"/>
      <c r="CF756" s="5"/>
      <c r="CG756" s="5"/>
      <c r="CH756" s="5"/>
      <c r="CI756" s="5"/>
      <c r="CJ756" s="5"/>
      <c r="CK756" s="5"/>
      <c r="CL756" s="5"/>
      <c r="CM756" s="5"/>
    </row>
    <row r="757" spans="18:91" ht="13.2">
      <c r="R757" s="5"/>
      <c r="AD757" s="5"/>
      <c r="AW757" s="5"/>
      <c r="BF757" s="5"/>
      <c r="BV757" s="5"/>
      <c r="BW757" s="5"/>
      <c r="BX757" s="5"/>
      <c r="CD757" s="5"/>
      <c r="CE757" s="5"/>
      <c r="CF757" s="5"/>
      <c r="CG757" s="5"/>
      <c r="CH757" s="5"/>
      <c r="CI757" s="5"/>
      <c r="CJ757" s="5"/>
      <c r="CK757" s="5"/>
      <c r="CL757" s="5"/>
      <c r="CM757" s="5"/>
    </row>
    <row r="758" spans="18:91" ht="13.2">
      <c r="R758" s="5"/>
      <c r="AD758" s="5"/>
      <c r="AW758" s="5"/>
      <c r="BF758" s="5"/>
      <c r="BV758" s="5"/>
      <c r="BW758" s="5"/>
      <c r="BX758" s="5"/>
      <c r="CD758" s="5"/>
      <c r="CE758" s="5"/>
      <c r="CF758" s="5"/>
      <c r="CG758" s="5"/>
      <c r="CH758" s="5"/>
      <c r="CI758" s="5"/>
      <c r="CJ758" s="5"/>
      <c r="CK758" s="5"/>
      <c r="CL758" s="5"/>
      <c r="CM758" s="5"/>
    </row>
    <row r="759" spans="18:91" ht="13.2">
      <c r="R759" s="5"/>
      <c r="AD759" s="5"/>
      <c r="AW759" s="5"/>
      <c r="BF759" s="5"/>
      <c r="BV759" s="5"/>
      <c r="BW759" s="5"/>
      <c r="BX759" s="5"/>
      <c r="CD759" s="5"/>
      <c r="CE759" s="5"/>
      <c r="CF759" s="5"/>
      <c r="CG759" s="5"/>
      <c r="CH759" s="5"/>
      <c r="CI759" s="5"/>
      <c r="CJ759" s="5"/>
      <c r="CK759" s="5"/>
      <c r="CL759" s="5"/>
      <c r="CM759" s="5"/>
    </row>
    <row r="760" spans="18:91" ht="13.2">
      <c r="R760" s="5"/>
      <c r="AD760" s="5"/>
      <c r="AW760" s="5"/>
      <c r="BF760" s="5"/>
      <c r="BV760" s="5"/>
      <c r="BW760" s="5"/>
      <c r="BX760" s="5"/>
      <c r="CD760" s="5"/>
      <c r="CE760" s="5"/>
      <c r="CF760" s="5"/>
      <c r="CG760" s="5"/>
      <c r="CH760" s="5"/>
      <c r="CI760" s="5"/>
      <c r="CJ760" s="5"/>
      <c r="CK760" s="5"/>
      <c r="CL760" s="5"/>
      <c r="CM760" s="5"/>
    </row>
    <row r="761" spans="18:91" ht="13.2">
      <c r="R761" s="5"/>
      <c r="AD761" s="5"/>
      <c r="AW761" s="5"/>
      <c r="BF761" s="5"/>
      <c r="BV761" s="5"/>
      <c r="BW761" s="5"/>
      <c r="BX761" s="5"/>
      <c r="CD761" s="5"/>
      <c r="CE761" s="5"/>
      <c r="CF761" s="5"/>
      <c r="CG761" s="5"/>
      <c r="CH761" s="5"/>
      <c r="CI761" s="5"/>
      <c r="CJ761" s="5"/>
      <c r="CK761" s="5"/>
      <c r="CL761" s="5"/>
      <c r="CM761" s="5"/>
    </row>
    <row r="762" spans="18:91" ht="13.2">
      <c r="R762" s="5"/>
      <c r="AD762" s="5"/>
      <c r="AW762" s="5"/>
      <c r="BF762" s="5"/>
      <c r="BV762" s="5"/>
      <c r="BW762" s="5"/>
      <c r="BX762" s="5"/>
      <c r="CD762" s="5"/>
      <c r="CE762" s="5"/>
      <c r="CF762" s="5"/>
      <c r="CG762" s="5"/>
      <c r="CH762" s="5"/>
      <c r="CI762" s="5"/>
      <c r="CJ762" s="5"/>
      <c r="CK762" s="5"/>
      <c r="CL762" s="5"/>
      <c r="CM762" s="5"/>
    </row>
    <row r="763" spans="18:91" ht="13.2">
      <c r="R763" s="5"/>
      <c r="AD763" s="5"/>
      <c r="AW763" s="5"/>
      <c r="BF763" s="5"/>
      <c r="BV763" s="5"/>
      <c r="BW763" s="5"/>
      <c r="BX763" s="5"/>
      <c r="CD763" s="5"/>
      <c r="CE763" s="5"/>
      <c r="CF763" s="5"/>
      <c r="CG763" s="5"/>
      <c r="CH763" s="5"/>
      <c r="CI763" s="5"/>
      <c r="CJ763" s="5"/>
      <c r="CK763" s="5"/>
      <c r="CL763" s="5"/>
      <c r="CM763" s="5"/>
    </row>
    <row r="764" spans="18:91" ht="13.2">
      <c r="R764" s="5"/>
      <c r="AD764" s="5"/>
      <c r="AW764" s="5"/>
      <c r="BF764" s="5"/>
      <c r="BV764" s="5"/>
      <c r="BW764" s="5"/>
      <c r="BX764" s="5"/>
      <c r="CD764" s="5"/>
      <c r="CE764" s="5"/>
      <c r="CF764" s="5"/>
      <c r="CG764" s="5"/>
      <c r="CH764" s="5"/>
      <c r="CI764" s="5"/>
      <c r="CJ764" s="5"/>
      <c r="CK764" s="5"/>
      <c r="CL764" s="5"/>
      <c r="CM764" s="5"/>
    </row>
    <row r="765" spans="18:91" ht="13.2">
      <c r="R765" s="5"/>
      <c r="AD765" s="5"/>
      <c r="AW765" s="5"/>
      <c r="BF765" s="5"/>
      <c r="BV765" s="5"/>
      <c r="BW765" s="5"/>
      <c r="BX765" s="5"/>
      <c r="CD765" s="5"/>
      <c r="CE765" s="5"/>
      <c r="CF765" s="5"/>
      <c r="CG765" s="5"/>
      <c r="CH765" s="5"/>
      <c r="CI765" s="5"/>
      <c r="CJ765" s="5"/>
      <c r="CK765" s="5"/>
      <c r="CL765" s="5"/>
      <c r="CM765" s="5"/>
    </row>
    <row r="766" spans="18:91" ht="13.2">
      <c r="R766" s="5"/>
      <c r="AD766" s="5"/>
      <c r="AW766" s="5"/>
      <c r="BF766" s="5"/>
      <c r="BV766" s="5"/>
      <c r="BW766" s="5"/>
      <c r="BX766" s="5"/>
      <c r="CD766" s="5"/>
      <c r="CE766" s="5"/>
      <c r="CF766" s="5"/>
      <c r="CG766" s="5"/>
      <c r="CH766" s="5"/>
      <c r="CI766" s="5"/>
      <c r="CJ766" s="5"/>
      <c r="CK766" s="5"/>
      <c r="CL766" s="5"/>
      <c r="CM766" s="5"/>
    </row>
    <row r="767" spans="18:91" ht="13.2">
      <c r="R767" s="5"/>
      <c r="AD767" s="5"/>
      <c r="AW767" s="5"/>
      <c r="BF767" s="5"/>
      <c r="BV767" s="5"/>
      <c r="BW767" s="5"/>
      <c r="BX767" s="5"/>
      <c r="CD767" s="5"/>
      <c r="CE767" s="5"/>
      <c r="CF767" s="5"/>
      <c r="CG767" s="5"/>
      <c r="CH767" s="5"/>
      <c r="CI767" s="5"/>
      <c r="CJ767" s="5"/>
      <c r="CK767" s="5"/>
      <c r="CL767" s="5"/>
      <c r="CM767" s="5"/>
    </row>
    <row r="768" spans="18:91" ht="13.2">
      <c r="R768" s="5"/>
      <c r="AD768" s="5"/>
      <c r="AW768" s="5"/>
      <c r="BF768" s="5"/>
      <c r="BV768" s="5"/>
      <c r="BW768" s="5"/>
      <c r="BX768" s="5"/>
      <c r="CD768" s="5"/>
      <c r="CE768" s="5"/>
      <c r="CF768" s="5"/>
      <c r="CG768" s="5"/>
      <c r="CH768" s="5"/>
      <c r="CI768" s="5"/>
      <c r="CJ768" s="5"/>
      <c r="CK768" s="5"/>
      <c r="CL768" s="5"/>
      <c r="CM768" s="5"/>
    </row>
    <row r="769" spans="18:91" ht="13.2">
      <c r="R769" s="5"/>
      <c r="AD769" s="5"/>
      <c r="AW769" s="5"/>
      <c r="BF769" s="5"/>
      <c r="BV769" s="5"/>
      <c r="BW769" s="5"/>
      <c r="BX769" s="5"/>
      <c r="CD769" s="5"/>
      <c r="CE769" s="5"/>
      <c r="CF769" s="5"/>
      <c r="CG769" s="5"/>
      <c r="CH769" s="5"/>
      <c r="CI769" s="5"/>
      <c r="CJ769" s="5"/>
      <c r="CK769" s="5"/>
      <c r="CL769" s="5"/>
      <c r="CM769" s="5"/>
    </row>
    <row r="770" spans="18:91" ht="13.2">
      <c r="R770" s="5"/>
      <c r="AD770" s="5"/>
      <c r="AW770" s="5"/>
      <c r="BF770" s="5"/>
      <c r="BV770" s="5"/>
      <c r="BW770" s="5"/>
      <c r="BX770" s="5"/>
      <c r="CD770" s="5"/>
      <c r="CE770" s="5"/>
      <c r="CF770" s="5"/>
      <c r="CG770" s="5"/>
      <c r="CH770" s="5"/>
      <c r="CI770" s="5"/>
      <c r="CJ770" s="5"/>
      <c r="CK770" s="5"/>
      <c r="CL770" s="5"/>
      <c r="CM770" s="5"/>
    </row>
    <row r="771" spans="18:91" ht="13.2">
      <c r="R771" s="5"/>
      <c r="AD771" s="5"/>
      <c r="AW771" s="5"/>
      <c r="BF771" s="5"/>
      <c r="BV771" s="5"/>
      <c r="BW771" s="5"/>
      <c r="BX771" s="5"/>
      <c r="CD771" s="5"/>
      <c r="CE771" s="5"/>
      <c r="CF771" s="5"/>
      <c r="CG771" s="5"/>
      <c r="CH771" s="5"/>
      <c r="CI771" s="5"/>
      <c r="CJ771" s="5"/>
      <c r="CK771" s="5"/>
      <c r="CL771" s="5"/>
      <c r="CM771" s="5"/>
    </row>
    <row r="772" spans="18:91" ht="13.2">
      <c r="R772" s="5"/>
      <c r="AD772" s="5"/>
      <c r="AW772" s="5"/>
      <c r="BF772" s="5"/>
      <c r="BV772" s="5"/>
      <c r="BW772" s="5"/>
      <c r="BX772" s="5"/>
      <c r="CD772" s="5"/>
      <c r="CE772" s="5"/>
      <c r="CF772" s="5"/>
      <c r="CG772" s="5"/>
      <c r="CH772" s="5"/>
      <c r="CI772" s="5"/>
      <c r="CJ772" s="5"/>
      <c r="CK772" s="5"/>
      <c r="CL772" s="5"/>
      <c r="CM772" s="5"/>
    </row>
    <row r="773" spans="18:91" ht="13.2">
      <c r="R773" s="5"/>
      <c r="AD773" s="5"/>
      <c r="AW773" s="5"/>
      <c r="BF773" s="5"/>
      <c r="BV773" s="5"/>
      <c r="BW773" s="5"/>
      <c r="BX773" s="5"/>
      <c r="CD773" s="5"/>
      <c r="CE773" s="5"/>
      <c r="CF773" s="5"/>
      <c r="CG773" s="5"/>
      <c r="CH773" s="5"/>
      <c r="CI773" s="5"/>
      <c r="CJ773" s="5"/>
      <c r="CK773" s="5"/>
      <c r="CL773" s="5"/>
      <c r="CM773" s="5"/>
    </row>
    <row r="774" spans="18:91" ht="13.2">
      <c r="R774" s="5"/>
      <c r="AD774" s="5"/>
      <c r="AW774" s="5"/>
      <c r="BF774" s="5"/>
      <c r="BV774" s="5"/>
      <c r="BW774" s="5"/>
      <c r="BX774" s="5"/>
      <c r="CD774" s="5"/>
      <c r="CE774" s="5"/>
      <c r="CF774" s="5"/>
      <c r="CG774" s="5"/>
      <c r="CH774" s="5"/>
      <c r="CI774" s="5"/>
      <c r="CJ774" s="5"/>
      <c r="CK774" s="5"/>
      <c r="CL774" s="5"/>
      <c r="CM774" s="5"/>
    </row>
    <row r="775" spans="18:91" ht="13.2">
      <c r="R775" s="5"/>
      <c r="AD775" s="5"/>
      <c r="AW775" s="5"/>
      <c r="BF775" s="5"/>
      <c r="BV775" s="5"/>
      <c r="BW775" s="5"/>
      <c r="BX775" s="5"/>
      <c r="CD775" s="5"/>
      <c r="CE775" s="5"/>
      <c r="CF775" s="5"/>
      <c r="CG775" s="5"/>
      <c r="CH775" s="5"/>
      <c r="CI775" s="5"/>
      <c r="CJ775" s="5"/>
      <c r="CK775" s="5"/>
      <c r="CL775" s="5"/>
      <c r="CM775" s="5"/>
    </row>
    <row r="776" spans="18:91" ht="13.2">
      <c r="R776" s="5"/>
      <c r="AD776" s="5"/>
      <c r="AW776" s="5"/>
      <c r="BF776" s="5"/>
      <c r="BV776" s="5"/>
      <c r="BW776" s="5"/>
      <c r="BX776" s="5"/>
      <c r="CD776" s="5"/>
      <c r="CE776" s="5"/>
      <c r="CF776" s="5"/>
      <c r="CG776" s="5"/>
      <c r="CH776" s="5"/>
      <c r="CI776" s="5"/>
      <c r="CJ776" s="5"/>
      <c r="CK776" s="5"/>
      <c r="CL776" s="5"/>
      <c r="CM776" s="5"/>
    </row>
    <row r="777" spans="18:91" ht="13.2">
      <c r="R777" s="5"/>
      <c r="AD777" s="5"/>
      <c r="AW777" s="5"/>
      <c r="BF777" s="5"/>
      <c r="BV777" s="5"/>
      <c r="BW777" s="5"/>
      <c r="BX777" s="5"/>
      <c r="CD777" s="5"/>
      <c r="CE777" s="5"/>
      <c r="CF777" s="5"/>
      <c r="CG777" s="5"/>
      <c r="CH777" s="5"/>
      <c r="CI777" s="5"/>
      <c r="CJ777" s="5"/>
      <c r="CK777" s="5"/>
      <c r="CL777" s="5"/>
      <c r="CM777" s="5"/>
    </row>
    <row r="778" spans="18:91" ht="13.2">
      <c r="R778" s="5"/>
      <c r="AD778" s="5"/>
      <c r="AW778" s="5"/>
      <c r="BF778" s="5"/>
      <c r="BV778" s="5"/>
      <c r="BW778" s="5"/>
      <c r="BX778" s="5"/>
      <c r="CD778" s="5"/>
      <c r="CE778" s="5"/>
      <c r="CF778" s="5"/>
      <c r="CG778" s="5"/>
      <c r="CH778" s="5"/>
      <c r="CI778" s="5"/>
      <c r="CJ778" s="5"/>
      <c r="CK778" s="5"/>
      <c r="CL778" s="5"/>
      <c r="CM778" s="5"/>
    </row>
    <row r="779" spans="18:91" ht="13.2">
      <c r="R779" s="5"/>
      <c r="AD779" s="5"/>
      <c r="AW779" s="5"/>
      <c r="BF779" s="5"/>
      <c r="BV779" s="5"/>
      <c r="BW779" s="5"/>
      <c r="BX779" s="5"/>
      <c r="CD779" s="5"/>
      <c r="CE779" s="5"/>
      <c r="CF779" s="5"/>
      <c r="CG779" s="5"/>
      <c r="CH779" s="5"/>
      <c r="CI779" s="5"/>
      <c r="CJ779" s="5"/>
      <c r="CK779" s="5"/>
      <c r="CL779" s="5"/>
      <c r="CM779" s="5"/>
    </row>
    <row r="780" spans="18:91" ht="13.2">
      <c r="R780" s="5"/>
      <c r="AD780" s="5"/>
      <c r="AW780" s="5"/>
      <c r="BF780" s="5"/>
      <c r="BV780" s="5"/>
      <c r="BW780" s="5"/>
      <c r="BX780" s="5"/>
      <c r="CD780" s="5"/>
      <c r="CE780" s="5"/>
      <c r="CF780" s="5"/>
      <c r="CG780" s="5"/>
      <c r="CH780" s="5"/>
      <c r="CI780" s="5"/>
      <c r="CJ780" s="5"/>
      <c r="CK780" s="5"/>
      <c r="CL780" s="5"/>
      <c r="CM780" s="5"/>
    </row>
    <row r="781" spans="18:91" ht="13.2">
      <c r="R781" s="5"/>
      <c r="AD781" s="5"/>
      <c r="AW781" s="5"/>
      <c r="BF781" s="5"/>
      <c r="BV781" s="5"/>
      <c r="BW781" s="5"/>
      <c r="BX781" s="5"/>
      <c r="CD781" s="5"/>
      <c r="CE781" s="5"/>
      <c r="CF781" s="5"/>
      <c r="CG781" s="5"/>
      <c r="CH781" s="5"/>
      <c r="CI781" s="5"/>
      <c r="CJ781" s="5"/>
      <c r="CK781" s="5"/>
      <c r="CL781" s="5"/>
      <c r="CM781" s="5"/>
    </row>
    <row r="782" spans="18:91" ht="13.2">
      <c r="R782" s="5"/>
      <c r="AD782" s="5"/>
      <c r="AW782" s="5"/>
      <c r="BF782" s="5"/>
      <c r="BV782" s="5"/>
      <c r="BW782" s="5"/>
      <c r="BX782" s="5"/>
      <c r="CD782" s="5"/>
      <c r="CE782" s="5"/>
      <c r="CF782" s="5"/>
      <c r="CG782" s="5"/>
      <c r="CH782" s="5"/>
      <c r="CI782" s="5"/>
      <c r="CJ782" s="5"/>
      <c r="CK782" s="5"/>
      <c r="CL782" s="5"/>
      <c r="CM782" s="5"/>
    </row>
    <row r="783" spans="18:91" ht="13.2">
      <c r="R783" s="5"/>
      <c r="AD783" s="5"/>
      <c r="AW783" s="5"/>
      <c r="BF783" s="5"/>
      <c r="BV783" s="5"/>
      <c r="BW783" s="5"/>
      <c r="BX783" s="5"/>
      <c r="CD783" s="5"/>
      <c r="CE783" s="5"/>
      <c r="CF783" s="5"/>
      <c r="CG783" s="5"/>
      <c r="CH783" s="5"/>
      <c r="CI783" s="5"/>
      <c r="CJ783" s="5"/>
      <c r="CK783" s="5"/>
      <c r="CL783" s="5"/>
      <c r="CM783" s="5"/>
    </row>
    <row r="784" spans="18:91" ht="13.2">
      <c r="R784" s="5"/>
      <c r="AD784" s="5"/>
      <c r="AW784" s="5"/>
      <c r="BF784" s="5"/>
      <c r="BV784" s="5"/>
      <c r="BW784" s="5"/>
      <c r="BX784" s="5"/>
      <c r="CD784" s="5"/>
      <c r="CE784" s="5"/>
      <c r="CF784" s="5"/>
      <c r="CG784" s="5"/>
      <c r="CH784" s="5"/>
      <c r="CI784" s="5"/>
      <c r="CJ784" s="5"/>
      <c r="CK784" s="5"/>
      <c r="CL784" s="5"/>
      <c r="CM784" s="5"/>
    </row>
    <row r="785" spans="18:91" ht="13.2">
      <c r="R785" s="5"/>
      <c r="AD785" s="5"/>
      <c r="AW785" s="5"/>
      <c r="BF785" s="5"/>
      <c r="BV785" s="5"/>
      <c r="BW785" s="5"/>
      <c r="BX785" s="5"/>
      <c r="CD785" s="5"/>
      <c r="CE785" s="5"/>
      <c r="CF785" s="5"/>
      <c r="CG785" s="5"/>
      <c r="CH785" s="5"/>
      <c r="CI785" s="5"/>
      <c r="CJ785" s="5"/>
      <c r="CK785" s="5"/>
      <c r="CL785" s="5"/>
      <c r="CM785" s="5"/>
    </row>
    <row r="786" spans="18:91" ht="13.2">
      <c r="R786" s="5"/>
      <c r="AD786" s="5"/>
      <c r="AW786" s="5"/>
      <c r="BF786" s="5"/>
      <c r="BV786" s="5"/>
      <c r="BW786" s="5"/>
      <c r="BX786" s="5"/>
      <c r="CD786" s="5"/>
      <c r="CE786" s="5"/>
      <c r="CF786" s="5"/>
      <c r="CG786" s="5"/>
      <c r="CH786" s="5"/>
      <c r="CI786" s="5"/>
      <c r="CJ786" s="5"/>
      <c r="CK786" s="5"/>
      <c r="CL786" s="5"/>
      <c r="CM786" s="5"/>
    </row>
    <row r="787" spans="18:91" ht="13.2">
      <c r="R787" s="5"/>
      <c r="AD787" s="5"/>
      <c r="AW787" s="5"/>
      <c r="BF787" s="5"/>
      <c r="BV787" s="5"/>
      <c r="BW787" s="5"/>
      <c r="BX787" s="5"/>
      <c r="CD787" s="5"/>
      <c r="CE787" s="5"/>
      <c r="CF787" s="5"/>
      <c r="CG787" s="5"/>
      <c r="CH787" s="5"/>
      <c r="CI787" s="5"/>
      <c r="CJ787" s="5"/>
      <c r="CK787" s="5"/>
      <c r="CL787" s="5"/>
      <c r="CM787" s="5"/>
    </row>
    <row r="788" spans="18:91" ht="13.2">
      <c r="R788" s="5"/>
      <c r="AD788" s="5"/>
      <c r="AW788" s="5"/>
      <c r="BF788" s="5"/>
      <c r="BV788" s="5"/>
      <c r="BW788" s="5"/>
      <c r="BX788" s="5"/>
      <c r="CD788" s="5"/>
      <c r="CE788" s="5"/>
      <c r="CF788" s="5"/>
      <c r="CG788" s="5"/>
      <c r="CH788" s="5"/>
      <c r="CI788" s="5"/>
      <c r="CJ788" s="5"/>
      <c r="CK788" s="5"/>
      <c r="CL788" s="5"/>
      <c r="CM788" s="5"/>
    </row>
    <row r="789" spans="18:91" ht="13.2">
      <c r="R789" s="5"/>
      <c r="AD789" s="5"/>
      <c r="AW789" s="5"/>
      <c r="BF789" s="5"/>
      <c r="BV789" s="5"/>
      <c r="BW789" s="5"/>
      <c r="BX789" s="5"/>
      <c r="CD789" s="5"/>
      <c r="CE789" s="5"/>
      <c r="CF789" s="5"/>
      <c r="CG789" s="5"/>
      <c r="CH789" s="5"/>
      <c r="CI789" s="5"/>
      <c r="CJ789" s="5"/>
      <c r="CK789" s="5"/>
      <c r="CL789" s="5"/>
      <c r="CM789" s="5"/>
    </row>
    <row r="790" spans="18:91" ht="13.2">
      <c r="R790" s="5"/>
      <c r="AD790" s="5"/>
      <c r="AW790" s="5"/>
      <c r="BF790" s="5"/>
      <c r="BV790" s="5"/>
      <c r="BW790" s="5"/>
      <c r="BX790" s="5"/>
      <c r="CD790" s="5"/>
      <c r="CE790" s="5"/>
      <c r="CF790" s="5"/>
      <c r="CG790" s="5"/>
      <c r="CH790" s="5"/>
      <c r="CI790" s="5"/>
      <c r="CJ790" s="5"/>
      <c r="CK790" s="5"/>
      <c r="CL790" s="5"/>
      <c r="CM790" s="5"/>
    </row>
    <row r="791" spans="18:91" ht="13.2">
      <c r="R791" s="5"/>
      <c r="AD791" s="5"/>
      <c r="AW791" s="5"/>
      <c r="BF791" s="5"/>
      <c r="BV791" s="5"/>
      <c r="BW791" s="5"/>
      <c r="BX791" s="5"/>
      <c r="CD791" s="5"/>
      <c r="CE791" s="5"/>
      <c r="CF791" s="5"/>
      <c r="CG791" s="5"/>
      <c r="CH791" s="5"/>
      <c r="CI791" s="5"/>
      <c r="CJ791" s="5"/>
      <c r="CK791" s="5"/>
      <c r="CL791" s="5"/>
      <c r="CM791" s="5"/>
    </row>
    <row r="792" spans="18:91" ht="13.2">
      <c r="R792" s="5"/>
      <c r="AD792" s="5"/>
      <c r="AW792" s="5"/>
      <c r="BF792" s="5"/>
      <c r="BV792" s="5"/>
      <c r="BW792" s="5"/>
      <c r="BX792" s="5"/>
      <c r="CD792" s="5"/>
      <c r="CE792" s="5"/>
      <c r="CF792" s="5"/>
      <c r="CG792" s="5"/>
      <c r="CH792" s="5"/>
      <c r="CI792" s="5"/>
      <c r="CJ792" s="5"/>
      <c r="CK792" s="5"/>
      <c r="CL792" s="5"/>
      <c r="CM792" s="5"/>
    </row>
    <row r="793" spans="18:91" ht="13.2">
      <c r="R793" s="5"/>
      <c r="AD793" s="5"/>
      <c r="AW793" s="5"/>
      <c r="BF793" s="5"/>
      <c r="BV793" s="5"/>
      <c r="BW793" s="5"/>
      <c r="BX793" s="5"/>
      <c r="CD793" s="5"/>
      <c r="CE793" s="5"/>
      <c r="CF793" s="5"/>
      <c r="CG793" s="5"/>
      <c r="CH793" s="5"/>
      <c r="CI793" s="5"/>
      <c r="CJ793" s="5"/>
      <c r="CK793" s="5"/>
      <c r="CL793" s="5"/>
      <c r="CM793" s="5"/>
    </row>
    <row r="794" spans="18:91" ht="13.2">
      <c r="R794" s="5"/>
      <c r="AD794" s="5"/>
      <c r="AW794" s="5"/>
      <c r="BF794" s="5"/>
      <c r="BV794" s="5"/>
      <c r="BW794" s="5"/>
      <c r="BX794" s="5"/>
      <c r="CD794" s="5"/>
      <c r="CE794" s="5"/>
      <c r="CF794" s="5"/>
      <c r="CG794" s="5"/>
      <c r="CH794" s="5"/>
      <c r="CI794" s="5"/>
      <c r="CJ794" s="5"/>
      <c r="CK794" s="5"/>
      <c r="CL794" s="5"/>
      <c r="CM794" s="5"/>
    </row>
    <row r="795" spans="18:91" ht="13.2">
      <c r="R795" s="5"/>
      <c r="AD795" s="5"/>
      <c r="AW795" s="5"/>
      <c r="BF795" s="5"/>
      <c r="BV795" s="5"/>
      <c r="BW795" s="5"/>
      <c r="BX795" s="5"/>
      <c r="CD795" s="5"/>
      <c r="CE795" s="5"/>
      <c r="CF795" s="5"/>
      <c r="CG795" s="5"/>
      <c r="CH795" s="5"/>
      <c r="CI795" s="5"/>
      <c r="CJ795" s="5"/>
      <c r="CK795" s="5"/>
      <c r="CL795" s="5"/>
      <c r="CM795" s="5"/>
    </row>
    <row r="796" spans="18:91" ht="13.2">
      <c r="R796" s="5"/>
      <c r="AD796" s="5"/>
      <c r="AW796" s="5"/>
      <c r="BF796" s="5"/>
      <c r="BV796" s="5"/>
      <c r="BW796" s="5"/>
      <c r="BX796" s="5"/>
      <c r="CD796" s="5"/>
      <c r="CE796" s="5"/>
      <c r="CF796" s="5"/>
      <c r="CG796" s="5"/>
      <c r="CH796" s="5"/>
      <c r="CI796" s="5"/>
      <c r="CJ796" s="5"/>
      <c r="CK796" s="5"/>
      <c r="CL796" s="5"/>
      <c r="CM796" s="5"/>
    </row>
    <row r="797" spans="18:91" ht="13.2">
      <c r="R797" s="5"/>
      <c r="AD797" s="5"/>
      <c r="AW797" s="5"/>
      <c r="BF797" s="5"/>
      <c r="BV797" s="5"/>
      <c r="BW797" s="5"/>
      <c r="BX797" s="5"/>
      <c r="CD797" s="5"/>
      <c r="CE797" s="5"/>
      <c r="CF797" s="5"/>
      <c r="CG797" s="5"/>
      <c r="CH797" s="5"/>
      <c r="CI797" s="5"/>
      <c r="CJ797" s="5"/>
      <c r="CK797" s="5"/>
      <c r="CL797" s="5"/>
      <c r="CM797" s="5"/>
    </row>
    <row r="798" spans="18:91" ht="13.2">
      <c r="R798" s="5"/>
      <c r="AD798" s="5"/>
      <c r="AW798" s="5"/>
      <c r="BF798" s="5"/>
      <c r="BV798" s="5"/>
      <c r="BW798" s="5"/>
      <c r="BX798" s="5"/>
      <c r="CD798" s="5"/>
      <c r="CE798" s="5"/>
      <c r="CF798" s="5"/>
      <c r="CG798" s="5"/>
      <c r="CH798" s="5"/>
      <c r="CI798" s="5"/>
      <c r="CJ798" s="5"/>
      <c r="CK798" s="5"/>
      <c r="CL798" s="5"/>
      <c r="CM798" s="5"/>
    </row>
    <row r="799" spans="18:91" ht="13.2">
      <c r="R799" s="5"/>
      <c r="AD799" s="5"/>
      <c r="AW799" s="5"/>
      <c r="BF799" s="5"/>
      <c r="BV799" s="5"/>
      <c r="BW799" s="5"/>
      <c r="BX799" s="5"/>
      <c r="CD799" s="5"/>
      <c r="CE799" s="5"/>
      <c r="CF799" s="5"/>
      <c r="CG799" s="5"/>
      <c r="CH799" s="5"/>
      <c r="CI799" s="5"/>
      <c r="CJ799" s="5"/>
      <c r="CK799" s="5"/>
      <c r="CL799" s="5"/>
      <c r="CM799" s="5"/>
    </row>
    <row r="800" spans="18:91" ht="13.2">
      <c r="R800" s="5"/>
      <c r="AD800" s="5"/>
      <c r="AW800" s="5"/>
      <c r="BF800" s="5"/>
      <c r="BV800" s="5"/>
      <c r="BW800" s="5"/>
      <c r="BX800" s="5"/>
      <c r="CD800" s="5"/>
      <c r="CE800" s="5"/>
      <c r="CF800" s="5"/>
      <c r="CG800" s="5"/>
      <c r="CH800" s="5"/>
      <c r="CI800" s="5"/>
      <c r="CJ800" s="5"/>
      <c r="CK800" s="5"/>
      <c r="CL800" s="5"/>
      <c r="CM800" s="5"/>
    </row>
    <row r="801" spans="18:91" ht="13.2">
      <c r="R801" s="5"/>
      <c r="AD801" s="5"/>
      <c r="AW801" s="5"/>
      <c r="BF801" s="5"/>
      <c r="BV801" s="5"/>
      <c r="BW801" s="5"/>
      <c r="BX801" s="5"/>
      <c r="CD801" s="5"/>
      <c r="CE801" s="5"/>
      <c r="CF801" s="5"/>
      <c r="CG801" s="5"/>
      <c r="CH801" s="5"/>
      <c r="CI801" s="5"/>
      <c r="CJ801" s="5"/>
      <c r="CK801" s="5"/>
      <c r="CL801" s="5"/>
      <c r="CM801" s="5"/>
    </row>
    <row r="802" spans="18:91" ht="13.2">
      <c r="R802" s="5"/>
      <c r="AD802" s="5"/>
      <c r="AW802" s="5"/>
      <c r="BF802" s="5"/>
      <c r="BV802" s="5"/>
      <c r="BW802" s="5"/>
      <c r="BX802" s="5"/>
      <c r="CD802" s="5"/>
      <c r="CE802" s="5"/>
      <c r="CF802" s="5"/>
      <c r="CG802" s="5"/>
      <c r="CH802" s="5"/>
      <c r="CI802" s="5"/>
      <c r="CJ802" s="5"/>
      <c r="CK802" s="5"/>
      <c r="CL802" s="5"/>
      <c r="CM802" s="5"/>
    </row>
    <row r="803" spans="18:91" ht="13.2">
      <c r="R803" s="5"/>
      <c r="AD803" s="5"/>
      <c r="AW803" s="5"/>
      <c r="BF803" s="5"/>
      <c r="BV803" s="5"/>
      <c r="BW803" s="5"/>
      <c r="BX803" s="5"/>
      <c r="CD803" s="5"/>
      <c r="CE803" s="5"/>
      <c r="CF803" s="5"/>
      <c r="CG803" s="5"/>
      <c r="CH803" s="5"/>
      <c r="CI803" s="5"/>
      <c r="CJ803" s="5"/>
      <c r="CK803" s="5"/>
      <c r="CL803" s="5"/>
      <c r="CM803" s="5"/>
    </row>
    <row r="804" spans="18:91" ht="13.2">
      <c r="R804" s="5"/>
      <c r="AD804" s="5"/>
      <c r="AW804" s="5"/>
      <c r="BF804" s="5"/>
      <c r="BV804" s="5"/>
      <c r="BW804" s="5"/>
      <c r="BX804" s="5"/>
      <c r="CD804" s="5"/>
      <c r="CE804" s="5"/>
      <c r="CF804" s="5"/>
      <c r="CG804" s="5"/>
      <c r="CH804" s="5"/>
      <c r="CI804" s="5"/>
      <c r="CJ804" s="5"/>
      <c r="CK804" s="5"/>
      <c r="CL804" s="5"/>
      <c r="CM804" s="5"/>
    </row>
    <row r="805" spans="18:91" ht="13.2">
      <c r="R805" s="5"/>
      <c r="AD805" s="5"/>
      <c r="AW805" s="5"/>
      <c r="BF805" s="5"/>
      <c r="BV805" s="5"/>
      <c r="BW805" s="5"/>
      <c r="BX805" s="5"/>
      <c r="CD805" s="5"/>
      <c r="CE805" s="5"/>
      <c r="CF805" s="5"/>
      <c r="CG805" s="5"/>
      <c r="CH805" s="5"/>
      <c r="CI805" s="5"/>
      <c r="CJ805" s="5"/>
      <c r="CK805" s="5"/>
      <c r="CL805" s="5"/>
      <c r="CM805" s="5"/>
    </row>
    <row r="806" spans="18:91" ht="13.2">
      <c r="R806" s="5"/>
      <c r="AD806" s="5"/>
      <c r="AW806" s="5"/>
      <c r="BF806" s="5"/>
      <c r="BV806" s="5"/>
      <c r="BW806" s="5"/>
      <c r="BX806" s="5"/>
      <c r="CD806" s="5"/>
      <c r="CE806" s="5"/>
      <c r="CF806" s="5"/>
      <c r="CG806" s="5"/>
      <c r="CH806" s="5"/>
      <c r="CI806" s="5"/>
      <c r="CJ806" s="5"/>
      <c r="CK806" s="5"/>
      <c r="CL806" s="5"/>
      <c r="CM806" s="5"/>
    </row>
    <row r="807" spans="18:91" ht="13.2">
      <c r="R807" s="5"/>
      <c r="AD807" s="5"/>
      <c r="AW807" s="5"/>
      <c r="BF807" s="5"/>
      <c r="BV807" s="5"/>
      <c r="BW807" s="5"/>
      <c r="BX807" s="5"/>
      <c r="CD807" s="5"/>
      <c r="CE807" s="5"/>
      <c r="CF807" s="5"/>
      <c r="CG807" s="5"/>
      <c r="CH807" s="5"/>
      <c r="CI807" s="5"/>
      <c r="CJ807" s="5"/>
      <c r="CK807" s="5"/>
      <c r="CL807" s="5"/>
      <c r="CM807" s="5"/>
    </row>
    <row r="808" spans="18:91" ht="13.2">
      <c r="R808" s="5"/>
      <c r="AD808" s="5"/>
      <c r="AW808" s="5"/>
      <c r="BF808" s="5"/>
      <c r="BV808" s="5"/>
      <c r="BW808" s="5"/>
      <c r="BX808" s="5"/>
      <c r="CD808" s="5"/>
      <c r="CE808" s="5"/>
      <c r="CF808" s="5"/>
      <c r="CG808" s="5"/>
      <c r="CH808" s="5"/>
      <c r="CI808" s="5"/>
      <c r="CJ808" s="5"/>
      <c r="CK808" s="5"/>
      <c r="CL808" s="5"/>
      <c r="CM808" s="5"/>
    </row>
    <row r="809" spans="18:91" ht="13.2">
      <c r="R809" s="5"/>
      <c r="AD809" s="5"/>
      <c r="AW809" s="5"/>
      <c r="BF809" s="5"/>
      <c r="BV809" s="5"/>
      <c r="BW809" s="5"/>
      <c r="BX809" s="5"/>
      <c r="CD809" s="5"/>
      <c r="CE809" s="5"/>
      <c r="CF809" s="5"/>
      <c r="CG809" s="5"/>
      <c r="CH809" s="5"/>
      <c r="CI809" s="5"/>
      <c r="CJ809" s="5"/>
      <c r="CK809" s="5"/>
      <c r="CL809" s="5"/>
      <c r="CM809" s="5"/>
    </row>
    <row r="810" spans="18:91" ht="13.2">
      <c r="R810" s="5"/>
      <c r="AD810" s="5"/>
      <c r="AW810" s="5"/>
      <c r="BF810" s="5"/>
      <c r="BV810" s="5"/>
      <c r="BW810" s="5"/>
      <c r="BX810" s="5"/>
      <c r="CD810" s="5"/>
      <c r="CE810" s="5"/>
      <c r="CF810" s="5"/>
      <c r="CG810" s="5"/>
      <c r="CH810" s="5"/>
      <c r="CI810" s="5"/>
      <c r="CJ810" s="5"/>
      <c r="CK810" s="5"/>
      <c r="CL810" s="5"/>
      <c r="CM810" s="5"/>
    </row>
    <row r="811" spans="18:91" ht="13.2">
      <c r="R811" s="5"/>
      <c r="AD811" s="5"/>
      <c r="AW811" s="5"/>
      <c r="BF811" s="5"/>
      <c r="BV811" s="5"/>
      <c r="BW811" s="5"/>
      <c r="BX811" s="5"/>
      <c r="CD811" s="5"/>
      <c r="CE811" s="5"/>
      <c r="CF811" s="5"/>
      <c r="CG811" s="5"/>
      <c r="CH811" s="5"/>
      <c r="CI811" s="5"/>
      <c r="CJ811" s="5"/>
      <c r="CK811" s="5"/>
      <c r="CL811" s="5"/>
      <c r="CM811" s="5"/>
    </row>
    <row r="812" spans="18:91" ht="13.2">
      <c r="R812" s="5"/>
      <c r="AD812" s="5"/>
      <c r="AW812" s="5"/>
      <c r="BF812" s="5"/>
      <c r="BV812" s="5"/>
      <c r="BW812" s="5"/>
      <c r="BX812" s="5"/>
      <c r="CD812" s="5"/>
      <c r="CE812" s="5"/>
      <c r="CF812" s="5"/>
      <c r="CG812" s="5"/>
      <c r="CH812" s="5"/>
      <c r="CI812" s="5"/>
      <c r="CJ812" s="5"/>
      <c r="CK812" s="5"/>
      <c r="CL812" s="5"/>
      <c r="CM812" s="5"/>
    </row>
    <row r="813" spans="18:91" ht="13.2">
      <c r="R813" s="5"/>
      <c r="AD813" s="5"/>
      <c r="AW813" s="5"/>
      <c r="BF813" s="5"/>
      <c r="BV813" s="5"/>
      <c r="BW813" s="5"/>
      <c r="BX813" s="5"/>
      <c r="CD813" s="5"/>
      <c r="CE813" s="5"/>
      <c r="CF813" s="5"/>
      <c r="CG813" s="5"/>
      <c r="CH813" s="5"/>
      <c r="CI813" s="5"/>
      <c r="CJ813" s="5"/>
      <c r="CK813" s="5"/>
      <c r="CL813" s="5"/>
      <c r="CM813" s="5"/>
    </row>
    <row r="814" spans="18:91" ht="13.2">
      <c r="R814" s="5"/>
      <c r="AD814" s="5"/>
      <c r="AW814" s="5"/>
      <c r="BF814" s="5"/>
      <c r="BV814" s="5"/>
      <c r="BW814" s="5"/>
      <c r="BX814" s="5"/>
      <c r="CD814" s="5"/>
      <c r="CE814" s="5"/>
      <c r="CF814" s="5"/>
      <c r="CG814" s="5"/>
      <c r="CH814" s="5"/>
      <c r="CI814" s="5"/>
      <c r="CJ814" s="5"/>
      <c r="CK814" s="5"/>
      <c r="CL814" s="5"/>
      <c r="CM814" s="5"/>
    </row>
    <row r="815" spans="18:91" ht="13.2">
      <c r="R815" s="5"/>
      <c r="AD815" s="5"/>
      <c r="AW815" s="5"/>
      <c r="BF815" s="5"/>
      <c r="BV815" s="5"/>
      <c r="BW815" s="5"/>
      <c r="BX815" s="5"/>
      <c r="CD815" s="5"/>
      <c r="CE815" s="5"/>
      <c r="CF815" s="5"/>
      <c r="CG815" s="5"/>
      <c r="CH815" s="5"/>
      <c r="CI815" s="5"/>
      <c r="CJ815" s="5"/>
      <c r="CK815" s="5"/>
      <c r="CL815" s="5"/>
      <c r="CM815" s="5"/>
    </row>
    <row r="816" spans="18:91" ht="13.2">
      <c r="R816" s="5"/>
      <c r="AD816" s="5"/>
      <c r="AW816" s="5"/>
      <c r="BF816" s="5"/>
      <c r="BV816" s="5"/>
      <c r="BW816" s="5"/>
      <c r="BX816" s="5"/>
      <c r="CD816" s="5"/>
      <c r="CE816" s="5"/>
      <c r="CF816" s="5"/>
      <c r="CG816" s="5"/>
      <c r="CH816" s="5"/>
      <c r="CI816" s="5"/>
      <c r="CJ816" s="5"/>
      <c r="CK816" s="5"/>
      <c r="CL816" s="5"/>
      <c r="CM816" s="5"/>
    </row>
    <row r="817" spans="18:91" ht="13.2">
      <c r="R817" s="5"/>
      <c r="AD817" s="5"/>
      <c r="AW817" s="5"/>
      <c r="BF817" s="5"/>
      <c r="BV817" s="5"/>
      <c r="BW817" s="5"/>
      <c r="BX817" s="5"/>
      <c r="CD817" s="5"/>
      <c r="CE817" s="5"/>
      <c r="CF817" s="5"/>
      <c r="CG817" s="5"/>
      <c r="CH817" s="5"/>
      <c r="CI817" s="5"/>
      <c r="CJ817" s="5"/>
      <c r="CK817" s="5"/>
      <c r="CL817" s="5"/>
      <c r="CM817" s="5"/>
    </row>
    <row r="818" spans="18:91" ht="13.2">
      <c r="R818" s="5"/>
      <c r="AD818" s="5"/>
      <c r="AW818" s="5"/>
      <c r="BF818" s="5"/>
      <c r="BV818" s="5"/>
      <c r="BW818" s="5"/>
      <c r="BX818" s="5"/>
      <c r="CD818" s="5"/>
      <c r="CE818" s="5"/>
      <c r="CF818" s="5"/>
      <c r="CG818" s="5"/>
      <c r="CH818" s="5"/>
      <c r="CI818" s="5"/>
      <c r="CJ818" s="5"/>
      <c r="CK818" s="5"/>
      <c r="CL818" s="5"/>
      <c r="CM818" s="5"/>
    </row>
    <row r="819" spans="18:91" ht="13.2">
      <c r="R819" s="5"/>
      <c r="AD819" s="5"/>
      <c r="AW819" s="5"/>
      <c r="BF819" s="5"/>
      <c r="BV819" s="5"/>
      <c r="BW819" s="5"/>
      <c r="BX819" s="5"/>
      <c r="CD819" s="5"/>
      <c r="CE819" s="5"/>
      <c r="CF819" s="5"/>
      <c r="CG819" s="5"/>
      <c r="CH819" s="5"/>
      <c r="CI819" s="5"/>
      <c r="CJ819" s="5"/>
      <c r="CK819" s="5"/>
      <c r="CL819" s="5"/>
      <c r="CM819" s="5"/>
    </row>
    <row r="820" spans="18:91" ht="13.2">
      <c r="R820" s="5"/>
      <c r="AD820" s="5"/>
      <c r="AW820" s="5"/>
      <c r="BF820" s="5"/>
      <c r="BV820" s="5"/>
      <c r="BW820" s="5"/>
      <c r="BX820" s="5"/>
      <c r="CD820" s="5"/>
      <c r="CE820" s="5"/>
      <c r="CF820" s="5"/>
      <c r="CG820" s="5"/>
      <c r="CH820" s="5"/>
      <c r="CI820" s="5"/>
      <c r="CJ820" s="5"/>
      <c r="CK820" s="5"/>
      <c r="CL820" s="5"/>
      <c r="CM820" s="5"/>
    </row>
    <row r="821" spans="18:91" ht="13.2">
      <c r="R821" s="5"/>
      <c r="AD821" s="5"/>
      <c r="AW821" s="5"/>
      <c r="BF821" s="5"/>
      <c r="BV821" s="5"/>
      <c r="BW821" s="5"/>
      <c r="BX821" s="5"/>
      <c r="CD821" s="5"/>
      <c r="CE821" s="5"/>
      <c r="CF821" s="5"/>
      <c r="CG821" s="5"/>
      <c r="CH821" s="5"/>
      <c r="CI821" s="5"/>
      <c r="CJ821" s="5"/>
      <c r="CK821" s="5"/>
      <c r="CL821" s="5"/>
      <c r="CM821" s="5"/>
    </row>
    <row r="822" spans="18:91" ht="13.2">
      <c r="R822" s="5"/>
      <c r="AD822" s="5"/>
      <c r="AW822" s="5"/>
      <c r="BF822" s="5"/>
      <c r="BV822" s="5"/>
      <c r="BW822" s="5"/>
      <c r="BX822" s="5"/>
      <c r="CD822" s="5"/>
      <c r="CE822" s="5"/>
      <c r="CF822" s="5"/>
      <c r="CG822" s="5"/>
      <c r="CH822" s="5"/>
      <c r="CI822" s="5"/>
      <c r="CJ822" s="5"/>
      <c r="CK822" s="5"/>
      <c r="CL822" s="5"/>
      <c r="CM822" s="5"/>
    </row>
    <row r="823" spans="18:91" ht="13.2">
      <c r="R823" s="5"/>
      <c r="AD823" s="5"/>
      <c r="AW823" s="5"/>
      <c r="BF823" s="5"/>
      <c r="BV823" s="5"/>
      <c r="BW823" s="5"/>
      <c r="BX823" s="5"/>
      <c r="CD823" s="5"/>
      <c r="CE823" s="5"/>
      <c r="CF823" s="5"/>
      <c r="CG823" s="5"/>
      <c r="CH823" s="5"/>
      <c r="CI823" s="5"/>
      <c r="CJ823" s="5"/>
      <c r="CK823" s="5"/>
      <c r="CL823" s="5"/>
      <c r="CM823" s="5"/>
    </row>
    <row r="824" spans="18:91" ht="13.2">
      <c r="R824" s="5"/>
      <c r="AD824" s="5"/>
      <c r="AW824" s="5"/>
      <c r="BF824" s="5"/>
      <c r="BV824" s="5"/>
      <c r="BW824" s="5"/>
      <c r="BX824" s="5"/>
      <c r="CD824" s="5"/>
      <c r="CE824" s="5"/>
      <c r="CF824" s="5"/>
      <c r="CG824" s="5"/>
      <c r="CH824" s="5"/>
      <c r="CI824" s="5"/>
      <c r="CJ824" s="5"/>
      <c r="CK824" s="5"/>
      <c r="CL824" s="5"/>
      <c r="CM824" s="5"/>
    </row>
    <row r="825" spans="18:91" ht="13.2">
      <c r="R825" s="5"/>
      <c r="AD825" s="5"/>
      <c r="AW825" s="5"/>
      <c r="BF825" s="5"/>
      <c r="BV825" s="5"/>
      <c r="BW825" s="5"/>
      <c r="BX825" s="5"/>
      <c r="CD825" s="5"/>
      <c r="CE825" s="5"/>
      <c r="CF825" s="5"/>
      <c r="CG825" s="5"/>
      <c r="CH825" s="5"/>
      <c r="CI825" s="5"/>
      <c r="CJ825" s="5"/>
      <c r="CK825" s="5"/>
      <c r="CL825" s="5"/>
      <c r="CM825" s="5"/>
    </row>
    <row r="826" spans="18:91" ht="13.2">
      <c r="R826" s="5"/>
      <c r="AD826" s="5"/>
      <c r="AW826" s="5"/>
      <c r="BF826" s="5"/>
      <c r="BV826" s="5"/>
      <c r="BW826" s="5"/>
      <c r="BX826" s="5"/>
      <c r="CD826" s="5"/>
      <c r="CE826" s="5"/>
      <c r="CF826" s="5"/>
      <c r="CG826" s="5"/>
      <c r="CH826" s="5"/>
      <c r="CI826" s="5"/>
      <c r="CJ826" s="5"/>
      <c r="CK826" s="5"/>
      <c r="CL826" s="5"/>
      <c r="CM826" s="5"/>
    </row>
    <row r="827" spans="18:91" ht="13.2">
      <c r="R827" s="5"/>
      <c r="AD827" s="5"/>
      <c r="AW827" s="5"/>
      <c r="BF827" s="5"/>
      <c r="BV827" s="5"/>
      <c r="BW827" s="5"/>
      <c r="BX827" s="5"/>
      <c r="CD827" s="5"/>
      <c r="CE827" s="5"/>
      <c r="CF827" s="5"/>
      <c r="CG827" s="5"/>
      <c r="CH827" s="5"/>
      <c r="CI827" s="5"/>
      <c r="CJ827" s="5"/>
      <c r="CK827" s="5"/>
      <c r="CL827" s="5"/>
      <c r="CM827" s="5"/>
    </row>
    <row r="828" spans="18:91" ht="13.2">
      <c r="R828" s="5"/>
      <c r="AD828" s="5"/>
      <c r="AW828" s="5"/>
      <c r="BF828" s="5"/>
      <c r="BV828" s="5"/>
      <c r="BW828" s="5"/>
      <c r="BX828" s="5"/>
      <c r="CD828" s="5"/>
      <c r="CE828" s="5"/>
      <c r="CF828" s="5"/>
      <c r="CG828" s="5"/>
      <c r="CH828" s="5"/>
      <c r="CI828" s="5"/>
      <c r="CJ828" s="5"/>
      <c r="CK828" s="5"/>
      <c r="CL828" s="5"/>
      <c r="CM828" s="5"/>
    </row>
    <row r="829" spans="18:91" ht="13.2">
      <c r="R829" s="5"/>
      <c r="AD829" s="5"/>
      <c r="AW829" s="5"/>
      <c r="BF829" s="5"/>
      <c r="BV829" s="5"/>
      <c r="BW829" s="5"/>
      <c r="BX829" s="5"/>
      <c r="CD829" s="5"/>
      <c r="CE829" s="5"/>
      <c r="CF829" s="5"/>
      <c r="CG829" s="5"/>
      <c r="CH829" s="5"/>
      <c r="CI829" s="5"/>
      <c r="CJ829" s="5"/>
      <c r="CK829" s="5"/>
      <c r="CL829" s="5"/>
      <c r="CM829" s="5"/>
    </row>
    <row r="830" spans="18:91" ht="13.2">
      <c r="R830" s="5"/>
      <c r="AD830" s="5"/>
      <c r="AW830" s="5"/>
      <c r="BF830" s="5"/>
      <c r="BV830" s="5"/>
      <c r="BW830" s="5"/>
      <c r="BX830" s="5"/>
      <c r="CD830" s="5"/>
      <c r="CE830" s="5"/>
      <c r="CF830" s="5"/>
      <c r="CG830" s="5"/>
      <c r="CH830" s="5"/>
      <c r="CI830" s="5"/>
      <c r="CJ830" s="5"/>
      <c r="CK830" s="5"/>
      <c r="CL830" s="5"/>
      <c r="CM830" s="5"/>
    </row>
    <row r="831" spans="18:91" ht="13.2">
      <c r="R831" s="5"/>
      <c r="AD831" s="5"/>
      <c r="AW831" s="5"/>
      <c r="BF831" s="5"/>
      <c r="BV831" s="5"/>
      <c r="BW831" s="5"/>
      <c r="BX831" s="5"/>
      <c r="CD831" s="5"/>
      <c r="CE831" s="5"/>
      <c r="CF831" s="5"/>
      <c r="CG831" s="5"/>
      <c r="CH831" s="5"/>
      <c r="CI831" s="5"/>
      <c r="CJ831" s="5"/>
      <c r="CK831" s="5"/>
      <c r="CL831" s="5"/>
      <c r="CM831" s="5"/>
    </row>
    <row r="832" spans="18:91" ht="13.2">
      <c r="R832" s="5"/>
      <c r="AD832" s="5"/>
      <c r="AW832" s="5"/>
      <c r="BF832" s="5"/>
      <c r="BV832" s="5"/>
      <c r="BW832" s="5"/>
      <c r="BX832" s="5"/>
      <c r="CD832" s="5"/>
      <c r="CE832" s="5"/>
      <c r="CF832" s="5"/>
      <c r="CG832" s="5"/>
      <c r="CH832" s="5"/>
      <c r="CI832" s="5"/>
      <c r="CJ832" s="5"/>
      <c r="CK832" s="5"/>
      <c r="CL832" s="5"/>
      <c r="CM832" s="5"/>
    </row>
    <row r="833" spans="18:91" ht="13.2">
      <c r="R833" s="5"/>
      <c r="AD833" s="5"/>
      <c r="AW833" s="5"/>
      <c r="BF833" s="5"/>
      <c r="BV833" s="5"/>
      <c r="BW833" s="5"/>
      <c r="BX833" s="5"/>
      <c r="CD833" s="5"/>
      <c r="CE833" s="5"/>
      <c r="CF833" s="5"/>
      <c r="CG833" s="5"/>
      <c r="CH833" s="5"/>
      <c r="CI833" s="5"/>
      <c r="CJ833" s="5"/>
      <c r="CK833" s="5"/>
      <c r="CL833" s="5"/>
      <c r="CM833" s="5"/>
    </row>
    <row r="834" spans="18:91" ht="13.2">
      <c r="R834" s="5"/>
      <c r="AD834" s="5"/>
      <c r="AW834" s="5"/>
      <c r="BF834" s="5"/>
      <c r="BV834" s="5"/>
      <c r="BW834" s="5"/>
      <c r="BX834" s="5"/>
      <c r="CD834" s="5"/>
      <c r="CE834" s="5"/>
      <c r="CF834" s="5"/>
      <c r="CG834" s="5"/>
      <c r="CH834" s="5"/>
      <c r="CI834" s="5"/>
      <c r="CJ834" s="5"/>
      <c r="CK834" s="5"/>
      <c r="CL834" s="5"/>
      <c r="CM834" s="5"/>
    </row>
    <row r="835" spans="18:91" ht="13.2">
      <c r="R835" s="5"/>
      <c r="AD835" s="5"/>
      <c r="AW835" s="5"/>
      <c r="BF835" s="5"/>
      <c r="BV835" s="5"/>
      <c r="BW835" s="5"/>
      <c r="BX835" s="5"/>
      <c r="CD835" s="5"/>
      <c r="CE835" s="5"/>
      <c r="CF835" s="5"/>
      <c r="CG835" s="5"/>
      <c r="CH835" s="5"/>
      <c r="CI835" s="5"/>
      <c r="CJ835" s="5"/>
      <c r="CK835" s="5"/>
      <c r="CL835" s="5"/>
      <c r="CM835" s="5"/>
    </row>
    <row r="836" spans="18:91" ht="13.2">
      <c r="R836" s="5"/>
      <c r="AD836" s="5"/>
      <c r="AW836" s="5"/>
      <c r="BF836" s="5"/>
      <c r="BV836" s="5"/>
      <c r="BW836" s="5"/>
      <c r="BX836" s="5"/>
      <c r="CD836" s="5"/>
      <c r="CE836" s="5"/>
      <c r="CF836" s="5"/>
      <c r="CG836" s="5"/>
      <c r="CH836" s="5"/>
      <c r="CI836" s="5"/>
      <c r="CJ836" s="5"/>
      <c r="CK836" s="5"/>
      <c r="CL836" s="5"/>
      <c r="CM836" s="5"/>
    </row>
    <row r="837" spans="18:91" ht="13.2">
      <c r="R837" s="5"/>
      <c r="AD837" s="5"/>
      <c r="AW837" s="5"/>
      <c r="BF837" s="5"/>
      <c r="BV837" s="5"/>
      <c r="BW837" s="5"/>
      <c r="BX837" s="5"/>
      <c r="CD837" s="5"/>
      <c r="CE837" s="5"/>
      <c r="CF837" s="5"/>
      <c r="CG837" s="5"/>
      <c r="CH837" s="5"/>
      <c r="CI837" s="5"/>
      <c r="CJ837" s="5"/>
      <c r="CK837" s="5"/>
      <c r="CL837" s="5"/>
      <c r="CM837" s="5"/>
    </row>
    <row r="838" spans="18:91" ht="13.2">
      <c r="R838" s="5"/>
      <c r="AD838" s="5"/>
      <c r="AW838" s="5"/>
      <c r="BF838" s="5"/>
      <c r="BV838" s="5"/>
      <c r="BW838" s="5"/>
      <c r="BX838" s="5"/>
      <c r="CD838" s="5"/>
      <c r="CE838" s="5"/>
      <c r="CF838" s="5"/>
      <c r="CG838" s="5"/>
      <c r="CH838" s="5"/>
      <c r="CI838" s="5"/>
      <c r="CJ838" s="5"/>
      <c r="CK838" s="5"/>
      <c r="CL838" s="5"/>
      <c r="CM838" s="5"/>
    </row>
    <row r="839" spans="18:91" ht="13.2">
      <c r="R839" s="5"/>
      <c r="AD839" s="5"/>
      <c r="AW839" s="5"/>
      <c r="BF839" s="5"/>
      <c r="BV839" s="5"/>
      <c r="BW839" s="5"/>
      <c r="BX839" s="5"/>
      <c r="CD839" s="5"/>
      <c r="CE839" s="5"/>
      <c r="CF839" s="5"/>
      <c r="CG839" s="5"/>
      <c r="CH839" s="5"/>
      <c r="CI839" s="5"/>
      <c r="CJ839" s="5"/>
      <c r="CK839" s="5"/>
      <c r="CL839" s="5"/>
      <c r="CM839" s="5"/>
    </row>
    <row r="840" spans="18:91" ht="13.2">
      <c r="R840" s="5"/>
      <c r="AD840" s="5"/>
      <c r="AW840" s="5"/>
      <c r="BF840" s="5"/>
      <c r="BV840" s="5"/>
      <c r="BW840" s="5"/>
      <c r="BX840" s="5"/>
      <c r="CD840" s="5"/>
      <c r="CE840" s="5"/>
      <c r="CF840" s="5"/>
      <c r="CG840" s="5"/>
      <c r="CH840" s="5"/>
      <c r="CI840" s="5"/>
      <c r="CJ840" s="5"/>
      <c r="CK840" s="5"/>
      <c r="CL840" s="5"/>
      <c r="CM840" s="5"/>
    </row>
    <row r="841" spans="18:91" ht="13.2">
      <c r="R841" s="5"/>
      <c r="AD841" s="5"/>
      <c r="AW841" s="5"/>
      <c r="BF841" s="5"/>
      <c r="BV841" s="5"/>
      <c r="BW841" s="5"/>
      <c r="BX841" s="5"/>
      <c r="CD841" s="5"/>
      <c r="CE841" s="5"/>
      <c r="CF841" s="5"/>
      <c r="CG841" s="5"/>
      <c r="CH841" s="5"/>
      <c r="CI841" s="5"/>
      <c r="CJ841" s="5"/>
      <c r="CK841" s="5"/>
      <c r="CL841" s="5"/>
      <c r="CM841" s="5"/>
    </row>
    <row r="842" spans="18:91" ht="13.2">
      <c r="R842" s="5"/>
      <c r="AD842" s="5"/>
      <c r="AW842" s="5"/>
      <c r="BF842" s="5"/>
      <c r="BV842" s="5"/>
      <c r="BW842" s="5"/>
      <c r="BX842" s="5"/>
      <c r="CD842" s="5"/>
      <c r="CE842" s="5"/>
      <c r="CF842" s="5"/>
      <c r="CG842" s="5"/>
      <c r="CH842" s="5"/>
      <c r="CI842" s="5"/>
      <c r="CJ842" s="5"/>
      <c r="CK842" s="5"/>
      <c r="CL842" s="5"/>
      <c r="CM842" s="5"/>
    </row>
    <row r="843" spans="18:91" ht="13.2">
      <c r="R843" s="5"/>
      <c r="AD843" s="5"/>
      <c r="AW843" s="5"/>
      <c r="BF843" s="5"/>
      <c r="BV843" s="5"/>
      <c r="BW843" s="5"/>
      <c r="BX843" s="5"/>
      <c r="CD843" s="5"/>
      <c r="CE843" s="5"/>
      <c r="CF843" s="5"/>
      <c r="CG843" s="5"/>
      <c r="CH843" s="5"/>
      <c r="CI843" s="5"/>
      <c r="CJ843" s="5"/>
      <c r="CK843" s="5"/>
      <c r="CL843" s="5"/>
      <c r="CM843" s="5"/>
    </row>
    <row r="844" spans="18:91" ht="13.2">
      <c r="R844" s="5"/>
      <c r="AD844" s="5"/>
      <c r="AW844" s="5"/>
      <c r="BF844" s="5"/>
      <c r="BV844" s="5"/>
      <c r="BW844" s="5"/>
      <c r="BX844" s="5"/>
      <c r="CD844" s="5"/>
      <c r="CE844" s="5"/>
      <c r="CF844" s="5"/>
      <c r="CG844" s="5"/>
      <c r="CH844" s="5"/>
      <c r="CI844" s="5"/>
      <c r="CJ844" s="5"/>
      <c r="CK844" s="5"/>
      <c r="CL844" s="5"/>
      <c r="CM844" s="5"/>
    </row>
    <row r="845" spans="18:91" ht="13.2">
      <c r="R845" s="5"/>
      <c r="AD845" s="5"/>
      <c r="AW845" s="5"/>
      <c r="BF845" s="5"/>
      <c r="BV845" s="5"/>
      <c r="BW845" s="5"/>
      <c r="BX845" s="5"/>
      <c r="CD845" s="5"/>
      <c r="CE845" s="5"/>
      <c r="CF845" s="5"/>
      <c r="CG845" s="5"/>
      <c r="CH845" s="5"/>
      <c r="CI845" s="5"/>
      <c r="CJ845" s="5"/>
      <c r="CK845" s="5"/>
      <c r="CL845" s="5"/>
      <c r="CM845" s="5"/>
    </row>
    <row r="846" spans="18:91" ht="13.2">
      <c r="R846" s="5"/>
      <c r="AD846" s="5"/>
      <c r="AW846" s="5"/>
      <c r="BF846" s="5"/>
      <c r="BV846" s="5"/>
      <c r="BW846" s="5"/>
      <c r="BX846" s="5"/>
      <c r="CD846" s="5"/>
      <c r="CE846" s="5"/>
      <c r="CF846" s="5"/>
      <c r="CG846" s="5"/>
      <c r="CH846" s="5"/>
      <c r="CI846" s="5"/>
      <c r="CJ846" s="5"/>
      <c r="CK846" s="5"/>
      <c r="CL846" s="5"/>
      <c r="CM846" s="5"/>
    </row>
    <row r="847" spans="18:91" ht="13.2">
      <c r="R847" s="5"/>
      <c r="AD847" s="5"/>
      <c r="AW847" s="5"/>
      <c r="BF847" s="5"/>
      <c r="BV847" s="5"/>
      <c r="BW847" s="5"/>
      <c r="BX847" s="5"/>
      <c r="CD847" s="5"/>
      <c r="CE847" s="5"/>
      <c r="CF847" s="5"/>
      <c r="CG847" s="5"/>
      <c r="CH847" s="5"/>
      <c r="CI847" s="5"/>
      <c r="CJ847" s="5"/>
      <c r="CK847" s="5"/>
      <c r="CL847" s="5"/>
      <c r="CM847" s="5"/>
    </row>
    <row r="848" spans="18:91" ht="13.2">
      <c r="R848" s="5"/>
      <c r="AD848" s="5"/>
      <c r="AW848" s="5"/>
      <c r="BF848" s="5"/>
      <c r="BV848" s="5"/>
      <c r="BW848" s="5"/>
      <c r="BX848" s="5"/>
      <c r="CD848" s="5"/>
      <c r="CE848" s="5"/>
      <c r="CF848" s="5"/>
      <c r="CG848" s="5"/>
      <c r="CH848" s="5"/>
      <c r="CI848" s="5"/>
      <c r="CJ848" s="5"/>
      <c r="CK848" s="5"/>
      <c r="CL848" s="5"/>
      <c r="CM848" s="5"/>
    </row>
    <row r="849" spans="18:91" ht="13.2">
      <c r="R849" s="5"/>
      <c r="AD849" s="5"/>
      <c r="AW849" s="5"/>
      <c r="BF849" s="5"/>
      <c r="BV849" s="5"/>
      <c r="BW849" s="5"/>
      <c r="BX849" s="5"/>
      <c r="CD849" s="5"/>
      <c r="CE849" s="5"/>
      <c r="CF849" s="5"/>
      <c r="CG849" s="5"/>
      <c r="CH849" s="5"/>
      <c r="CI849" s="5"/>
      <c r="CJ849" s="5"/>
      <c r="CK849" s="5"/>
      <c r="CL849" s="5"/>
      <c r="CM849" s="5"/>
    </row>
    <row r="850" spans="18:91" ht="13.2">
      <c r="R850" s="5"/>
      <c r="AD850" s="5"/>
      <c r="AW850" s="5"/>
      <c r="BF850" s="5"/>
      <c r="BV850" s="5"/>
      <c r="BW850" s="5"/>
      <c r="BX850" s="5"/>
      <c r="CD850" s="5"/>
      <c r="CE850" s="5"/>
      <c r="CF850" s="5"/>
      <c r="CG850" s="5"/>
      <c r="CH850" s="5"/>
      <c r="CI850" s="5"/>
      <c r="CJ850" s="5"/>
      <c r="CK850" s="5"/>
      <c r="CL850" s="5"/>
      <c r="CM850" s="5"/>
    </row>
    <row r="851" spans="18:91" ht="13.2">
      <c r="R851" s="5"/>
      <c r="AD851" s="5"/>
      <c r="AW851" s="5"/>
      <c r="BF851" s="5"/>
      <c r="BV851" s="5"/>
      <c r="BW851" s="5"/>
      <c r="BX851" s="5"/>
      <c r="CD851" s="5"/>
      <c r="CE851" s="5"/>
      <c r="CF851" s="5"/>
      <c r="CG851" s="5"/>
      <c r="CH851" s="5"/>
      <c r="CI851" s="5"/>
      <c r="CJ851" s="5"/>
      <c r="CK851" s="5"/>
      <c r="CL851" s="5"/>
      <c r="CM851" s="5"/>
    </row>
    <row r="852" spans="18:91" ht="13.2">
      <c r="R852" s="5"/>
      <c r="AD852" s="5"/>
      <c r="AW852" s="5"/>
      <c r="BF852" s="5"/>
      <c r="BV852" s="5"/>
      <c r="BW852" s="5"/>
      <c r="BX852" s="5"/>
      <c r="CD852" s="5"/>
      <c r="CE852" s="5"/>
      <c r="CF852" s="5"/>
      <c r="CG852" s="5"/>
      <c r="CH852" s="5"/>
      <c r="CI852" s="5"/>
      <c r="CJ852" s="5"/>
      <c r="CK852" s="5"/>
      <c r="CL852" s="5"/>
      <c r="CM852" s="5"/>
    </row>
    <row r="853" spans="18:91" ht="13.2">
      <c r="R853" s="5"/>
      <c r="AD853" s="5"/>
      <c r="AW853" s="5"/>
      <c r="BF853" s="5"/>
      <c r="BV853" s="5"/>
      <c r="BW853" s="5"/>
      <c r="BX853" s="5"/>
      <c r="CD853" s="5"/>
      <c r="CE853" s="5"/>
      <c r="CF853" s="5"/>
      <c r="CG853" s="5"/>
      <c r="CH853" s="5"/>
      <c r="CI853" s="5"/>
      <c r="CJ853" s="5"/>
      <c r="CK853" s="5"/>
      <c r="CL853" s="5"/>
      <c r="CM853" s="5"/>
    </row>
    <row r="854" spans="18:91" ht="13.2">
      <c r="R854" s="5"/>
      <c r="AD854" s="5"/>
      <c r="AW854" s="5"/>
      <c r="BF854" s="5"/>
      <c r="BV854" s="5"/>
      <c r="BW854" s="5"/>
      <c r="BX854" s="5"/>
      <c r="CD854" s="5"/>
      <c r="CE854" s="5"/>
      <c r="CF854" s="5"/>
      <c r="CG854" s="5"/>
      <c r="CH854" s="5"/>
      <c r="CI854" s="5"/>
      <c r="CJ854" s="5"/>
      <c r="CK854" s="5"/>
      <c r="CL854" s="5"/>
      <c r="CM854" s="5"/>
    </row>
    <row r="855" spans="18:91" ht="13.2">
      <c r="R855" s="5"/>
      <c r="AD855" s="5"/>
      <c r="AW855" s="5"/>
      <c r="BF855" s="5"/>
      <c r="BV855" s="5"/>
      <c r="BW855" s="5"/>
      <c r="BX855" s="5"/>
      <c r="CD855" s="5"/>
      <c r="CE855" s="5"/>
      <c r="CF855" s="5"/>
      <c r="CG855" s="5"/>
      <c r="CH855" s="5"/>
      <c r="CI855" s="5"/>
      <c r="CJ855" s="5"/>
      <c r="CK855" s="5"/>
      <c r="CL855" s="5"/>
      <c r="CM855" s="5"/>
    </row>
    <row r="856" spans="18:91" ht="13.2">
      <c r="R856" s="5"/>
      <c r="AD856" s="5"/>
      <c r="AW856" s="5"/>
      <c r="BF856" s="5"/>
      <c r="BV856" s="5"/>
      <c r="BW856" s="5"/>
      <c r="BX856" s="5"/>
      <c r="CD856" s="5"/>
      <c r="CE856" s="5"/>
      <c r="CF856" s="5"/>
      <c r="CG856" s="5"/>
      <c r="CH856" s="5"/>
      <c r="CI856" s="5"/>
      <c r="CJ856" s="5"/>
      <c r="CK856" s="5"/>
      <c r="CL856" s="5"/>
      <c r="CM856" s="5"/>
    </row>
    <row r="857" spans="18:91" ht="13.2">
      <c r="R857" s="5"/>
      <c r="AD857" s="5"/>
      <c r="AW857" s="5"/>
      <c r="BF857" s="5"/>
      <c r="BV857" s="5"/>
      <c r="BW857" s="5"/>
      <c r="BX857" s="5"/>
      <c r="CD857" s="5"/>
      <c r="CE857" s="5"/>
      <c r="CF857" s="5"/>
      <c r="CG857" s="5"/>
      <c r="CH857" s="5"/>
      <c r="CI857" s="5"/>
      <c r="CJ857" s="5"/>
      <c r="CK857" s="5"/>
      <c r="CL857" s="5"/>
      <c r="CM857" s="5"/>
    </row>
    <row r="858" spans="18:91" ht="13.2">
      <c r="R858" s="5"/>
      <c r="AD858" s="5"/>
      <c r="AW858" s="5"/>
      <c r="BF858" s="5"/>
      <c r="BV858" s="5"/>
      <c r="BW858" s="5"/>
      <c r="BX858" s="5"/>
      <c r="CD858" s="5"/>
      <c r="CE858" s="5"/>
      <c r="CF858" s="5"/>
      <c r="CG858" s="5"/>
      <c r="CH858" s="5"/>
      <c r="CI858" s="5"/>
      <c r="CJ858" s="5"/>
      <c r="CK858" s="5"/>
      <c r="CL858" s="5"/>
      <c r="CM858" s="5"/>
    </row>
    <row r="859" spans="18:91" ht="13.2">
      <c r="R859" s="5"/>
      <c r="AD859" s="5"/>
      <c r="AW859" s="5"/>
      <c r="BF859" s="5"/>
      <c r="BV859" s="5"/>
      <c r="BW859" s="5"/>
      <c r="BX859" s="5"/>
      <c r="CD859" s="5"/>
      <c r="CE859" s="5"/>
      <c r="CF859" s="5"/>
      <c r="CG859" s="5"/>
      <c r="CH859" s="5"/>
      <c r="CI859" s="5"/>
      <c r="CJ859" s="5"/>
      <c r="CK859" s="5"/>
      <c r="CL859" s="5"/>
      <c r="CM859" s="5"/>
    </row>
    <row r="860" spans="18:91" ht="13.2">
      <c r="R860" s="5"/>
      <c r="AD860" s="5"/>
      <c r="AW860" s="5"/>
      <c r="BF860" s="5"/>
      <c r="BV860" s="5"/>
      <c r="BW860" s="5"/>
      <c r="BX860" s="5"/>
      <c r="CD860" s="5"/>
      <c r="CE860" s="5"/>
      <c r="CF860" s="5"/>
      <c r="CG860" s="5"/>
      <c r="CH860" s="5"/>
      <c r="CI860" s="5"/>
      <c r="CJ860" s="5"/>
      <c r="CK860" s="5"/>
      <c r="CL860" s="5"/>
      <c r="CM860" s="5"/>
    </row>
    <row r="861" spans="18:91" ht="13.2">
      <c r="R861" s="5"/>
      <c r="AD861" s="5"/>
      <c r="AW861" s="5"/>
      <c r="BF861" s="5"/>
      <c r="BV861" s="5"/>
      <c r="BW861" s="5"/>
      <c r="BX861" s="5"/>
      <c r="CD861" s="5"/>
      <c r="CE861" s="5"/>
      <c r="CF861" s="5"/>
      <c r="CG861" s="5"/>
      <c r="CH861" s="5"/>
      <c r="CI861" s="5"/>
      <c r="CJ861" s="5"/>
      <c r="CK861" s="5"/>
      <c r="CL861" s="5"/>
      <c r="CM861" s="5"/>
    </row>
    <row r="862" spans="18:91" ht="13.2">
      <c r="R862" s="5"/>
      <c r="AD862" s="5"/>
      <c r="AW862" s="5"/>
      <c r="BF862" s="5"/>
      <c r="BV862" s="5"/>
      <c r="BW862" s="5"/>
      <c r="BX862" s="5"/>
      <c r="CD862" s="5"/>
      <c r="CE862" s="5"/>
      <c r="CF862" s="5"/>
      <c r="CG862" s="5"/>
      <c r="CH862" s="5"/>
      <c r="CI862" s="5"/>
      <c r="CJ862" s="5"/>
      <c r="CK862" s="5"/>
      <c r="CL862" s="5"/>
      <c r="CM862" s="5"/>
    </row>
    <row r="863" spans="18:91" ht="13.2">
      <c r="R863" s="5"/>
      <c r="AD863" s="5"/>
      <c r="AW863" s="5"/>
      <c r="BF863" s="5"/>
      <c r="BV863" s="5"/>
      <c r="BW863" s="5"/>
      <c r="BX863" s="5"/>
      <c r="CD863" s="5"/>
      <c r="CE863" s="5"/>
      <c r="CF863" s="5"/>
      <c r="CG863" s="5"/>
      <c r="CH863" s="5"/>
      <c r="CI863" s="5"/>
      <c r="CJ863" s="5"/>
      <c r="CK863" s="5"/>
      <c r="CL863" s="5"/>
      <c r="CM863" s="5"/>
    </row>
    <row r="864" spans="18:91" ht="13.2">
      <c r="R864" s="5"/>
      <c r="AD864" s="5"/>
      <c r="AW864" s="5"/>
      <c r="BF864" s="5"/>
      <c r="BV864" s="5"/>
      <c r="BW864" s="5"/>
      <c r="BX864" s="5"/>
      <c r="CD864" s="5"/>
      <c r="CE864" s="5"/>
      <c r="CF864" s="5"/>
      <c r="CG864" s="5"/>
      <c r="CH864" s="5"/>
      <c r="CI864" s="5"/>
      <c r="CJ864" s="5"/>
      <c r="CK864" s="5"/>
      <c r="CL864" s="5"/>
      <c r="CM864" s="5"/>
    </row>
    <row r="865" spans="18:91" ht="13.2">
      <c r="R865" s="5"/>
      <c r="AD865" s="5"/>
      <c r="AW865" s="5"/>
      <c r="BF865" s="5"/>
      <c r="BV865" s="5"/>
      <c r="BW865" s="5"/>
      <c r="BX865" s="5"/>
      <c r="CD865" s="5"/>
      <c r="CE865" s="5"/>
      <c r="CF865" s="5"/>
      <c r="CG865" s="5"/>
      <c r="CH865" s="5"/>
      <c r="CI865" s="5"/>
      <c r="CJ865" s="5"/>
      <c r="CK865" s="5"/>
      <c r="CL865" s="5"/>
      <c r="CM865" s="5"/>
    </row>
    <row r="866" spans="18:91" ht="13.2">
      <c r="R866" s="5"/>
      <c r="AD866" s="5"/>
      <c r="AW866" s="5"/>
      <c r="BF866" s="5"/>
      <c r="BV866" s="5"/>
      <c r="BW866" s="5"/>
      <c r="BX866" s="5"/>
      <c r="CD866" s="5"/>
      <c r="CE866" s="5"/>
      <c r="CF866" s="5"/>
      <c r="CG866" s="5"/>
      <c r="CH866" s="5"/>
      <c r="CI866" s="5"/>
      <c r="CJ866" s="5"/>
      <c r="CK866" s="5"/>
      <c r="CL866" s="5"/>
      <c r="CM866" s="5"/>
    </row>
    <row r="867" spans="18:91" ht="13.2">
      <c r="R867" s="5"/>
      <c r="AD867" s="5"/>
      <c r="AW867" s="5"/>
      <c r="BF867" s="5"/>
      <c r="BV867" s="5"/>
      <c r="BW867" s="5"/>
      <c r="BX867" s="5"/>
      <c r="CD867" s="5"/>
      <c r="CE867" s="5"/>
      <c r="CF867" s="5"/>
      <c r="CG867" s="5"/>
      <c r="CH867" s="5"/>
      <c r="CI867" s="5"/>
      <c r="CJ867" s="5"/>
      <c r="CK867" s="5"/>
      <c r="CL867" s="5"/>
      <c r="CM867" s="5"/>
    </row>
    <row r="868" spans="18:91" ht="13.2">
      <c r="R868" s="5"/>
      <c r="AD868" s="5"/>
      <c r="AW868" s="5"/>
      <c r="BF868" s="5"/>
      <c r="BV868" s="5"/>
      <c r="BW868" s="5"/>
      <c r="BX868" s="5"/>
      <c r="CD868" s="5"/>
      <c r="CE868" s="5"/>
      <c r="CF868" s="5"/>
      <c r="CG868" s="5"/>
      <c r="CH868" s="5"/>
      <c r="CI868" s="5"/>
      <c r="CJ868" s="5"/>
      <c r="CK868" s="5"/>
      <c r="CL868" s="5"/>
      <c r="CM868" s="5"/>
    </row>
    <row r="869" spans="18:91" ht="13.2">
      <c r="R869" s="5"/>
      <c r="AD869" s="5"/>
      <c r="AW869" s="5"/>
      <c r="BF869" s="5"/>
      <c r="BV869" s="5"/>
      <c r="BW869" s="5"/>
      <c r="BX869" s="5"/>
      <c r="CD869" s="5"/>
      <c r="CE869" s="5"/>
      <c r="CF869" s="5"/>
      <c r="CG869" s="5"/>
      <c r="CH869" s="5"/>
      <c r="CI869" s="5"/>
      <c r="CJ869" s="5"/>
      <c r="CK869" s="5"/>
      <c r="CL869" s="5"/>
      <c r="CM869" s="5"/>
    </row>
    <row r="870" spans="18:91" ht="13.2">
      <c r="R870" s="5"/>
      <c r="AD870" s="5"/>
      <c r="AW870" s="5"/>
      <c r="BF870" s="5"/>
      <c r="BV870" s="5"/>
      <c r="BW870" s="5"/>
      <c r="BX870" s="5"/>
      <c r="CD870" s="5"/>
      <c r="CE870" s="5"/>
      <c r="CF870" s="5"/>
      <c r="CG870" s="5"/>
      <c r="CH870" s="5"/>
      <c r="CI870" s="5"/>
      <c r="CJ870" s="5"/>
      <c r="CK870" s="5"/>
      <c r="CL870" s="5"/>
      <c r="CM870" s="5"/>
    </row>
    <row r="871" spans="18:91" ht="13.2">
      <c r="R871" s="5"/>
      <c r="AD871" s="5"/>
      <c r="AW871" s="5"/>
      <c r="BF871" s="5"/>
      <c r="BV871" s="5"/>
      <c r="BW871" s="5"/>
      <c r="BX871" s="5"/>
      <c r="CD871" s="5"/>
      <c r="CE871" s="5"/>
      <c r="CF871" s="5"/>
      <c r="CG871" s="5"/>
      <c r="CH871" s="5"/>
      <c r="CI871" s="5"/>
      <c r="CJ871" s="5"/>
      <c r="CK871" s="5"/>
      <c r="CL871" s="5"/>
      <c r="CM871" s="5"/>
    </row>
    <row r="872" spans="18:91" ht="13.2">
      <c r="R872" s="5"/>
      <c r="AD872" s="5"/>
      <c r="AW872" s="5"/>
      <c r="BF872" s="5"/>
      <c r="BV872" s="5"/>
      <c r="BW872" s="5"/>
      <c r="BX872" s="5"/>
      <c r="CD872" s="5"/>
      <c r="CE872" s="5"/>
      <c r="CF872" s="5"/>
      <c r="CG872" s="5"/>
      <c r="CH872" s="5"/>
      <c r="CI872" s="5"/>
      <c r="CJ872" s="5"/>
      <c r="CK872" s="5"/>
      <c r="CL872" s="5"/>
      <c r="CM872" s="5"/>
    </row>
    <row r="873" spans="18:91" ht="13.2">
      <c r="R873" s="5"/>
      <c r="AD873" s="5"/>
      <c r="AW873" s="5"/>
      <c r="BF873" s="5"/>
      <c r="BV873" s="5"/>
      <c r="BW873" s="5"/>
      <c r="BX873" s="5"/>
      <c r="CD873" s="5"/>
      <c r="CE873" s="5"/>
      <c r="CF873" s="5"/>
      <c r="CG873" s="5"/>
      <c r="CH873" s="5"/>
      <c r="CI873" s="5"/>
      <c r="CJ873" s="5"/>
      <c r="CK873" s="5"/>
      <c r="CL873" s="5"/>
      <c r="CM873" s="5"/>
    </row>
    <row r="874" spans="18:91" ht="13.2">
      <c r="R874" s="5"/>
      <c r="AD874" s="5"/>
      <c r="AW874" s="5"/>
      <c r="BF874" s="5"/>
      <c r="BV874" s="5"/>
      <c r="BW874" s="5"/>
      <c r="BX874" s="5"/>
      <c r="CD874" s="5"/>
      <c r="CE874" s="5"/>
      <c r="CF874" s="5"/>
      <c r="CG874" s="5"/>
      <c r="CH874" s="5"/>
      <c r="CI874" s="5"/>
      <c r="CJ874" s="5"/>
      <c r="CK874" s="5"/>
      <c r="CL874" s="5"/>
      <c r="CM874" s="5"/>
    </row>
    <row r="875" spans="18:91" ht="13.2">
      <c r="R875" s="5"/>
      <c r="AD875" s="5"/>
      <c r="AW875" s="5"/>
      <c r="BF875" s="5"/>
      <c r="BV875" s="5"/>
      <c r="BW875" s="5"/>
      <c r="BX875" s="5"/>
      <c r="CD875" s="5"/>
      <c r="CE875" s="5"/>
      <c r="CF875" s="5"/>
      <c r="CG875" s="5"/>
      <c r="CH875" s="5"/>
      <c r="CI875" s="5"/>
      <c r="CJ875" s="5"/>
      <c r="CK875" s="5"/>
      <c r="CL875" s="5"/>
      <c r="CM875" s="5"/>
    </row>
    <row r="876" spans="18:91" ht="13.2">
      <c r="R876" s="5"/>
      <c r="AD876" s="5"/>
      <c r="AW876" s="5"/>
      <c r="BF876" s="5"/>
      <c r="BV876" s="5"/>
      <c r="BW876" s="5"/>
      <c r="BX876" s="5"/>
      <c r="CD876" s="5"/>
      <c r="CE876" s="5"/>
      <c r="CF876" s="5"/>
      <c r="CG876" s="5"/>
      <c r="CH876" s="5"/>
      <c r="CI876" s="5"/>
      <c r="CJ876" s="5"/>
      <c r="CK876" s="5"/>
      <c r="CL876" s="5"/>
      <c r="CM876" s="5"/>
    </row>
    <row r="877" spans="18:91" ht="13.2">
      <c r="R877" s="5"/>
      <c r="AD877" s="5"/>
      <c r="AW877" s="5"/>
      <c r="BF877" s="5"/>
      <c r="BV877" s="5"/>
      <c r="BW877" s="5"/>
      <c r="BX877" s="5"/>
      <c r="CD877" s="5"/>
      <c r="CE877" s="5"/>
      <c r="CF877" s="5"/>
      <c r="CG877" s="5"/>
      <c r="CH877" s="5"/>
      <c r="CI877" s="5"/>
      <c r="CJ877" s="5"/>
      <c r="CK877" s="5"/>
      <c r="CL877" s="5"/>
      <c r="CM877" s="5"/>
    </row>
    <row r="878" spans="18:91" ht="13.2">
      <c r="R878" s="5"/>
      <c r="AD878" s="5"/>
      <c r="AW878" s="5"/>
      <c r="BF878" s="5"/>
      <c r="BV878" s="5"/>
      <c r="BW878" s="5"/>
      <c r="BX878" s="5"/>
      <c r="CD878" s="5"/>
      <c r="CE878" s="5"/>
      <c r="CF878" s="5"/>
      <c r="CG878" s="5"/>
      <c r="CH878" s="5"/>
      <c r="CI878" s="5"/>
      <c r="CJ878" s="5"/>
      <c r="CK878" s="5"/>
      <c r="CL878" s="5"/>
      <c r="CM878" s="5"/>
    </row>
    <row r="879" spans="18:91" ht="13.2">
      <c r="R879" s="5"/>
      <c r="AD879" s="5"/>
      <c r="AW879" s="5"/>
      <c r="BF879" s="5"/>
      <c r="BV879" s="5"/>
      <c r="BW879" s="5"/>
      <c r="BX879" s="5"/>
      <c r="CD879" s="5"/>
      <c r="CE879" s="5"/>
      <c r="CF879" s="5"/>
      <c r="CG879" s="5"/>
      <c r="CH879" s="5"/>
      <c r="CI879" s="5"/>
      <c r="CJ879" s="5"/>
      <c r="CK879" s="5"/>
      <c r="CL879" s="5"/>
      <c r="CM879" s="5"/>
    </row>
    <row r="880" spans="18:91" ht="13.2">
      <c r="R880" s="5"/>
      <c r="AD880" s="5"/>
      <c r="AW880" s="5"/>
      <c r="BF880" s="5"/>
      <c r="BV880" s="5"/>
      <c r="BW880" s="5"/>
      <c r="BX880" s="5"/>
      <c r="CD880" s="5"/>
      <c r="CE880" s="5"/>
      <c r="CF880" s="5"/>
      <c r="CG880" s="5"/>
      <c r="CH880" s="5"/>
      <c r="CI880" s="5"/>
      <c r="CJ880" s="5"/>
      <c r="CK880" s="5"/>
      <c r="CL880" s="5"/>
      <c r="CM880" s="5"/>
    </row>
    <row r="881" spans="18:91" ht="13.2">
      <c r="R881" s="5"/>
      <c r="AD881" s="5"/>
      <c r="AW881" s="5"/>
      <c r="BF881" s="5"/>
      <c r="BV881" s="5"/>
      <c r="BW881" s="5"/>
      <c r="BX881" s="5"/>
      <c r="CD881" s="5"/>
      <c r="CE881" s="5"/>
      <c r="CF881" s="5"/>
      <c r="CG881" s="5"/>
      <c r="CH881" s="5"/>
      <c r="CI881" s="5"/>
      <c r="CJ881" s="5"/>
      <c r="CK881" s="5"/>
      <c r="CL881" s="5"/>
      <c r="CM881" s="5"/>
    </row>
    <row r="882" spans="18:91" ht="13.2">
      <c r="R882" s="5"/>
      <c r="AD882" s="5"/>
      <c r="AW882" s="5"/>
      <c r="BF882" s="5"/>
      <c r="BV882" s="5"/>
      <c r="BW882" s="5"/>
      <c r="BX882" s="5"/>
      <c r="CD882" s="5"/>
      <c r="CE882" s="5"/>
      <c r="CF882" s="5"/>
      <c r="CG882" s="5"/>
      <c r="CH882" s="5"/>
      <c r="CI882" s="5"/>
      <c r="CJ882" s="5"/>
      <c r="CK882" s="5"/>
      <c r="CL882" s="5"/>
      <c r="CM882" s="5"/>
    </row>
    <row r="883" spans="18:91" ht="13.2">
      <c r="R883" s="5"/>
      <c r="AD883" s="5"/>
      <c r="AW883" s="5"/>
      <c r="BF883" s="5"/>
      <c r="BV883" s="5"/>
      <c r="BW883" s="5"/>
      <c r="BX883" s="5"/>
      <c r="CD883" s="5"/>
      <c r="CE883" s="5"/>
      <c r="CF883" s="5"/>
      <c r="CG883" s="5"/>
      <c r="CH883" s="5"/>
      <c r="CI883" s="5"/>
      <c r="CJ883" s="5"/>
      <c r="CK883" s="5"/>
      <c r="CL883" s="5"/>
      <c r="CM883" s="5"/>
    </row>
    <row r="884" spans="18:91" ht="13.2">
      <c r="R884" s="5"/>
      <c r="AD884" s="5"/>
      <c r="AW884" s="5"/>
      <c r="BF884" s="5"/>
      <c r="BV884" s="5"/>
      <c r="BW884" s="5"/>
      <c r="BX884" s="5"/>
      <c r="CD884" s="5"/>
      <c r="CE884" s="5"/>
      <c r="CF884" s="5"/>
      <c r="CG884" s="5"/>
      <c r="CH884" s="5"/>
      <c r="CI884" s="5"/>
      <c r="CJ884" s="5"/>
      <c r="CK884" s="5"/>
      <c r="CL884" s="5"/>
      <c r="CM884" s="5"/>
    </row>
    <row r="885" spans="18:91" ht="13.2">
      <c r="R885" s="5"/>
      <c r="AD885" s="5"/>
      <c r="AW885" s="5"/>
      <c r="BF885" s="5"/>
      <c r="BV885" s="5"/>
      <c r="BW885" s="5"/>
      <c r="BX885" s="5"/>
      <c r="CD885" s="5"/>
      <c r="CE885" s="5"/>
      <c r="CF885" s="5"/>
      <c r="CG885" s="5"/>
      <c r="CH885" s="5"/>
      <c r="CI885" s="5"/>
      <c r="CJ885" s="5"/>
      <c r="CK885" s="5"/>
      <c r="CL885" s="5"/>
      <c r="CM885" s="5"/>
    </row>
    <row r="886" spans="18:91" ht="13.2">
      <c r="R886" s="5"/>
      <c r="AD886" s="5"/>
      <c r="AW886" s="5"/>
      <c r="BF886" s="5"/>
      <c r="BV886" s="5"/>
      <c r="BW886" s="5"/>
      <c r="BX886" s="5"/>
      <c r="CD886" s="5"/>
      <c r="CE886" s="5"/>
      <c r="CF886" s="5"/>
      <c r="CG886" s="5"/>
      <c r="CH886" s="5"/>
      <c r="CI886" s="5"/>
      <c r="CJ886" s="5"/>
      <c r="CK886" s="5"/>
      <c r="CL886" s="5"/>
      <c r="CM886" s="5"/>
    </row>
    <row r="887" spans="18:91" ht="13.2">
      <c r="R887" s="5"/>
      <c r="AD887" s="5"/>
      <c r="AW887" s="5"/>
      <c r="BF887" s="5"/>
      <c r="BV887" s="5"/>
      <c r="BW887" s="5"/>
      <c r="BX887" s="5"/>
      <c r="CD887" s="5"/>
      <c r="CE887" s="5"/>
      <c r="CF887" s="5"/>
      <c r="CG887" s="5"/>
      <c r="CH887" s="5"/>
      <c r="CI887" s="5"/>
      <c r="CJ887" s="5"/>
      <c r="CK887" s="5"/>
      <c r="CL887" s="5"/>
      <c r="CM887" s="5"/>
    </row>
    <row r="888" spans="18:91" ht="13.2">
      <c r="R888" s="5"/>
      <c r="AD888" s="5"/>
      <c r="AW888" s="5"/>
      <c r="BF888" s="5"/>
      <c r="BV888" s="5"/>
      <c r="BW888" s="5"/>
      <c r="BX888" s="5"/>
      <c r="CD888" s="5"/>
      <c r="CE888" s="5"/>
      <c r="CF888" s="5"/>
      <c r="CG888" s="5"/>
      <c r="CH888" s="5"/>
      <c r="CI888" s="5"/>
      <c r="CJ888" s="5"/>
      <c r="CK888" s="5"/>
      <c r="CL888" s="5"/>
      <c r="CM888" s="5"/>
    </row>
    <row r="889" spans="18:91" ht="13.2">
      <c r="R889" s="5"/>
      <c r="AD889" s="5"/>
      <c r="AW889" s="5"/>
      <c r="BF889" s="5"/>
      <c r="BV889" s="5"/>
      <c r="BW889" s="5"/>
      <c r="BX889" s="5"/>
      <c r="CD889" s="5"/>
      <c r="CE889" s="5"/>
      <c r="CF889" s="5"/>
      <c r="CG889" s="5"/>
      <c r="CH889" s="5"/>
      <c r="CI889" s="5"/>
      <c r="CJ889" s="5"/>
      <c r="CK889" s="5"/>
      <c r="CL889" s="5"/>
      <c r="CM889" s="5"/>
    </row>
    <row r="890" spans="18:91" ht="13.2">
      <c r="R890" s="5"/>
      <c r="AD890" s="5"/>
      <c r="AW890" s="5"/>
      <c r="BF890" s="5"/>
      <c r="BV890" s="5"/>
      <c r="BW890" s="5"/>
      <c r="BX890" s="5"/>
      <c r="CD890" s="5"/>
      <c r="CE890" s="5"/>
      <c r="CF890" s="5"/>
      <c r="CG890" s="5"/>
      <c r="CH890" s="5"/>
      <c r="CI890" s="5"/>
      <c r="CJ890" s="5"/>
      <c r="CK890" s="5"/>
      <c r="CL890" s="5"/>
      <c r="CM890" s="5"/>
    </row>
    <row r="891" spans="18:91" ht="13.2">
      <c r="R891" s="5"/>
      <c r="AD891" s="5"/>
      <c r="AW891" s="5"/>
      <c r="BF891" s="5"/>
      <c r="BV891" s="5"/>
      <c r="BW891" s="5"/>
      <c r="BX891" s="5"/>
      <c r="CD891" s="5"/>
      <c r="CE891" s="5"/>
      <c r="CF891" s="5"/>
      <c r="CG891" s="5"/>
      <c r="CH891" s="5"/>
      <c r="CI891" s="5"/>
      <c r="CJ891" s="5"/>
      <c r="CK891" s="5"/>
      <c r="CL891" s="5"/>
      <c r="CM891" s="5"/>
    </row>
    <row r="892" spans="18:91" ht="13.2">
      <c r="R892" s="5"/>
      <c r="AD892" s="5"/>
      <c r="AW892" s="5"/>
      <c r="BF892" s="5"/>
      <c r="BV892" s="5"/>
      <c r="BW892" s="5"/>
      <c r="BX892" s="5"/>
      <c r="CD892" s="5"/>
      <c r="CE892" s="5"/>
      <c r="CF892" s="5"/>
      <c r="CG892" s="5"/>
      <c r="CH892" s="5"/>
      <c r="CI892" s="5"/>
      <c r="CJ892" s="5"/>
      <c r="CK892" s="5"/>
      <c r="CL892" s="5"/>
      <c r="CM892" s="5"/>
    </row>
    <row r="893" spans="18:91" ht="13.2">
      <c r="R893" s="5"/>
      <c r="AD893" s="5"/>
      <c r="AW893" s="5"/>
      <c r="BF893" s="5"/>
      <c r="BV893" s="5"/>
      <c r="BW893" s="5"/>
      <c r="BX893" s="5"/>
      <c r="CD893" s="5"/>
      <c r="CE893" s="5"/>
      <c r="CF893" s="5"/>
      <c r="CG893" s="5"/>
      <c r="CH893" s="5"/>
      <c r="CI893" s="5"/>
      <c r="CJ893" s="5"/>
      <c r="CK893" s="5"/>
      <c r="CL893" s="5"/>
      <c r="CM893" s="5"/>
    </row>
    <row r="894" spans="18:91" ht="13.2">
      <c r="R894" s="5"/>
      <c r="AD894" s="5"/>
      <c r="AW894" s="5"/>
      <c r="BF894" s="5"/>
      <c r="BV894" s="5"/>
      <c r="BW894" s="5"/>
      <c r="BX894" s="5"/>
      <c r="CD894" s="5"/>
      <c r="CE894" s="5"/>
      <c r="CF894" s="5"/>
      <c r="CG894" s="5"/>
      <c r="CH894" s="5"/>
      <c r="CI894" s="5"/>
      <c r="CJ894" s="5"/>
      <c r="CK894" s="5"/>
      <c r="CL894" s="5"/>
      <c r="CM894" s="5"/>
    </row>
    <row r="895" spans="18:91" ht="13.2">
      <c r="R895" s="5"/>
      <c r="AD895" s="5"/>
      <c r="AW895" s="5"/>
      <c r="BF895" s="5"/>
      <c r="BV895" s="5"/>
      <c r="BW895" s="5"/>
      <c r="BX895" s="5"/>
      <c r="CD895" s="5"/>
      <c r="CE895" s="5"/>
      <c r="CF895" s="5"/>
      <c r="CG895" s="5"/>
      <c r="CH895" s="5"/>
      <c r="CI895" s="5"/>
      <c r="CJ895" s="5"/>
      <c r="CK895" s="5"/>
      <c r="CL895" s="5"/>
      <c r="CM895" s="5"/>
    </row>
    <row r="896" spans="18:91" ht="13.2">
      <c r="R896" s="5"/>
      <c r="AD896" s="5"/>
      <c r="AW896" s="5"/>
      <c r="BF896" s="5"/>
      <c r="BV896" s="5"/>
      <c r="BW896" s="5"/>
      <c r="BX896" s="5"/>
      <c r="CD896" s="5"/>
      <c r="CE896" s="5"/>
      <c r="CF896" s="5"/>
      <c r="CG896" s="5"/>
      <c r="CH896" s="5"/>
      <c r="CI896" s="5"/>
      <c r="CJ896" s="5"/>
      <c r="CK896" s="5"/>
      <c r="CL896" s="5"/>
      <c r="CM896" s="5"/>
    </row>
    <row r="897" spans="18:91" ht="13.2">
      <c r="R897" s="5"/>
      <c r="AD897" s="5"/>
      <c r="AW897" s="5"/>
      <c r="BF897" s="5"/>
      <c r="BV897" s="5"/>
      <c r="BW897" s="5"/>
      <c r="BX897" s="5"/>
      <c r="CD897" s="5"/>
      <c r="CE897" s="5"/>
      <c r="CF897" s="5"/>
      <c r="CG897" s="5"/>
      <c r="CH897" s="5"/>
      <c r="CI897" s="5"/>
      <c r="CJ897" s="5"/>
      <c r="CK897" s="5"/>
      <c r="CL897" s="5"/>
      <c r="CM897" s="5"/>
    </row>
    <row r="898" spans="18:91" ht="13.2">
      <c r="R898" s="5"/>
      <c r="AD898" s="5"/>
      <c r="AW898" s="5"/>
      <c r="BF898" s="5"/>
      <c r="BV898" s="5"/>
      <c r="BW898" s="5"/>
      <c r="BX898" s="5"/>
      <c r="CD898" s="5"/>
      <c r="CE898" s="5"/>
      <c r="CF898" s="5"/>
      <c r="CG898" s="5"/>
      <c r="CH898" s="5"/>
      <c r="CI898" s="5"/>
      <c r="CJ898" s="5"/>
      <c r="CK898" s="5"/>
      <c r="CL898" s="5"/>
      <c r="CM898" s="5"/>
    </row>
    <row r="899" spans="18:91" ht="13.2">
      <c r="R899" s="5"/>
      <c r="AD899" s="5"/>
      <c r="AW899" s="5"/>
      <c r="BF899" s="5"/>
      <c r="BV899" s="5"/>
      <c r="BW899" s="5"/>
      <c r="BX899" s="5"/>
      <c r="CD899" s="5"/>
      <c r="CE899" s="5"/>
      <c r="CF899" s="5"/>
      <c r="CG899" s="5"/>
      <c r="CH899" s="5"/>
      <c r="CI899" s="5"/>
      <c r="CJ899" s="5"/>
      <c r="CK899" s="5"/>
      <c r="CL899" s="5"/>
      <c r="CM899" s="5"/>
    </row>
    <row r="900" spans="18:91" ht="13.2">
      <c r="R900" s="5"/>
      <c r="AD900" s="5"/>
      <c r="AW900" s="5"/>
      <c r="BF900" s="5"/>
      <c r="BV900" s="5"/>
      <c r="BW900" s="5"/>
      <c r="BX900" s="5"/>
      <c r="CD900" s="5"/>
      <c r="CE900" s="5"/>
      <c r="CF900" s="5"/>
      <c r="CG900" s="5"/>
      <c r="CH900" s="5"/>
      <c r="CI900" s="5"/>
      <c r="CJ900" s="5"/>
      <c r="CK900" s="5"/>
      <c r="CL900" s="5"/>
      <c r="CM900" s="5"/>
    </row>
    <row r="901" spans="18:91" ht="13.2">
      <c r="R901" s="5"/>
      <c r="AD901" s="5"/>
      <c r="AW901" s="5"/>
      <c r="BF901" s="5"/>
      <c r="BV901" s="5"/>
      <c r="BW901" s="5"/>
      <c r="BX901" s="5"/>
      <c r="CD901" s="5"/>
      <c r="CE901" s="5"/>
      <c r="CF901" s="5"/>
      <c r="CG901" s="5"/>
      <c r="CH901" s="5"/>
      <c r="CI901" s="5"/>
      <c r="CJ901" s="5"/>
      <c r="CK901" s="5"/>
      <c r="CL901" s="5"/>
      <c r="CM901" s="5"/>
    </row>
    <row r="902" spans="18:91" ht="13.2">
      <c r="R902" s="5"/>
      <c r="AD902" s="5"/>
      <c r="AW902" s="5"/>
      <c r="BF902" s="5"/>
      <c r="BV902" s="5"/>
      <c r="BW902" s="5"/>
      <c r="BX902" s="5"/>
      <c r="CD902" s="5"/>
      <c r="CE902" s="5"/>
      <c r="CF902" s="5"/>
      <c r="CG902" s="5"/>
      <c r="CH902" s="5"/>
      <c r="CI902" s="5"/>
      <c r="CJ902" s="5"/>
      <c r="CK902" s="5"/>
      <c r="CL902" s="5"/>
      <c r="CM902" s="5"/>
    </row>
    <row r="903" spans="18:91" ht="13.2">
      <c r="R903" s="5"/>
      <c r="AD903" s="5"/>
      <c r="AW903" s="5"/>
      <c r="BF903" s="5"/>
      <c r="BV903" s="5"/>
      <c r="BW903" s="5"/>
      <c r="BX903" s="5"/>
      <c r="CD903" s="5"/>
      <c r="CE903" s="5"/>
      <c r="CF903" s="5"/>
      <c r="CG903" s="5"/>
      <c r="CH903" s="5"/>
      <c r="CI903" s="5"/>
      <c r="CJ903" s="5"/>
      <c r="CK903" s="5"/>
      <c r="CL903" s="5"/>
      <c r="CM903" s="5"/>
    </row>
    <row r="904" spans="18:91" ht="13.2">
      <c r="R904" s="5"/>
      <c r="AD904" s="5"/>
      <c r="AW904" s="5"/>
      <c r="BF904" s="5"/>
      <c r="BV904" s="5"/>
      <c r="BW904" s="5"/>
      <c r="BX904" s="5"/>
      <c r="CD904" s="5"/>
      <c r="CE904" s="5"/>
      <c r="CF904" s="5"/>
      <c r="CG904" s="5"/>
      <c r="CH904" s="5"/>
      <c r="CI904" s="5"/>
      <c r="CJ904" s="5"/>
      <c r="CK904" s="5"/>
      <c r="CL904" s="5"/>
      <c r="CM904" s="5"/>
    </row>
    <row r="905" spans="18:91" ht="13.2">
      <c r="R905" s="5"/>
      <c r="AD905" s="5"/>
      <c r="AW905" s="5"/>
      <c r="BF905" s="5"/>
      <c r="BV905" s="5"/>
      <c r="BW905" s="5"/>
      <c r="BX905" s="5"/>
      <c r="CD905" s="5"/>
      <c r="CE905" s="5"/>
      <c r="CF905" s="5"/>
      <c r="CG905" s="5"/>
      <c r="CH905" s="5"/>
      <c r="CI905" s="5"/>
      <c r="CJ905" s="5"/>
      <c r="CK905" s="5"/>
      <c r="CL905" s="5"/>
      <c r="CM905" s="5"/>
    </row>
    <row r="906" spans="18:91" ht="13.2">
      <c r="R906" s="5"/>
      <c r="AD906" s="5"/>
      <c r="AW906" s="5"/>
      <c r="BF906" s="5"/>
      <c r="BV906" s="5"/>
      <c r="BW906" s="5"/>
      <c r="BX906" s="5"/>
      <c r="CD906" s="5"/>
      <c r="CE906" s="5"/>
      <c r="CF906" s="5"/>
      <c r="CG906" s="5"/>
      <c r="CH906" s="5"/>
      <c r="CI906" s="5"/>
      <c r="CJ906" s="5"/>
      <c r="CK906" s="5"/>
      <c r="CL906" s="5"/>
      <c r="CM906" s="5"/>
    </row>
    <row r="907" spans="18:91" ht="13.2">
      <c r="R907" s="5"/>
      <c r="AD907" s="5"/>
      <c r="AW907" s="5"/>
      <c r="BF907" s="5"/>
      <c r="BV907" s="5"/>
      <c r="BW907" s="5"/>
      <c r="BX907" s="5"/>
      <c r="CD907" s="5"/>
      <c r="CE907" s="5"/>
      <c r="CF907" s="5"/>
      <c r="CG907" s="5"/>
      <c r="CH907" s="5"/>
      <c r="CI907" s="5"/>
      <c r="CJ907" s="5"/>
      <c r="CK907" s="5"/>
      <c r="CL907" s="5"/>
      <c r="CM907" s="5"/>
    </row>
    <row r="908" spans="18:91" ht="13.2">
      <c r="R908" s="5"/>
      <c r="AD908" s="5"/>
      <c r="AW908" s="5"/>
      <c r="BF908" s="5"/>
      <c r="BV908" s="5"/>
      <c r="BW908" s="5"/>
      <c r="BX908" s="5"/>
      <c r="CD908" s="5"/>
      <c r="CE908" s="5"/>
      <c r="CF908" s="5"/>
      <c r="CG908" s="5"/>
      <c r="CH908" s="5"/>
      <c r="CI908" s="5"/>
      <c r="CJ908" s="5"/>
      <c r="CK908" s="5"/>
      <c r="CL908" s="5"/>
      <c r="CM908" s="5"/>
    </row>
    <row r="909" spans="18:91" ht="13.2">
      <c r="R909" s="5"/>
      <c r="AD909" s="5"/>
      <c r="AW909" s="5"/>
      <c r="BF909" s="5"/>
      <c r="BV909" s="5"/>
      <c r="BW909" s="5"/>
      <c r="BX909" s="5"/>
      <c r="CD909" s="5"/>
      <c r="CE909" s="5"/>
      <c r="CF909" s="5"/>
      <c r="CG909" s="5"/>
      <c r="CH909" s="5"/>
      <c r="CI909" s="5"/>
      <c r="CJ909" s="5"/>
      <c r="CK909" s="5"/>
      <c r="CL909" s="5"/>
      <c r="CM909" s="5"/>
    </row>
    <row r="910" spans="18:91" ht="13.2">
      <c r="R910" s="5"/>
      <c r="AD910" s="5"/>
      <c r="AW910" s="5"/>
      <c r="BF910" s="5"/>
      <c r="BV910" s="5"/>
      <c r="BW910" s="5"/>
      <c r="BX910" s="5"/>
      <c r="CD910" s="5"/>
      <c r="CE910" s="5"/>
      <c r="CF910" s="5"/>
      <c r="CG910" s="5"/>
      <c r="CH910" s="5"/>
      <c r="CI910" s="5"/>
      <c r="CJ910" s="5"/>
      <c r="CK910" s="5"/>
      <c r="CL910" s="5"/>
      <c r="CM910" s="5"/>
    </row>
    <row r="911" spans="18:91" ht="13.2">
      <c r="R911" s="5"/>
      <c r="AD911" s="5"/>
      <c r="AW911" s="5"/>
      <c r="BF911" s="5"/>
      <c r="BV911" s="5"/>
      <c r="BW911" s="5"/>
      <c r="BX911" s="5"/>
      <c r="CD911" s="5"/>
      <c r="CE911" s="5"/>
      <c r="CF911" s="5"/>
      <c r="CG911" s="5"/>
      <c r="CH911" s="5"/>
      <c r="CI911" s="5"/>
      <c r="CJ911" s="5"/>
      <c r="CK911" s="5"/>
      <c r="CL911" s="5"/>
      <c r="CM911" s="5"/>
    </row>
    <row r="912" spans="18:91" ht="13.2">
      <c r="R912" s="5"/>
      <c r="AD912" s="5"/>
      <c r="AW912" s="5"/>
      <c r="BF912" s="5"/>
      <c r="BV912" s="5"/>
      <c r="BW912" s="5"/>
      <c r="BX912" s="5"/>
      <c r="CD912" s="5"/>
      <c r="CE912" s="5"/>
      <c r="CF912" s="5"/>
      <c r="CG912" s="5"/>
      <c r="CH912" s="5"/>
      <c r="CI912" s="5"/>
      <c r="CJ912" s="5"/>
      <c r="CK912" s="5"/>
      <c r="CL912" s="5"/>
      <c r="CM912" s="5"/>
    </row>
    <row r="913" spans="18:91" ht="13.2">
      <c r="R913" s="5"/>
      <c r="AD913" s="5"/>
      <c r="AW913" s="5"/>
      <c r="BF913" s="5"/>
      <c r="BV913" s="5"/>
      <c r="BW913" s="5"/>
      <c r="BX913" s="5"/>
      <c r="CD913" s="5"/>
      <c r="CE913" s="5"/>
      <c r="CF913" s="5"/>
      <c r="CG913" s="5"/>
      <c r="CH913" s="5"/>
      <c r="CI913" s="5"/>
      <c r="CJ913" s="5"/>
      <c r="CK913" s="5"/>
      <c r="CL913" s="5"/>
      <c r="CM913" s="5"/>
    </row>
    <row r="914" spans="18:91" ht="13.2">
      <c r="R914" s="5"/>
      <c r="AD914" s="5"/>
      <c r="AW914" s="5"/>
      <c r="BF914" s="5"/>
      <c r="BV914" s="5"/>
      <c r="BW914" s="5"/>
      <c r="BX914" s="5"/>
      <c r="CD914" s="5"/>
      <c r="CE914" s="5"/>
      <c r="CF914" s="5"/>
      <c r="CG914" s="5"/>
      <c r="CH914" s="5"/>
      <c r="CI914" s="5"/>
      <c r="CJ914" s="5"/>
      <c r="CK914" s="5"/>
      <c r="CL914" s="5"/>
      <c r="CM914" s="5"/>
    </row>
    <row r="915" spans="18:91" ht="13.2">
      <c r="R915" s="5"/>
      <c r="AD915" s="5"/>
      <c r="AW915" s="5"/>
      <c r="BF915" s="5"/>
      <c r="BV915" s="5"/>
      <c r="BW915" s="5"/>
      <c r="BX915" s="5"/>
      <c r="CD915" s="5"/>
      <c r="CE915" s="5"/>
      <c r="CF915" s="5"/>
      <c r="CG915" s="5"/>
      <c r="CH915" s="5"/>
      <c r="CI915" s="5"/>
      <c r="CJ915" s="5"/>
      <c r="CK915" s="5"/>
      <c r="CL915" s="5"/>
      <c r="CM915" s="5"/>
    </row>
    <row r="916" spans="18:91" ht="13.2">
      <c r="R916" s="5"/>
      <c r="AD916" s="5"/>
      <c r="AW916" s="5"/>
      <c r="BF916" s="5"/>
      <c r="BV916" s="5"/>
      <c r="BW916" s="5"/>
      <c r="BX916" s="5"/>
      <c r="CD916" s="5"/>
      <c r="CE916" s="5"/>
      <c r="CF916" s="5"/>
      <c r="CG916" s="5"/>
      <c r="CH916" s="5"/>
      <c r="CI916" s="5"/>
      <c r="CJ916" s="5"/>
      <c r="CK916" s="5"/>
      <c r="CL916" s="5"/>
      <c r="CM916" s="5"/>
    </row>
    <row r="917" spans="18:91" ht="13.2">
      <c r="R917" s="5"/>
      <c r="AD917" s="5"/>
      <c r="AW917" s="5"/>
      <c r="BF917" s="5"/>
      <c r="BV917" s="5"/>
      <c r="BW917" s="5"/>
      <c r="BX917" s="5"/>
      <c r="CD917" s="5"/>
      <c r="CE917" s="5"/>
      <c r="CF917" s="5"/>
      <c r="CG917" s="5"/>
      <c r="CH917" s="5"/>
      <c r="CI917" s="5"/>
      <c r="CJ917" s="5"/>
      <c r="CK917" s="5"/>
      <c r="CL917" s="5"/>
      <c r="CM917" s="5"/>
    </row>
    <row r="918" spans="18:91" ht="13.2">
      <c r="R918" s="5"/>
      <c r="AD918" s="5"/>
      <c r="AW918" s="5"/>
      <c r="BF918" s="5"/>
      <c r="BV918" s="5"/>
      <c r="BW918" s="5"/>
      <c r="BX918" s="5"/>
      <c r="CD918" s="5"/>
      <c r="CE918" s="5"/>
      <c r="CF918" s="5"/>
      <c r="CG918" s="5"/>
      <c r="CH918" s="5"/>
      <c r="CI918" s="5"/>
      <c r="CJ918" s="5"/>
      <c r="CK918" s="5"/>
      <c r="CL918" s="5"/>
      <c r="CM918" s="5"/>
    </row>
    <row r="919" spans="18:91" ht="13.2">
      <c r="R919" s="5"/>
      <c r="AD919" s="5"/>
      <c r="AW919" s="5"/>
      <c r="BF919" s="5"/>
      <c r="BV919" s="5"/>
      <c r="BW919" s="5"/>
      <c r="BX919" s="5"/>
      <c r="CD919" s="5"/>
      <c r="CE919" s="5"/>
      <c r="CF919" s="5"/>
      <c r="CG919" s="5"/>
      <c r="CH919" s="5"/>
      <c r="CI919" s="5"/>
      <c r="CJ919" s="5"/>
      <c r="CK919" s="5"/>
      <c r="CL919" s="5"/>
      <c r="CM919" s="5"/>
    </row>
    <row r="920" spans="18:91" ht="13.2">
      <c r="R920" s="5"/>
      <c r="AD920" s="5"/>
      <c r="AW920" s="5"/>
      <c r="BF920" s="5"/>
      <c r="BV920" s="5"/>
      <c r="BW920" s="5"/>
      <c r="BX920" s="5"/>
      <c r="CD920" s="5"/>
      <c r="CE920" s="5"/>
      <c r="CF920" s="5"/>
      <c r="CG920" s="5"/>
      <c r="CH920" s="5"/>
      <c r="CI920" s="5"/>
      <c r="CJ920" s="5"/>
      <c r="CK920" s="5"/>
      <c r="CL920" s="5"/>
      <c r="CM920" s="5"/>
    </row>
    <row r="921" spans="18:91" ht="13.2">
      <c r="R921" s="5"/>
      <c r="AD921" s="5"/>
      <c r="AW921" s="5"/>
      <c r="BF921" s="5"/>
      <c r="BV921" s="5"/>
      <c r="BW921" s="5"/>
      <c r="BX921" s="5"/>
      <c r="CD921" s="5"/>
      <c r="CE921" s="5"/>
      <c r="CF921" s="5"/>
      <c r="CG921" s="5"/>
      <c r="CH921" s="5"/>
      <c r="CI921" s="5"/>
      <c r="CJ921" s="5"/>
      <c r="CK921" s="5"/>
      <c r="CL921" s="5"/>
      <c r="CM921" s="5"/>
    </row>
    <row r="922" spans="18:91" ht="13.2">
      <c r="R922" s="5"/>
      <c r="AD922" s="5"/>
      <c r="AW922" s="5"/>
      <c r="BF922" s="5"/>
      <c r="BV922" s="5"/>
      <c r="BW922" s="5"/>
      <c r="BX922" s="5"/>
      <c r="CD922" s="5"/>
      <c r="CE922" s="5"/>
      <c r="CF922" s="5"/>
      <c r="CG922" s="5"/>
      <c r="CH922" s="5"/>
      <c r="CI922" s="5"/>
      <c r="CJ922" s="5"/>
      <c r="CK922" s="5"/>
      <c r="CL922" s="5"/>
      <c r="CM922" s="5"/>
    </row>
    <row r="923" spans="18:91" ht="13.2">
      <c r="R923" s="5"/>
      <c r="AD923" s="5"/>
      <c r="AW923" s="5"/>
      <c r="BF923" s="5"/>
      <c r="BV923" s="5"/>
      <c r="BW923" s="5"/>
      <c r="BX923" s="5"/>
      <c r="CD923" s="5"/>
      <c r="CE923" s="5"/>
      <c r="CF923" s="5"/>
      <c r="CG923" s="5"/>
      <c r="CH923" s="5"/>
      <c r="CI923" s="5"/>
      <c r="CJ923" s="5"/>
      <c r="CK923" s="5"/>
      <c r="CL923" s="5"/>
      <c r="CM923" s="5"/>
    </row>
    <row r="924" spans="18:91" ht="13.2">
      <c r="R924" s="5"/>
      <c r="AD924" s="5"/>
      <c r="AW924" s="5"/>
      <c r="BF924" s="5"/>
      <c r="BV924" s="5"/>
      <c r="BW924" s="5"/>
      <c r="BX924" s="5"/>
      <c r="CD924" s="5"/>
      <c r="CE924" s="5"/>
      <c r="CF924" s="5"/>
      <c r="CG924" s="5"/>
      <c r="CH924" s="5"/>
      <c r="CI924" s="5"/>
      <c r="CJ924" s="5"/>
      <c r="CK924" s="5"/>
      <c r="CL924" s="5"/>
      <c r="CM924" s="5"/>
    </row>
    <row r="925" spans="18:91" ht="13.2">
      <c r="R925" s="5"/>
      <c r="AD925" s="5"/>
      <c r="AW925" s="5"/>
      <c r="BF925" s="5"/>
      <c r="BV925" s="5"/>
      <c r="BW925" s="5"/>
      <c r="BX925" s="5"/>
      <c r="CD925" s="5"/>
      <c r="CE925" s="5"/>
      <c r="CF925" s="5"/>
      <c r="CG925" s="5"/>
      <c r="CH925" s="5"/>
      <c r="CI925" s="5"/>
      <c r="CJ925" s="5"/>
      <c r="CK925" s="5"/>
      <c r="CL925" s="5"/>
      <c r="CM925" s="5"/>
    </row>
    <row r="926" spans="18:91" ht="13.2">
      <c r="R926" s="5"/>
      <c r="AD926" s="5"/>
      <c r="AW926" s="5"/>
      <c r="BF926" s="5"/>
      <c r="BV926" s="5"/>
      <c r="BW926" s="5"/>
      <c r="BX926" s="5"/>
      <c r="CD926" s="5"/>
      <c r="CE926" s="5"/>
      <c r="CF926" s="5"/>
      <c r="CG926" s="5"/>
      <c r="CH926" s="5"/>
      <c r="CI926" s="5"/>
      <c r="CJ926" s="5"/>
      <c r="CK926" s="5"/>
      <c r="CL926" s="5"/>
      <c r="CM926" s="5"/>
    </row>
    <row r="927" spans="18:91" ht="13.2">
      <c r="R927" s="5"/>
      <c r="AD927" s="5"/>
      <c r="AW927" s="5"/>
      <c r="BF927" s="5"/>
      <c r="BV927" s="5"/>
      <c r="BW927" s="5"/>
      <c r="BX927" s="5"/>
      <c r="CD927" s="5"/>
      <c r="CE927" s="5"/>
      <c r="CF927" s="5"/>
      <c r="CG927" s="5"/>
      <c r="CH927" s="5"/>
      <c r="CI927" s="5"/>
      <c r="CJ927" s="5"/>
      <c r="CK927" s="5"/>
      <c r="CL927" s="5"/>
      <c r="CM927" s="5"/>
    </row>
    <row r="928" spans="18:91" ht="13.2">
      <c r="R928" s="5"/>
      <c r="AD928" s="5"/>
      <c r="AW928" s="5"/>
      <c r="BF928" s="5"/>
      <c r="BV928" s="5"/>
      <c r="BW928" s="5"/>
      <c r="BX928" s="5"/>
      <c r="CD928" s="5"/>
      <c r="CE928" s="5"/>
      <c r="CF928" s="5"/>
      <c r="CG928" s="5"/>
      <c r="CH928" s="5"/>
      <c r="CI928" s="5"/>
      <c r="CJ928" s="5"/>
      <c r="CK928" s="5"/>
      <c r="CL928" s="5"/>
      <c r="CM928" s="5"/>
    </row>
    <row r="929" spans="18:91" ht="13.2">
      <c r="R929" s="5"/>
      <c r="AD929" s="5"/>
      <c r="AW929" s="5"/>
      <c r="BF929" s="5"/>
      <c r="BV929" s="5"/>
      <c r="BW929" s="5"/>
      <c r="BX929" s="5"/>
      <c r="CD929" s="5"/>
      <c r="CE929" s="5"/>
      <c r="CF929" s="5"/>
      <c r="CG929" s="5"/>
      <c r="CH929" s="5"/>
      <c r="CI929" s="5"/>
      <c r="CJ929" s="5"/>
      <c r="CK929" s="5"/>
      <c r="CL929" s="5"/>
      <c r="CM929" s="5"/>
    </row>
    <row r="930" spans="18:91" ht="13.2">
      <c r="R930" s="5"/>
      <c r="AD930" s="5"/>
      <c r="AW930" s="5"/>
      <c r="BF930" s="5"/>
      <c r="BV930" s="5"/>
      <c r="BW930" s="5"/>
      <c r="BX930" s="5"/>
      <c r="CD930" s="5"/>
      <c r="CE930" s="5"/>
      <c r="CF930" s="5"/>
      <c r="CG930" s="5"/>
      <c r="CH930" s="5"/>
      <c r="CI930" s="5"/>
      <c r="CJ930" s="5"/>
      <c r="CK930" s="5"/>
      <c r="CL930" s="5"/>
      <c r="CM930" s="5"/>
    </row>
    <row r="931" spans="18:91" ht="13.2">
      <c r="R931" s="5"/>
      <c r="AD931" s="5"/>
      <c r="AW931" s="5"/>
      <c r="BF931" s="5"/>
      <c r="BV931" s="5"/>
      <c r="BW931" s="5"/>
      <c r="BX931" s="5"/>
      <c r="CD931" s="5"/>
      <c r="CE931" s="5"/>
      <c r="CF931" s="5"/>
      <c r="CG931" s="5"/>
      <c r="CH931" s="5"/>
      <c r="CI931" s="5"/>
      <c r="CJ931" s="5"/>
      <c r="CK931" s="5"/>
      <c r="CL931" s="5"/>
      <c r="CM931" s="5"/>
    </row>
    <row r="932" spans="18:91" ht="13.2">
      <c r="R932" s="5"/>
      <c r="AD932" s="5"/>
      <c r="AW932" s="5"/>
      <c r="BF932" s="5"/>
      <c r="BV932" s="5"/>
      <c r="BW932" s="5"/>
      <c r="BX932" s="5"/>
      <c r="CD932" s="5"/>
      <c r="CE932" s="5"/>
      <c r="CF932" s="5"/>
      <c r="CG932" s="5"/>
      <c r="CH932" s="5"/>
      <c r="CI932" s="5"/>
      <c r="CJ932" s="5"/>
      <c r="CK932" s="5"/>
      <c r="CL932" s="5"/>
      <c r="CM932" s="5"/>
    </row>
    <row r="933" spans="18:91" ht="13.2">
      <c r="R933" s="5"/>
      <c r="AD933" s="5"/>
      <c r="AW933" s="5"/>
      <c r="BF933" s="5"/>
      <c r="BV933" s="5"/>
      <c r="BW933" s="5"/>
      <c r="BX933" s="5"/>
      <c r="CD933" s="5"/>
      <c r="CE933" s="5"/>
      <c r="CF933" s="5"/>
      <c r="CG933" s="5"/>
      <c r="CH933" s="5"/>
      <c r="CI933" s="5"/>
      <c r="CJ933" s="5"/>
      <c r="CK933" s="5"/>
      <c r="CL933" s="5"/>
      <c r="CM933" s="5"/>
    </row>
    <row r="934" spans="18:91" ht="13.2">
      <c r="R934" s="5"/>
      <c r="AD934" s="5"/>
      <c r="AW934" s="5"/>
      <c r="BF934" s="5"/>
      <c r="BV934" s="5"/>
      <c r="BW934" s="5"/>
      <c r="BX934" s="5"/>
      <c r="CD934" s="5"/>
      <c r="CE934" s="5"/>
      <c r="CF934" s="5"/>
      <c r="CG934" s="5"/>
      <c r="CH934" s="5"/>
      <c r="CI934" s="5"/>
      <c r="CJ934" s="5"/>
      <c r="CK934" s="5"/>
      <c r="CL934" s="5"/>
      <c r="CM934" s="5"/>
    </row>
    <row r="935" spans="18:91" ht="13.2">
      <c r="R935" s="5"/>
      <c r="AD935" s="5"/>
      <c r="AW935" s="5"/>
      <c r="BF935" s="5"/>
      <c r="BV935" s="5"/>
      <c r="BW935" s="5"/>
      <c r="BX935" s="5"/>
      <c r="CD935" s="5"/>
      <c r="CE935" s="5"/>
      <c r="CF935" s="5"/>
      <c r="CG935" s="5"/>
      <c r="CH935" s="5"/>
      <c r="CI935" s="5"/>
      <c r="CJ935" s="5"/>
      <c r="CK935" s="5"/>
      <c r="CL935" s="5"/>
      <c r="CM935" s="5"/>
    </row>
    <row r="936" spans="18:91" ht="13.2">
      <c r="R936" s="5"/>
      <c r="AD936" s="5"/>
      <c r="AW936" s="5"/>
      <c r="BF936" s="5"/>
      <c r="BV936" s="5"/>
      <c r="BW936" s="5"/>
      <c r="BX936" s="5"/>
      <c r="CD936" s="5"/>
      <c r="CE936" s="5"/>
      <c r="CF936" s="5"/>
      <c r="CG936" s="5"/>
      <c r="CH936" s="5"/>
      <c r="CI936" s="5"/>
      <c r="CJ936" s="5"/>
      <c r="CK936" s="5"/>
      <c r="CL936" s="5"/>
      <c r="CM936" s="5"/>
    </row>
    <row r="937" spans="18:91" ht="13.2">
      <c r="R937" s="5"/>
      <c r="AD937" s="5"/>
      <c r="AW937" s="5"/>
      <c r="BF937" s="5"/>
      <c r="BV937" s="5"/>
      <c r="BW937" s="5"/>
      <c r="BX937" s="5"/>
      <c r="CD937" s="5"/>
      <c r="CE937" s="5"/>
      <c r="CF937" s="5"/>
      <c r="CG937" s="5"/>
      <c r="CH937" s="5"/>
      <c r="CI937" s="5"/>
      <c r="CJ937" s="5"/>
      <c r="CK937" s="5"/>
      <c r="CL937" s="5"/>
      <c r="CM937" s="5"/>
    </row>
    <row r="938" spans="18:91" ht="13.2">
      <c r="R938" s="5"/>
      <c r="AD938" s="5"/>
      <c r="AW938" s="5"/>
      <c r="BF938" s="5"/>
      <c r="BV938" s="5"/>
      <c r="BW938" s="5"/>
      <c r="BX938" s="5"/>
      <c r="CD938" s="5"/>
      <c r="CE938" s="5"/>
      <c r="CF938" s="5"/>
      <c r="CG938" s="5"/>
      <c r="CH938" s="5"/>
      <c r="CI938" s="5"/>
      <c r="CJ938" s="5"/>
      <c r="CK938" s="5"/>
      <c r="CL938" s="5"/>
      <c r="CM938" s="5"/>
    </row>
    <row r="939" spans="18:91" ht="13.2">
      <c r="R939" s="5"/>
      <c r="AD939" s="5"/>
      <c r="AW939" s="5"/>
      <c r="BF939" s="5"/>
      <c r="BV939" s="5"/>
      <c r="BW939" s="5"/>
      <c r="BX939" s="5"/>
      <c r="CD939" s="5"/>
      <c r="CE939" s="5"/>
      <c r="CF939" s="5"/>
      <c r="CG939" s="5"/>
      <c r="CH939" s="5"/>
      <c r="CI939" s="5"/>
      <c r="CJ939" s="5"/>
      <c r="CK939" s="5"/>
      <c r="CL939" s="5"/>
      <c r="CM939" s="5"/>
    </row>
    <row r="940" spans="18:91" ht="13.2">
      <c r="R940" s="5"/>
      <c r="AD940" s="5"/>
      <c r="AW940" s="5"/>
      <c r="BF940" s="5"/>
      <c r="BV940" s="5"/>
      <c r="BW940" s="5"/>
      <c r="BX940" s="5"/>
      <c r="CD940" s="5"/>
      <c r="CE940" s="5"/>
      <c r="CF940" s="5"/>
      <c r="CG940" s="5"/>
      <c r="CH940" s="5"/>
      <c r="CI940" s="5"/>
      <c r="CJ940" s="5"/>
      <c r="CK940" s="5"/>
      <c r="CL940" s="5"/>
      <c r="CM940" s="5"/>
    </row>
    <row r="941" spans="18:91" ht="13.2">
      <c r="R941" s="5"/>
      <c r="AD941" s="5"/>
      <c r="AW941" s="5"/>
      <c r="BF941" s="5"/>
      <c r="BV941" s="5"/>
      <c r="BW941" s="5"/>
      <c r="BX941" s="5"/>
      <c r="CD941" s="5"/>
      <c r="CE941" s="5"/>
      <c r="CF941" s="5"/>
      <c r="CG941" s="5"/>
      <c r="CH941" s="5"/>
      <c r="CI941" s="5"/>
      <c r="CJ941" s="5"/>
      <c r="CK941" s="5"/>
      <c r="CL941" s="5"/>
      <c r="CM941" s="5"/>
    </row>
    <row r="942" spans="18:91" ht="13.2">
      <c r="R942" s="5"/>
      <c r="AD942" s="5"/>
      <c r="AW942" s="5"/>
      <c r="BF942" s="5"/>
      <c r="BV942" s="5"/>
      <c r="BW942" s="5"/>
      <c r="BX942" s="5"/>
      <c r="CD942" s="5"/>
      <c r="CE942" s="5"/>
      <c r="CF942" s="5"/>
      <c r="CG942" s="5"/>
      <c r="CH942" s="5"/>
      <c r="CI942" s="5"/>
      <c r="CJ942" s="5"/>
      <c r="CK942" s="5"/>
      <c r="CL942" s="5"/>
      <c r="CM942" s="5"/>
    </row>
    <row r="943" spans="18:91" ht="13.2">
      <c r="R943" s="5"/>
      <c r="AD943" s="5"/>
      <c r="AW943" s="5"/>
      <c r="BF943" s="5"/>
      <c r="BV943" s="5"/>
      <c r="BW943" s="5"/>
      <c r="BX943" s="5"/>
      <c r="CD943" s="5"/>
      <c r="CE943" s="5"/>
      <c r="CF943" s="5"/>
      <c r="CG943" s="5"/>
      <c r="CH943" s="5"/>
      <c r="CI943" s="5"/>
      <c r="CJ943" s="5"/>
      <c r="CK943" s="5"/>
      <c r="CL943" s="5"/>
      <c r="CM943" s="5"/>
    </row>
    <row r="944" spans="18:91" ht="13.2">
      <c r="R944" s="5"/>
      <c r="AD944" s="5"/>
      <c r="AW944" s="5"/>
      <c r="BF944" s="5"/>
      <c r="BV944" s="5"/>
      <c r="BW944" s="5"/>
      <c r="BX944" s="5"/>
      <c r="CD944" s="5"/>
      <c r="CE944" s="5"/>
      <c r="CF944" s="5"/>
      <c r="CG944" s="5"/>
      <c r="CH944" s="5"/>
      <c r="CI944" s="5"/>
      <c r="CJ944" s="5"/>
      <c r="CK944" s="5"/>
      <c r="CL944" s="5"/>
      <c r="CM944" s="5"/>
    </row>
    <row r="945" spans="18:91" ht="13.2">
      <c r="R945" s="5"/>
      <c r="AD945" s="5"/>
      <c r="AW945" s="5"/>
      <c r="BF945" s="5"/>
      <c r="BV945" s="5"/>
      <c r="BW945" s="5"/>
      <c r="BX945" s="5"/>
      <c r="CD945" s="5"/>
      <c r="CE945" s="5"/>
      <c r="CF945" s="5"/>
      <c r="CG945" s="5"/>
      <c r="CH945" s="5"/>
      <c r="CI945" s="5"/>
      <c r="CJ945" s="5"/>
      <c r="CK945" s="5"/>
      <c r="CL945" s="5"/>
      <c r="CM945" s="5"/>
    </row>
    <row r="946" spans="18:91" ht="13.2">
      <c r="R946" s="5"/>
      <c r="AD946" s="5"/>
      <c r="AW946" s="5"/>
      <c r="BF946" s="5"/>
      <c r="BV946" s="5"/>
      <c r="BW946" s="5"/>
      <c r="BX946" s="5"/>
      <c r="CD946" s="5"/>
      <c r="CE946" s="5"/>
      <c r="CF946" s="5"/>
      <c r="CG946" s="5"/>
      <c r="CH946" s="5"/>
      <c r="CI946" s="5"/>
      <c r="CJ946" s="5"/>
      <c r="CK946" s="5"/>
      <c r="CL946" s="5"/>
      <c r="CM946" s="5"/>
    </row>
    <row r="947" spans="18:91" ht="13.2">
      <c r="R947" s="5"/>
      <c r="AD947" s="5"/>
      <c r="AW947" s="5"/>
      <c r="BF947" s="5"/>
      <c r="BV947" s="5"/>
      <c r="BW947" s="5"/>
      <c r="BX947" s="5"/>
      <c r="CD947" s="5"/>
      <c r="CE947" s="5"/>
      <c r="CF947" s="5"/>
      <c r="CG947" s="5"/>
      <c r="CH947" s="5"/>
      <c r="CI947" s="5"/>
      <c r="CJ947" s="5"/>
      <c r="CK947" s="5"/>
      <c r="CL947" s="5"/>
      <c r="CM947" s="5"/>
    </row>
    <row r="948" spans="18:91" ht="13.2">
      <c r="R948" s="5"/>
      <c r="AD948" s="5"/>
      <c r="AW948" s="5"/>
      <c r="BF948" s="5"/>
      <c r="BV948" s="5"/>
      <c r="BW948" s="5"/>
      <c r="BX948" s="5"/>
      <c r="CD948" s="5"/>
      <c r="CE948" s="5"/>
      <c r="CF948" s="5"/>
      <c r="CG948" s="5"/>
      <c r="CH948" s="5"/>
      <c r="CI948" s="5"/>
      <c r="CJ948" s="5"/>
      <c r="CK948" s="5"/>
      <c r="CL948" s="5"/>
      <c r="CM948" s="5"/>
    </row>
    <row r="949" spans="18:91" ht="13.2">
      <c r="R949" s="5"/>
      <c r="AD949" s="5"/>
      <c r="AW949" s="5"/>
      <c r="BF949" s="5"/>
      <c r="BV949" s="5"/>
      <c r="BW949" s="5"/>
      <c r="BX949" s="5"/>
      <c r="CD949" s="5"/>
      <c r="CE949" s="5"/>
      <c r="CF949" s="5"/>
      <c r="CG949" s="5"/>
      <c r="CH949" s="5"/>
      <c r="CI949" s="5"/>
      <c r="CJ949" s="5"/>
      <c r="CK949" s="5"/>
      <c r="CL949" s="5"/>
      <c r="CM949" s="5"/>
    </row>
    <row r="950" spans="18:91" ht="13.2">
      <c r="R950" s="5"/>
      <c r="AD950" s="5"/>
      <c r="AW950" s="5"/>
      <c r="BF950" s="5"/>
      <c r="BV950" s="5"/>
      <c r="BW950" s="5"/>
      <c r="BX950" s="5"/>
      <c r="CD950" s="5"/>
      <c r="CE950" s="5"/>
      <c r="CF950" s="5"/>
      <c r="CG950" s="5"/>
      <c r="CH950" s="5"/>
      <c r="CI950" s="5"/>
      <c r="CJ950" s="5"/>
      <c r="CK950" s="5"/>
      <c r="CL950" s="5"/>
      <c r="CM950" s="5"/>
    </row>
    <row r="951" spans="18:91" ht="13.2">
      <c r="R951" s="5"/>
      <c r="AD951" s="5"/>
      <c r="AW951" s="5"/>
      <c r="BF951" s="5"/>
      <c r="BV951" s="5"/>
      <c r="BW951" s="5"/>
      <c r="BX951" s="5"/>
      <c r="CD951" s="5"/>
      <c r="CE951" s="5"/>
      <c r="CF951" s="5"/>
      <c r="CG951" s="5"/>
      <c r="CH951" s="5"/>
      <c r="CI951" s="5"/>
      <c r="CJ951" s="5"/>
      <c r="CK951" s="5"/>
      <c r="CL951" s="5"/>
      <c r="CM951" s="5"/>
    </row>
    <row r="952" spans="18:91" ht="13.2">
      <c r="R952" s="5"/>
      <c r="AD952" s="5"/>
      <c r="AW952" s="5"/>
      <c r="BF952" s="5"/>
      <c r="BV952" s="5"/>
      <c r="BW952" s="5"/>
      <c r="BX952" s="5"/>
      <c r="CD952" s="5"/>
      <c r="CE952" s="5"/>
      <c r="CF952" s="5"/>
      <c r="CG952" s="5"/>
      <c r="CH952" s="5"/>
      <c r="CI952" s="5"/>
      <c r="CJ952" s="5"/>
      <c r="CK952" s="5"/>
      <c r="CL952" s="5"/>
      <c r="CM952" s="5"/>
    </row>
    <row r="953" spans="18:91" ht="13.2">
      <c r="R953" s="5"/>
      <c r="AD953" s="5"/>
      <c r="AW953" s="5"/>
      <c r="BF953" s="5"/>
      <c r="BV953" s="5"/>
      <c r="BW953" s="5"/>
      <c r="BX953" s="5"/>
      <c r="CD953" s="5"/>
      <c r="CE953" s="5"/>
      <c r="CF953" s="5"/>
      <c r="CG953" s="5"/>
      <c r="CH953" s="5"/>
      <c r="CI953" s="5"/>
      <c r="CJ953" s="5"/>
      <c r="CK953" s="5"/>
      <c r="CL953" s="5"/>
      <c r="CM953" s="5"/>
    </row>
    <row r="954" spans="18:91" ht="13.2">
      <c r="R954" s="5"/>
      <c r="AD954" s="5"/>
      <c r="AW954" s="5"/>
      <c r="BF954" s="5"/>
      <c r="BV954" s="5"/>
      <c r="BW954" s="5"/>
      <c r="BX954" s="5"/>
      <c r="CD954" s="5"/>
      <c r="CE954" s="5"/>
      <c r="CF954" s="5"/>
      <c r="CG954" s="5"/>
      <c r="CH954" s="5"/>
      <c r="CI954" s="5"/>
      <c r="CJ954" s="5"/>
      <c r="CK954" s="5"/>
      <c r="CL954" s="5"/>
      <c r="CM954" s="5"/>
    </row>
    <row r="955" spans="18:91" ht="13.2">
      <c r="R955" s="5"/>
      <c r="AD955" s="5"/>
      <c r="AW955" s="5"/>
      <c r="BF955" s="5"/>
      <c r="BV955" s="5"/>
      <c r="BW955" s="5"/>
      <c r="BX955" s="5"/>
      <c r="CD955" s="5"/>
      <c r="CE955" s="5"/>
      <c r="CF955" s="5"/>
      <c r="CG955" s="5"/>
      <c r="CH955" s="5"/>
      <c r="CI955" s="5"/>
      <c r="CJ955" s="5"/>
      <c r="CK955" s="5"/>
      <c r="CL955" s="5"/>
      <c r="CM955" s="5"/>
    </row>
    <row r="956" spans="18:91" ht="13.2">
      <c r="R956" s="5"/>
      <c r="AD956" s="5"/>
      <c r="AW956" s="5"/>
      <c r="BF956" s="5"/>
      <c r="BV956" s="5"/>
      <c r="BW956" s="5"/>
      <c r="BX956" s="5"/>
      <c r="CD956" s="5"/>
      <c r="CE956" s="5"/>
      <c r="CF956" s="5"/>
      <c r="CG956" s="5"/>
      <c r="CH956" s="5"/>
      <c r="CI956" s="5"/>
      <c r="CJ956" s="5"/>
      <c r="CK956" s="5"/>
      <c r="CL956" s="5"/>
      <c r="CM956" s="5"/>
    </row>
    <row r="957" spans="18:91" ht="13.2">
      <c r="R957" s="5"/>
      <c r="AD957" s="5"/>
      <c r="AW957" s="5"/>
      <c r="BF957" s="5"/>
      <c r="BV957" s="5"/>
      <c r="BW957" s="5"/>
      <c r="BX957" s="5"/>
      <c r="CD957" s="5"/>
      <c r="CE957" s="5"/>
      <c r="CF957" s="5"/>
      <c r="CG957" s="5"/>
      <c r="CH957" s="5"/>
      <c r="CI957" s="5"/>
      <c r="CJ957" s="5"/>
      <c r="CK957" s="5"/>
      <c r="CL957" s="5"/>
      <c r="CM957" s="5"/>
    </row>
    <row r="958" spans="18:91" ht="13.2">
      <c r="R958" s="5"/>
      <c r="AD958" s="5"/>
      <c r="AW958" s="5"/>
      <c r="BF958" s="5"/>
      <c r="BV958" s="5"/>
      <c r="BW958" s="5"/>
      <c r="BX958" s="5"/>
      <c r="CD958" s="5"/>
      <c r="CE958" s="5"/>
      <c r="CF958" s="5"/>
      <c r="CG958" s="5"/>
      <c r="CH958" s="5"/>
      <c r="CI958" s="5"/>
      <c r="CJ958" s="5"/>
      <c r="CK958" s="5"/>
      <c r="CL958" s="5"/>
      <c r="CM958" s="5"/>
    </row>
    <row r="959" spans="18:91" ht="13.2">
      <c r="R959" s="5"/>
      <c r="AD959" s="5"/>
      <c r="AW959" s="5"/>
      <c r="BF959" s="5"/>
      <c r="BV959" s="5"/>
      <c r="BW959" s="5"/>
      <c r="BX959" s="5"/>
      <c r="CD959" s="5"/>
      <c r="CE959" s="5"/>
      <c r="CF959" s="5"/>
      <c r="CG959" s="5"/>
      <c r="CH959" s="5"/>
      <c r="CI959" s="5"/>
      <c r="CJ959" s="5"/>
      <c r="CK959" s="5"/>
      <c r="CL959" s="5"/>
      <c r="CM959" s="5"/>
    </row>
    <row r="960" spans="18:91" ht="13.2">
      <c r="R960" s="5"/>
      <c r="AD960" s="5"/>
      <c r="AW960" s="5"/>
      <c r="BF960" s="5"/>
      <c r="BV960" s="5"/>
      <c r="BW960" s="5"/>
      <c r="BX960" s="5"/>
      <c r="CD960" s="5"/>
      <c r="CE960" s="5"/>
      <c r="CF960" s="5"/>
      <c r="CG960" s="5"/>
      <c r="CH960" s="5"/>
      <c r="CI960" s="5"/>
      <c r="CJ960" s="5"/>
      <c r="CK960" s="5"/>
      <c r="CL960" s="5"/>
      <c r="CM960" s="5"/>
    </row>
    <row r="961" spans="18:91" ht="13.2">
      <c r="R961" s="5"/>
      <c r="AD961" s="5"/>
      <c r="AW961" s="5"/>
      <c r="BF961" s="5"/>
      <c r="BV961" s="5"/>
      <c r="BW961" s="5"/>
      <c r="BX961" s="5"/>
      <c r="CD961" s="5"/>
      <c r="CE961" s="5"/>
      <c r="CF961" s="5"/>
      <c r="CG961" s="5"/>
      <c r="CH961" s="5"/>
      <c r="CI961" s="5"/>
      <c r="CJ961" s="5"/>
      <c r="CK961" s="5"/>
      <c r="CL961" s="5"/>
      <c r="CM961" s="5"/>
    </row>
    <row r="962" spans="18:91" ht="13.2">
      <c r="R962" s="5"/>
      <c r="AD962" s="5"/>
      <c r="AW962" s="5"/>
      <c r="BF962" s="5"/>
      <c r="BV962" s="5"/>
      <c r="BW962" s="5"/>
      <c r="BX962" s="5"/>
      <c r="CD962" s="5"/>
      <c r="CE962" s="5"/>
      <c r="CF962" s="5"/>
      <c r="CG962" s="5"/>
      <c r="CH962" s="5"/>
      <c r="CI962" s="5"/>
      <c r="CJ962" s="5"/>
      <c r="CK962" s="5"/>
      <c r="CL962" s="5"/>
      <c r="CM962" s="5"/>
    </row>
    <row r="963" spans="18:91" ht="13.2">
      <c r="R963" s="5"/>
      <c r="AD963" s="5"/>
      <c r="AW963" s="5"/>
      <c r="BF963" s="5"/>
      <c r="BV963" s="5"/>
      <c r="BW963" s="5"/>
      <c r="BX963" s="5"/>
      <c r="CD963" s="5"/>
      <c r="CE963" s="5"/>
      <c r="CF963" s="5"/>
      <c r="CG963" s="5"/>
      <c r="CH963" s="5"/>
      <c r="CI963" s="5"/>
      <c r="CJ963" s="5"/>
      <c r="CK963" s="5"/>
      <c r="CL963" s="5"/>
      <c r="CM963" s="5"/>
    </row>
    <row r="964" spans="18:91" ht="13.2">
      <c r="R964" s="5"/>
      <c r="AD964" s="5"/>
      <c r="AW964" s="5"/>
      <c r="BF964" s="5"/>
      <c r="BV964" s="5"/>
      <c r="BW964" s="5"/>
      <c r="BX964" s="5"/>
      <c r="CD964" s="5"/>
      <c r="CE964" s="5"/>
      <c r="CF964" s="5"/>
      <c r="CG964" s="5"/>
      <c r="CH964" s="5"/>
      <c r="CI964" s="5"/>
      <c r="CJ964" s="5"/>
      <c r="CK964" s="5"/>
      <c r="CL964" s="5"/>
      <c r="CM964" s="5"/>
    </row>
    <row r="965" spans="18:91" ht="13.2">
      <c r="R965" s="5"/>
      <c r="AD965" s="5"/>
      <c r="AW965" s="5"/>
      <c r="BF965" s="5"/>
      <c r="BV965" s="5"/>
      <c r="BW965" s="5"/>
      <c r="BX965" s="5"/>
      <c r="CD965" s="5"/>
      <c r="CE965" s="5"/>
      <c r="CF965" s="5"/>
      <c r="CG965" s="5"/>
      <c r="CH965" s="5"/>
      <c r="CI965" s="5"/>
      <c r="CJ965" s="5"/>
      <c r="CK965" s="5"/>
      <c r="CL965" s="5"/>
      <c r="CM965" s="5"/>
    </row>
    <row r="966" spans="18:91" ht="13.2">
      <c r="R966" s="5"/>
      <c r="AD966" s="5"/>
      <c r="AW966" s="5"/>
      <c r="BF966" s="5"/>
      <c r="BV966" s="5"/>
      <c r="BW966" s="5"/>
      <c r="BX966" s="5"/>
      <c r="CD966" s="5"/>
      <c r="CE966" s="5"/>
      <c r="CF966" s="5"/>
      <c r="CG966" s="5"/>
      <c r="CH966" s="5"/>
      <c r="CI966" s="5"/>
      <c r="CJ966" s="5"/>
      <c r="CK966" s="5"/>
      <c r="CL966" s="5"/>
      <c r="CM966" s="5"/>
    </row>
    <row r="967" spans="18:91" ht="13.2">
      <c r="R967" s="5"/>
      <c r="AD967" s="5"/>
      <c r="AW967" s="5"/>
      <c r="BF967" s="5"/>
      <c r="BV967" s="5"/>
      <c r="BW967" s="5"/>
      <c r="BX967" s="5"/>
      <c r="CD967" s="5"/>
      <c r="CE967" s="5"/>
      <c r="CF967" s="5"/>
      <c r="CG967" s="5"/>
      <c r="CH967" s="5"/>
      <c r="CI967" s="5"/>
      <c r="CJ967" s="5"/>
      <c r="CK967" s="5"/>
      <c r="CL967" s="5"/>
      <c r="CM967" s="5"/>
    </row>
    <row r="968" spans="18:91" ht="13.2">
      <c r="R968" s="5"/>
      <c r="AD968" s="5"/>
      <c r="AW968" s="5"/>
      <c r="BF968" s="5"/>
      <c r="BV968" s="5"/>
      <c r="BW968" s="5"/>
      <c r="BX968" s="5"/>
      <c r="CD968" s="5"/>
      <c r="CE968" s="5"/>
      <c r="CF968" s="5"/>
      <c r="CG968" s="5"/>
      <c r="CH968" s="5"/>
      <c r="CI968" s="5"/>
      <c r="CJ968" s="5"/>
      <c r="CK968" s="5"/>
      <c r="CL968" s="5"/>
      <c r="CM968" s="5"/>
    </row>
    <row r="969" spans="18:91" ht="13.2">
      <c r="R969" s="5"/>
      <c r="AD969" s="5"/>
      <c r="AW969" s="5"/>
      <c r="BF969" s="5"/>
      <c r="BV969" s="5"/>
      <c r="BW969" s="5"/>
      <c r="BX969" s="5"/>
      <c r="CD969" s="5"/>
      <c r="CE969" s="5"/>
      <c r="CF969" s="5"/>
      <c r="CG969" s="5"/>
      <c r="CH969" s="5"/>
      <c r="CI969" s="5"/>
      <c r="CJ969" s="5"/>
      <c r="CK969" s="5"/>
      <c r="CL969" s="5"/>
      <c r="CM969" s="5"/>
    </row>
    <row r="970" spans="18:91" ht="13.2">
      <c r="R970" s="5"/>
      <c r="AD970" s="5"/>
      <c r="AW970" s="5"/>
      <c r="BF970" s="5"/>
      <c r="BV970" s="5"/>
      <c r="BW970" s="5"/>
      <c r="BX970" s="5"/>
      <c r="CD970" s="5"/>
      <c r="CE970" s="5"/>
      <c r="CF970" s="5"/>
      <c r="CG970" s="5"/>
      <c r="CH970" s="5"/>
      <c r="CI970" s="5"/>
      <c r="CJ970" s="5"/>
      <c r="CK970" s="5"/>
      <c r="CL970" s="5"/>
      <c r="CM970" s="5"/>
    </row>
    <row r="971" spans="18:91" ht="13.2">
      <c r="R971" s="5"/>
      <c r="AD971" s="5"/>
      <c r="AW971" s="5"/>
      <c r="BF971" s="5"/>
      <c r="BV971" s="5"/>
      <c r="BW971" s="5"/>
      <c r="BX971" s="5"/>
      <c r="CD971" s="5"/>
      <c r="CE971" s="5"/>
      <c r="CF971" s="5"/>
      <c r="CG971" s="5"/>
      <c r="CH971" s="5"/>
      <c r="CI971" s="5"/>
      <c r="CJ971" s="5"/>
      <c r="CK971" s="5"/>
      <c r="CL971" s="5"/>
      <c r="CM971" s="5"/>
    </row>
    <row r="972" spans="18:91" ht="13.2">
      <c r="R972" s="5"/>
      <c r="AD972" s="5"/>
      <c r="AW972" s="5"/>
      <c r="BF972" s="5"/>
      <c r="BV972" s="5"/>
      <c r="BW972" s="5"/>
      <c r="BX972" s="5"/>
      <c r="CD972" s="5"/>
      <c r="CE972" s="5"/>
      <c r="CF972" s="5"/>
      <c r="CG972" s="5"/>
      <c r="CH972" s="5"/>
      <c r="CI972" s="5"/>
      <c r="CJ972" s="5"/>
      <c r="CK972" s="5"/>
      <c r="CL972" s="5"/>
      <c r="CM972" s="5"/>
    </row>
    <row r="973" spans="18:91" ht="13.2">
      <c r="R973" s="5"/>
      <c r="AD973" s="5"/>
      <c r="AW973" s="5"/>
      <c r="BF973" s="5"/>
      <c r="BV973" s="5"/>
      <c r="BW973" s="5"/>
      <c r="BX973" s="5"/>
      <c r="CD973" s="5"/>
      <c r="CE973" s="5"/>
      <c r="CF973" s="5"/>
      <c r="CG973" s="5"/>
      <c r="CH973" s="5"/>
      <c r="CI973" s="5"/>
      <c r="CJ973" s="5"/>
      <c r="CK973" s="5"/>
      <c r="CL973" s="5"/>
      <c r="CM973" s="5"/>
    </row>
    <row r="974" spans="18:91" ht="13.2">
      <c r="R974" s="5"/>
      <c r="AD974" s="5"/>
      <c r="AW974" s="5"/>
      <c r="BF974" s="5"/>
      <c r="BV974" s="5"/>
      <c r="BW974" s="5"/>
      <c r="BX974" s="5"/>
      <c r="CD974" s="5"/>
      <c r="CE974" s="5"/>
      <c r="CF974" s="5"/>
      <c r="CG974" s="5"/>
      <c r="CH974" s="5"/>
      <c r="CI974" s="5"/>
      <c r="CJ974" s="5"/>
      <c r="CK974" s="5"/>
      <c r="CL974" s="5"/>
      <c r="CM974" s="5"/>
    </row>
    <row r="975" spans="18:91" ht="13.2">
      <c r="R975" s="5"/>
      <c r="AD975" s="5"/>
      <c r="AW975" s="5"/>
      <c r="BF975" s="5"/>
      <c r="BV975" s="5"/>
      <c r="BW975" s="5"/>
      <c r="BX975" s="5"/>
      <c r="CD975" s="5"/>
      <c r="CE975" s="5"/>
      <c r="CF975" s="5"/>
      <c r="CG975" s="5"/>
      <c r="CH975" s="5"/>
      <c r="CI975" s="5"/>
      <c r="CJ975" s="5"/>
      <c r="CK975" s="5"/>
      <c r="CL975" s="5"/>
      <c r="CM975" s="5"/>
    </row>
    <row r="976" spans="18:91" ht="13.2">
      <c r="R976" s="5"/>
      <c r="AD976" s="5"/>
      <c r="AW976" s="5"/>
      <c r="BF976" s="5"/>
      <c r="BV976" s="5"/>
      <c r="BW976" s="5"/>
      <c r="BX976" s="5"/>
      <c r="CD976" s="5"/>
      <c r="CE976" s="5"/>
      <c r="CF976" s="5"/>
      <c r="CG976" s="5"/>
      <c r="CH976" s="5"/>
      <c r="CI976" s="5"/>
      <c r="CJ976" s="5"/>
      <c r="CK976" s="5"/>
      <c r="CL976" s="5"/>
      <c r="CM976" s="5"/>
    </row>
    <row r="977" spans="18:91" ht="13.2">
      <c r="R977" s="5"/>
      <c r="AD977" s="5"/>
      <c r="AW977" s="5"/>
      <c r="BF977" s="5"/>
      <c r="BV977" s="5"/>
      <c r="BW977" s="5"/>
      <c r="BX977" s="5"/>
      <c r="CD977" s="5"/>
      <c r="CE977" s="5"/>
      <c r="CF977" s="5"/>
      <c r="CG977" s="5"/>
      <c r="CH977" s="5"/>
      <c r="CI977" s="5"/>
      <c r="CJ977" s="5"/>
      <c r="CK977" s="5"/>
      <c r="CL977" s="5"/>
      <c r="CM977" s="5"/>
    </row>
    <row r="978" spans="18:91" ht="13.2">
      <c r="R978" s="5"/>
      <c r="AD978" s="5"/>
      <c r="AW978" s="5"/>
      <c r="BF978" s="5"/>
      <c r="BV978" s="5"/>
      <c r="BW978" s="5"/>
      <c r="BX978" s="5"/>
      <c r="CD978" s="5"/>
      <c r="CE978" s="5"/>
      <c r="CF978" s="5"/>
      <c r="CG978" s="5"/>
      <c r="CH978" s="5"/>
      <c r="CI978" s="5"/>
      <c r="CJ978" s="5"/>
      <c r="CK978" s="5"/>
      <c r="CL978" s="5"/>
      <c r="CM978" s="5"/>
    </row>
    <row r="979" spans="18:91" ht="13.2">
      <c r="R979" s="5"/>
      <c r="AD979" s="5"/>
      <c r="AW979" s="5"/>
      <c r="BF979" s="5"/>
      <c r="BV979" s="5"/>
      <c r="BW979" s="5"/>
      <c r="BX979" s="5"/>
      <c r="CD979" s="5"/>
      <c r="CE979" s="5"/>
      <c r="CF979" s="5"/>
      <c r="CG979" s="5"/>
      <c r="CH979" s="5"/>
      <c r="CI979" s="5"/>
      <c r="CJ979" s="5"/>
      <c r="CK979" s="5"/>
      <c r="CL979" s="5"/>
      <c r="CM979" s="5"/>
    </row>
    <row r="980" spans="18:91" ht="13.2">
      <c r="R980" s="5"/>
      <c r="AD980" s="5"/>
      <c r="AW980" s="5"/>
      <c r="BF980" s="5"/>
      <c r="BV980" s="5"/>
      <c r="BW980" s="5"/>
      <c r="BX980" s="5"/>
      <c r="CD980" s="5"/>
      <c r="CE980" s="5"/>
      <c r="CF980" s="5"/>
      <c r="CG980" s="5"/>
      <c r="CH980" s="5"/>
      <c r="CI980" s="5"/>
      <c r="CJ980" s="5"/>
      <c r="CK980" s="5"/>
      <c r="CL980" s="5"/>
      <c r="CM980" s="5"/>
    </row>
    <row r="981" spans="18:91" ht="13.2">
      <c r="R981" s="5"/>
      <c r="AD981" s="5"/>
      <c r="AW981" s="5"/>
      <c r="BF981" s="5"/>
      <c r="BV981" s="5"/>
      <c r="BW981" s="5"/>
      <c r="BX981" s="5"/>
      <c r="CD981" s="5"/>
      <c r="CE981" s="5"/>
      <c r="CF981" s="5"/>
      <c r="CG981" s="5"/>
      <c r="CH981" s="5"/>
      <c r="CI981" s="5"/>
      <c r="CJ981" s="5"/>
      <c r="CK981" s="5"/>
      <c r="CL981" s="5"/>
      <c r="CM981" s="5"/>
    </row>
    <row r="982" spans="18:91" ht="13.2">
      <c r="R982" s="5"/>
      <c r="AD982" s="5"/>
      <c r="AW982" s="5"/>
      <c r="BF982" s="5"/>
      <c r="BV982" s="5"/>
      <c r="BW982" s="5"/>
      <c r="BX982" s="5"/>
      <c r="CD982" s="5"/>
      <c r="CE982" s="5"/>
      <c r="CF982" s="5"/>
      <c r="CG982" s="5"/>
      <c r="CH982" s="5"/>
      <c r="CI982" s="5"/>
      <c r="CJ982" s="5"/>
      <c r="CK982" s="5"/>
      <c r="CL982" s="5"/>
      <c r="CM982" s="5"/>
    </row>
    <row r="983" spans="18:91" ht="13.2">
      <c r="R983" s="5"/>
      <c r="AD983" s="5"/>
      <c r="AW983" s="5"/>
      <c r="BF983" s="5"/>
      <c r="BV983" s="5"/>
      <c r="BW983" s="5"/>
      <c r="BX983" s="5"/>
      <c r="CD983" s="5"/>
      <c r="CE983" s="5"/>
      <c r="CF983" s="5"/>
      <c r="CG983" s="5"/>
      <c r="CH983" s="5"/>
      <c r="CI983" s="5"/>
      <c r="CJ983" s="5"/>
      <c r="CK983" s="5"/>
      <c r="CL983" s="5"/>
      <c r="CM983" s="5"/>
    </row>
    <row r="984" spans="18:91" ht="13.2">
      <c r="R984" s="5"/>
      <c r="AD984" s="5"/>
      <c r="AW984" s="5"/>
      <c r="BF984" s="5"/>
      <c r="BV984" s="5"/>
      <c r="BW984" s="5"/>
      <c r="BX984" s="5"/>
      <c r="CD984" s="5"/>
      <c r="CE984" s="5"/>
      <c r="CF984" s="5"/>
      <c r="CG984" s="5"/>
      <c r="CH984" s="5"/>
      <c r="CI984" s="5"/>
      <c r="CJ984" s="5"/>
      <c r="CK984" s="5"/>
      <c r="CL984" s="5"/>
      <c r="CM984" s="5"/>
    </row>
    <row r="985" spans="18:91" ht="13.2">
      <c r="R985" s="5"/>
      <c r="AD985" s="5"/>
      <c r="AW985" s="5"/>
      <c r="BF985" s="5"/>
      <c r="BV985" s="5"/>
      <c r="BW985" s="5"/>
      <c r="BX985" s="5"/>
      <c r="CD985" s="5"/>
      <c r="CE985" s="5"/>
      <c r="CF985" s="5"/>
      <c r="CG985" s="5"/>
      <c r="CH985" s="5"/>
      <c r="CI985" s="5"/>
      <c r="CJ985" s="5"/>
      <c r="CK985" s="5"/>
      <c r="CL985" s="5"/>
      <c r="CM985" s="5"/>
    </row>
    <row r="986" spans="18:91" ht="13.2">
      <c r="R986" s="5"/>
      <c r="AD986" s="5"/>
      <c r="AW986" s="5"/>
      <c r="BF986" s="5"/>
      <c r="BV986" s="5"/>
      <c r="BW986" s="5"/>
      <c r="BX986" s="5"/>
      <c r="CD986" s="5"/>
      <c r="CE986" s="5"/>
      <c r="CF986" s="5"/>
      <c r="CG986" s="5"/>
      <c r="CH986" s="5"/>
      <c r="CI986" s="5"/>
      <c r="CJ986" s="5"/>
      <c r="CK986" s="5"/>
      <c r="CL986" s="5"/>
      <c r="CM986" s="5"/>
    </row>
    <row r="987" spans="18:91" ht="13.2">
      <c r="R987" s="5"/>
      <c r="AD987" s="5"/>
      <c r="AW987" s="5"/>
      <c r="BF987" s="5"/>
      <c r="BV987" s="5"/>
      <c r="BW987" s="5"/>
      <c r="BX987" s="5"/>
      <c r="CD987" s="5"/>
      <c r="CE987" s="5"/>
      <c r="CF987" s="5"/>
      <c r="CG987" s="5"/>
      <c r="CH987" s="5"/>
      <c r="CI987" s="5"/>
      <c r="CJ987" s="5"/>
      <c r="CK987" s="5"/>
      <c r="CL987" s="5"/>
      <c r="CM987" s="5"/>
    </row>
    <row r="988" spans="18:91" ht="13.2">
      <c r="R988" s="5"/>
      <c r="AD988" s="5"/>
      <c r="AW988" s="5"/>
      <c r="BF988" s="5"/>
      <c r="BV988" s="5"/>
      <c r="BW988" s="5"/>
      <c r="BX988" s="5"/>
      <c r="CD988" s="5"/>
      <c r="CE988" s="5"/>
      <c r="CF988" s="5"/>
      <c r="CG988" s="5"/>
      <c r="CH988" s="5"/>
      <c r="CI988" s="5"/>
      <c r="CJ988" s="5"/>
      <c r="CK988" s="5"/>
      <c r="CL988" s="5"/>
      <c r="CM988" s="5"/>
    </row>
    <row r="989" spans="18:91" ht="13.2">
      <c r="R989" s="5"/>
      <c r="AD989" s="5"/>
      <c r="AW989" s="5"/>
      <c r="BF989" s="5"/>
      <c r="BV989" s="5"/>
      <c r="BW989" s="5"/>
      <c r="BX989" s="5"/>
      <c r="CD989" s="5"/>
      <c r="CE989" s="5"/>
      <c r="CF989" s="5"/>
      <c r="CG989" s="5"/>
      <c r="CH989" s="5"/>
      <c r="CI989" s="5"/>
      <c r="CJ989" s="5"/>
      <c r="CK989" s="5"/>
      <c r="CL989" s="5"/>
      <c r="CM989" s="5"/>
    </row>
    <row r="990" spans="18:91" ht="13.2">
      <c r="R990" s="5"/>
      <c r="AD990" s="5"/>
      <c r="AW990" s="5"/>
      <c r="BF990" s="5"/>
      <c r="BV990" s="5"/>
      <c r="BW990" s="5"/>
      <c r="BX990" s="5"/>
      <c r="CD990" s="5"/>
      <c r="CE990" s="5"/>
      <c r="CF990" s="5"/>
      <c r="CG990" s="5"/>
      <c r="CH990" s="5"/>
      <c r="CI990" s="5"/>
      <c r="CJ990" s="5"/>
      <c r="CK990" s="5"/>
      <c r="CL990" s="5"/>
      <c r="CM990" s="5"/>
    </row>
    <row r="991" spans="18:91" ht="13.2">
      <c r="R991" s="5"/>
      <c r="AD991" s="5"/>
      <c r="AW991" s="5"/>
      <c r="BF991" s="5"/>
      <c r="BV991" s="5"/>
      <c r="BW991" s="5"/>
      <c r="BX991" s="5"/>
      <c r="CD991" s="5"/>
      <c r="CE991" s="5"/>
      <c r="CF991" s="5"/>
      <c r="CG991" s="5"/>
      <c r="CH991" s="5"/>
      <c r="CI991" s="5"/>
      <c r="CJ991" s="5"/>
      <c r="CK991" s="5"/>
      <c r="CL991" s="5"/>
      <c r="CM991" s="5"/>
    </row>
    <row r="992" spans="18:91" ht="13.2">
      <c r="R992" s="5"/>
      <c r="AD992" s="5"/>
      <c r="AW992" s="5"/>
      <c r="BF992" s="5"/>
      <c r="BV992" s="5"/>
      <c r="BW992" s="5"/>
      <c r="BX992" s="5"/>
      <c r="CD992" s="5"/>
      <c r="CE992" s="5"/>
      <c r="CF992" s="5"/>
      <c r="CG992" s="5"/>
      <c r="CH992" s="5"/>
      <c r="CI992" s="5"/>
      <c r="CJ992" s="5"/>
      <c r="CK992" s="5"/>
      <c r="CL992" s="5"/>
      <c r="CM992" s="5"/>
    </row>
    <row r="993" spans="18:91" ht="13.2">
      <c r="R993" s="5"/>
      <c r="AD993" s="5"/>
      <c r="AW993" s="5"/>
      <c r="BF993" s="5"/>
      <c r="BV993" s="5"/>
      <c r="BW993" s="5"/>
      <c r="BX993" s="5"/>
      <c r="CD993" s="5"/>
      <c r="CE993" s="5"/>
      <c r="CF993" s="5"/>
      <c r="CG993" s="5"/>
      <c r="CH993" s="5"/>
      <c r="CI993" s="5"/>
      <c r="CJ993" s="5"/>
      <c r="CK993" s="5"/>
      <c r="CL993" s="5"/>
      <c r="CM993" s="5"/>
    </row>
    <row r="994" spans="18:91" ht="13.2">
      <c r="R994" s="5"/>
      <c r="AD994" s="5"/>
      <c r="AW994" s="5"/>
      <c r="BF994" s="5"/>
      <c r="BV994" s="5"/>
      <c r="BW994" s="5"/>
      <c r="BX994" s="5"/>
      <c r="CD994" s="5"/>
      <c r="CE994" s="5"/>
      <c r="CF994" s="5"/>
      <c r="CG994" s="5"/>
      <c r="CH994" s="5"/>
      <c r="CI994" s="5"/>
      <c r="CJ994" s="5"/>
      <c r="CK994" s="5"/>
      <c r="CL994" s="5"/>
      <c r="CM994" s="5"/>
    </row>
    <row r="995" spans="18:91" ht="13.2">
      <c r="R995" s="5"/>
      <c r="AD995" s="5"/>
      <c r="AW995" s="5"/>
      <c r="BF995" s="5"/>
      <c r="BV995" s="5"/>
      <c r="BW995" s="5"/>
      <c r="BX995" s="5"/>
      <c r="CD995" s="5"/>
      <c r="CE995" s="5"/>
      <c r="CF995" s="5"/>
      <c r="CG995" s="5"/>
      <c r="CH995" s="5"/>
      <c r="CI995" s="5"/>
      <c r="CJ995" s="5"/>
      <c r="CK995" s="5"/>
      <c r="CL995" s="5"/>
      <c r="CM995" s="5"/>
    </row>
    <row r="996" spans="18:91" ht="13.2">
      <c r="R996" s="5"/>
      <c r="AD996" s="5"/>
      <c r="AW996" s="5"/>
      <c r="BF996" s="5"/>
      <c r="BV996" s="5"/>
      <c r="BW996" s="5"/>
      <c r="BX996" s="5"/>
      <c r="CD996" s="5"/>
      <c r="CE996" s="5"/>
      <c r="CF996" s="5"/>
      <c r="CG996" s="5"/>
      <c r="CH996" s="5"/>
      <c r="CI996" s="5"/>
      <c r="CJ996" s="5"/>
      <c r="CK996" s="5"/>
      <c r="CL996" s="5"/>
      <c r="CM996" s="5"/>
    </row>
    <row r="997" spans="18:91" ht="13.2">
      <c r="R997" s="5"/>
      <c r="AD997" s="5"/>
      <c r="AW997" s="5"/>
      <c r="BF997" s="5"/>
      <c r="BV997" s="5"/>
      <c r="BW997" s="5"/>
      <c r="BX997" s="5"/>
      <c r="CD997" s="5"/>
      <c r="CE997" s="5"/>
      <c r="CF997" s="5"/>
      <c r="CG997" s="5"/>
      <c r="CH997" s="5"/>
      <c r="CI997" s="5"/>
      <c r="CJ997" s="5"/>
      <c r="CK997" s="5"/>
      <c r="CL997" s="5"/>
      <c r="CM997" s="5"/>
    </row>
    <row r="998" spans="18:91" ht="13.2">
      <c r="R998" s="5"/>
      <c r="AD998" s="5"/>
      <c r="AW998" s="5"/>
      <c r="BF998" s="5"/>
      <c r="BV998" s="5"/>
      <c r="BW998" s="5"/>
      <c r="BX998" s="5"/>
      <c r="CD998" s="5"/>
      <c r="CE998" s="5"/>
      <c r="CF998" s="5"/>
      <c r="CG998" s="5"/>
      <c r="CH998" s="5"/>
      <c r="CI998" s="5"/>
      <c r="CJ998" s="5"/>
      <c r="CK998" s="5"/>
      <c r="CL998" s="5"/>
      <c r="CM998" s="5"/>
    </row>
    <row r="999" spans="18:91" ht="13.2">
      <c r="R999" s="5"/>
      <c r="AD999" s="5"/>
      <c r="AW999" s="5"/>
      <c r="BF999" s="5"/>
      <c r="BV999" s="5"/>
      <c r="BW999" s="5"/>
      <c r="BX999" s="5"/>
      <c r="CD999" s="5"/>
      <c r="CE999" s="5"/>
      <c r="CF999" s="5"/>
      <c r="CG999" s="5"/>
      <c r="CH999" s="5"/>
      <c r="CI999" s="5"/>
      <c r="CJ999" s="5"/>
      <c r="CK999" s="5"/>
      <c r="CL999" s="5"/>
      <c r="CM999" s="5"/>
    </row>
    <row r="1000" spans="18:91" ht="13.2">
      <c r="R1000" s="5"/>
      <c r="AD1000" s="5"/>
      <c r="AW1000" s="5"/>
      <c r="BF1000" s="5"/>
      <c r="BV1000" s="5"/>
      <c r="BW1000" s="5"/>
      <c r="BX1000" s="5"/>
      <c r="CD1000" s="5"/>
      <c r="CE1000" s="5"/>
      <c r="CF1000" s="5"/>
      <c r="CG1000" s="5"/>
      <c r="CH1000" s="5"/>
      <c r="CI1000" s="5"/>
      <c r="CJ1000" s="5"/>
      <c r="CK1000" s="5"/>
      <c r="CL1000" s="5"/>
      <c r="CM1000" s="5"/>
    </row>
  </sheetData>
  <hyperlinks>
    <hyperlink ref="A1" location="HLAVNY!A1" display="&lt;-------------- späť na HLAVNY" xr:uid="{00000000-0004-0000-0500-000000000000}"/>
    <hyperlink ref="Z3" r:id="rId1" xr:uid="{00000000-0004-0000-0500-000001000000}"/>
    <hyperlink ref="AD3" r:id="rId2" xr:uid="{00000000-0004-0000-0500-000002000000}"/>
    <hyperlink ref="AN3" r:id="rId3" xr:uid="{00000000-0004-0000-0500-000003000000}"/>
    <hyperlink ref="BL3" r:id="rId4" xr:uid="{00000000-0004-0000-0500-000004000000}"/>
    <hyperlink ref="Z4" r:id="rId5" xr:uid="{00000000-0004-0000-0500-000005000000}"/>
    <hyperlink ref="AD4" r:id="rId6" xr:uid="{00000000-0004-0000-0500-000006000000}"/>
    <hyperlink ref="AN4" r:id="rId7" xr:uid="{00000000-0004-0000-0500-000007000000}"/>
    <hyperlink ref="BL4" r:id="rId8" xr:uid="{00000000-0004-0000-0500-000008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5">
        <x14:dataValidation type="list" allowBlank="1" showErrorMessage="1" xr:uid="{00000000-0002-0000-0500-000000000000}">
          <x14:formula1>
            <xm:f>POMOC!$C$294:$C$300</xm:f>
          </x14:formula1>
          <xm:sqref>AX3:AY100</xm:sqref>
        </x14:dataValidation>
        <x14:dataValidation type="list" allowBlank="1" showErrorMessage="1" xr:uid="{00000000-0002-0000-0500-000001000000}">
          <x14:formula1>
            <xm:f>POMOC!$C$331:$C$337</xm:f>
          </x14:formula1>
          <xm:sqref>BW3:BW100</xm:sqref>
        </x14:dataValidation>
        <x14:dataValidation type="list" allowBlank="1" showErrorMessage="1" xr:uid="{00000000-0002-0000-0500-000002000000}">
          <x14:formula1>
            <xm:f>POMOC!$C$301:$C$304</xm:f>
          </x14:formula1>
          <xm:sqref>BX3:BX100 BC3</xm:sqref>
        </x14:dataValidation>
        <x14:dataValidation type="list" allowBlank="1" showErrorMessage="1" xr:uid="{00000000-0002-0000-0500-000003000000}">
          <x14:formula1>
            <xm:f>POMOC!$C$307:$C$308</xm:f>
          </x14:formula1>
          <xm:sqref>BN3:BN100</xm:sqref>
        </x14:dataValidation>
        <x14:dataValidation type="list" allowBlank="1" showErrorMessage="1" xr:uid="{00000000-0002-0000-0500-000004000000}">
          <x14:formula1>
            <xm:f>POMOC!$C$162:$C$164</xm:f>
          </x14:formula1>
          <xm:sqref>CA3:CA100</xm:sqref>
        </x14:dataValidation>
        <x14:dataValidation type="list" allowBlank="1" showErrorMessage="1" xr:uid="{00000000-0002-0000-0500-000005000000}">
          <x14:formula1>
            <xm:f>POMOC!$C$349:$C$352</xm:f>
          </x14:formula1>
          <xm:sqref>BY3:BY100</xm:sqref>
        </x14:dataValidation>
        <x14:dataValidation type="list" allowBlank="1" showErrorMessage="1" xr:uid="{00000000-0002-0000-0500-000006000000}">
          <x14:formula1>
            <xm:f>POMOC!$C$589:$C$593</xm:f>
          </x14:formula1>
          <xm:sqref>BI3:BI100</xm:sqref>
        </x14:dataValidation>
        <x14:dataValidation type="list" allowBlank="1" showErrorMessage="1" xr:uid="{00000000-0002-0000-0500-000007000000}">
          <x14:formula1>
            <xm:f>POMOC!$C$287:$C$293</xm:f>
          </x14:formula1>
          <xm:sqref>AV3:AV100</xm:sqref>
        </x14:dataValidation>
        <x14:dataValidation type="list" allowBlank="1" showErrorMessage="1" xr:uid="{00000000-0002-0000-0500-000008000000}">
          <x14:formula1>
            <xm:f>POMOC!$C$309:$C$315</xm:f>
          </x14:formula1>
          <xm:sqref>BP3:BP100</xm:sqref>
        </x14:dataValidation>
        <x14:dataValidation type="list" allowBlank="1" showErrorMessage="1" xr:uid="{00000000-0002-0000-0500-000009000000}">
          <x14:formula1>
            <xm:f>POMOC!$C$305:$C$306</xm:f>
          </x14:formula1>
          <xm:sqref>BM3:BM100</xm:sqref>
        </x14:dataValidation>
        <x14:dataValidation type="list" allowBlank="1" showErrorMessage="1" xr:uid="{00000000-0002-0000-0500-00000A000000}">
          <x14:formula1>
            <xm:f>POMOC!$C$342:$C$345</xm:f>
          </x14:formula1>
          <xm:sqref>BQ3:BQ100</xm:sqref>
        </x14:dataValidation>
        <x14:dataValidation type="list" allowBlank="1" showErrorMessage="1" xr:uid="{00000000-0002-0000-0500-00000B000000}">
          <x14:formula1>
            <xm:f>POMOC!$C$20:$C$21</xm:f>
          </x14:formula1>
          <xm:sqref>O3:Q100 AA3:AB100 BO3:BO100 BV3:BV100 CH3:CI100</xm:sqref>
        </x14:dataValidation>
        <x14:dataValidation type="list" allowBlank="1" showErrorMessage="1" xr:uid="{00000000-0002-0000-0500-00000C000000}">
          <x14:formula1>
            <xm:f>POMOC!$C$316:$C$329</xm:f>
          </x14:formula1>
          <xm:sqref>BR3:BR100</xm:sqref>
        </x14:dataValidation>
        <x14:dataValidation type="list" allowBlank="1" showErrorMessage="1" xr:uid="{00000000-0002-0000-0500-00000D000000}">
          <x14:formula1>
            <xm:f>POMOC!$C$40:$C$46</xm:f>
          </x14:formula1>
          <xm:sqref>V3:V100</xm:sqref>
        </x14:dataValidation>
        <x14:dataValidation type="list" allowBlank="1" showErrorMessage="1" xr:uid="{00000000-0002-0000-0500-00000E000000}">
          <x14:formula1>
            <xm:f>POMOC!$C$353:$C$356</xm:f>
          </x14:formula1>
          <xm:sqref>BZ3:BZ100</xm:sqref>
        </x14:dataValidation>
        <x14:dataValidation type="list" allowBlank="1" showErrorMessage="1" xr:uid="{00000000-0002-0000-0500-00000F000000}">
          <x14:formula1>
            <xm:f>POMOC!$C$93:$C$98</xm:f>
          </x14:formula1>
          <xm:sqref>AR3:AR100</xm:sqref>
        </x14:dataValidation>
        <x14:dataValidation type="list" allowBlank="1" showErrorMessage="1" xr:uid="{00000000-0002-0000-0500-000010000000}">
          <x14:formula1>
            <xm:f>POMOC!$C$247</xm:f>
          </x14:formula1>
          <xm:sqref>BF3:BF100</xm:sqref>
        </x14:dataValidation>
        <x14:dataValidation type="list" allowBlank="1" showErrorMessage="1" xr:uid="{00000000-0002-0000-0500-000011000000}">
          <x14:formula1>
            <xm:f>POMOC!$C$357:$C$371</xm:f>
          </x14:formula1>
          <xm:sqref>R3:R100</xm:sqref>
        </x14:dataValidation>
        <x14:dataValidation type="list" allowBlank="1" showErrorMessage="1" xr:uid="{00000000-0002-0000-0500-000012000000}">
          <x14:formula1>
            <xm:f>POMOC!$C$270:$C$277</xm:f>
          </x14:formula1>
          <xm:sqref>AH3:AH100</xm:sqref>
        </x14:dataValidation>
        <x14:dataValidation type="list" allowBlank="1" showErrorMessage="1" xr:uid="{00000000-0002-0000-0500-000013000000}">
          <x14:formula1>
            <xm:f>POMOC!$C$301:$C$302</xm:f>
          </x14:formula1>
          <xm:sqref>BC4:BC100</xm:sqref>
        </x14:dataValidation>
        <x14:dataValidation type="list" allowBlank="1" showErrorMessage="1" xr:uid="{00000000-0002-0000-0500-000014000000}">
          <x14:formula1>
            <xm:f>POMOC!$C$267:$C$269</xm:f>
          </x14:formula1>
          <xm:sqref>AF3:AF100 AJ3:AJ100</xm:sqref>
        </x14:dataValidation>
        <x14:dataValidation type="list" allowBlank="1" showErrorMessage="1" xr:uid="{00000000-0002-0000-0500-000015000000}">
          <x14:formula1>
            <xm:f>POMOC!$C$15:$C$19</xm:f>
          </x14:formula1>
          <xm:sqref>AC3:AC100</xm:sqref>
        </x14:dataValidation>
        <x14:dataValidation type="list" allowBlank="1" showErrorMessage="1" xr:uid="{00000000-0002-0000-0500-000016000000}">
          <x14:formula1>
            <xm:f>POMOC!$C$346:$C$348</xm:f>
          </x14:formula1>
          <xm:sqref>CC3:CC100</xm:sqref>
        </x14:dataValidation>
        <x14:dataValidation type="list" allowBlank="1" showErrorMessage="1" xr:uid="{00000000-0002-0000-0500-000017000000}">
          <x14:formula1>
            <xm:f>POMOC!$C$249:$C$266</xm:f>
          </x14:formula1>
          <xm:sqref>AE3:AE100 AG3:AG100 BT3:BT100</xm:sqref>
        </x14:dataValidation>
        <x14:dataValidation type="list" allowBlank="1" showErrorMessage="1" xr:uid="{00000000-0002-0000-0500-000018000000}">
          <x14:formula1>
            <xm:f>POMOC!$C$244:$C$246</xm:f>
          </x14:formula1>
          <xm:sqref>AQ3:AQ100</xm:sqref>
        </x14:dataValidation>
        <x14:dataValidation type="list" allowBlank="1" showErrorMessage="1" xr:uid="{00000000-0002-0000-0500-000019000000}">
          <x14:formula1>
            <xm:f>POMOC!$C$195:$C$197</xm:f>
          </x14:formula1>
          <xm:sqref>CG3:CG100</xm:sqref>
        </x14:dataValidation>
        <x14:dataValidation type="list" allowBlank="1" showErrorMessage="1" xr:uid="{00000000-0002-0000-0500-00001A000000}">
          <x14:formula1>
            <xm:f>POMOC!$C$165:$C$171</xm:f>
          </x14:formula1>
          <xm:sqref>CB3:CB100</xm:sqref>
        </x14:dataValidation>
        <x14:dataValidation type="list" allowBlank="1" showErrorMessage="1" xr:uid="{00000000-0002-0000-0500-00001B000000}">
          <x14:formula1>
            <xm:f>POMOC!$C$55:$C$58</xm:f>
          </x14:formula1>
          <xm:sqref>AU3:AU100</xm:sqref>
        </x14:dataValidation>
        <x14:dataValidation type="list" allowBlank="1" showErrorMessage="1" xr:uid="{00000000-0002-0000-0500-00001C000000}">
          <x14:formula1>
            <xm:f>POMOC!$C$282:$C$286</xm:f>
          </x14:formula1>
          <xm:sqref>AK3:AK100</xm:sqref>
        </x14:dataValidation>
        <x14:dataValidation type="list" allowBlank="1" showErrorMessage="1" xr:uid="{00000000-0002-0000-0500-00001D000000}">
          <x14:formula1>
            <xm:f>POMOC!$C$192:$C$194</xm:f>
          </x14:formula1>
          <xm:sqref>CF3:CF100</xm:sqref>
        </x14:dataValidation>
        <x14:dataValidation type="list" allowBlank="1" showErrorMessage="1" xr:uid="{00000000-0002-0000-0500-00001E000000}">
          <x14:formula1>
            <xm:f>POMOC!$C$278:$C$281</xm:f>
          </x14:formula1>
          <xm:sqref>AI3:AI100</xm:sqref>
        </x14:dataValidation>
        <x14:dataValidation type="list" allowBlank="1" showErrorMessage="1" xr:uid="{00000000-0002-0000-0500-00001F000000}">
          <x14:formula1>
            <xm:f>DOPRE!$B$18:$B$35</xm:f>
          </x14:formula1>
          <xm:sqref>T3:U100</xm:sqref>
        </x14:dataValidation>
        <x14:dataValidation type="list" allowBlank="1" showErrorMessage="1" xr:uid="{00000000-0002-0000-0500-000020000000}">
          <x14:formula1>
            <xm:f>POMOC!$C$99:$C$106</xm:f>
          </x14:formula1>
          <xm:sqref>C3:C100 W3:W100 BD3:BD100</xm:sqref>
        </x14:dataValidation>
        <x14:dataValidation type="list" allowBlank="1" showErrorMessage="1" xr:uid="{00000000-0002-0000-0500-000021000000}">
          <x14:formula1>
            <xm:f>POMOC!$C$74:$C$80</xm:f>
          </x14:formula1>
          <xm:sqref>BB3:BB100</xm:sqref>
        </x14:dataValidation>
        <x14:dataValidation type="list" allowBlank="1" showErrorMessage="1" xr:uid="{00000000-0002-0000-0500-000022000000}">
          <x14:formula1>
            <xm:f>POMOC!$C$338:$C$341</xm:f>
          </x14:formula1>
          <xm:sqref>AT3:AT100</xm:sqref>
        </x14:dataValidation>
      </x14:dataValidation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tabColor rgb="FFFFD966"/>
    <outlinePr summaryBelow="0" summaryRight="0"/>
  </sheetPr>
  <dimension ref="A1:CM9"/>
  <sheetViews>
    <sheetView workbookViewId="0">
      <pane ySplit="6" topLeftCell="A7" activePane="bottomLeft" state="frozen"/>
      <selection pane="bottomLeft"/>
    </sheetView>
  </sheetViews>
  <sheetFormatPr defaultColWidth="12.6640625" defaultRowHeight="15.75" customHeight="1" outlineLevelCol="1"/>
  <cols>
    <col min="1" max="1" width="24.33203125" customWidth="1" collapsed="1"/>
    <col min="2" max="2" width="21.88671875" hidden="1" customWidth="1" outlineLevel="1"/>
    <col min="3" max="3" width="28.109375" hidden="1" customWidth="1" outlineLevel="1"/>
    <col min="4" max="4" width="21.88671875" hidden="1" customWidth="1" outlineLevel="1"/>
    <col min="5" max="5" width="26.21875" hidden="1" customWidth="1" outlineLevel="1"/>
    <col min="6" max="6" width="21.88671875" hidden="1" customWidth="1" outlineLevel="1"/>
    <col min="7" max="7" width="26.21875" hidden="1" customWidth="1" outlineLevel="1"/>
    <col min="8" max="8" width="21.88671875" hidden="1" customWidth="1" outlineLevel="1"/>
    <col min="9" max="9" width="20.88671875" hidden="1" customWidth="1" outlineLevel="1"/>
    <col min="10" max="10" width="21.88671875" hidden="1" customWidth="1" outlineLevel="1"/>
    <col min="11" max="11" width="20.88671875" hidden="1" customWidth="1" outlineLevel="1"/>
    <col min="12" max="12" width="26.21875" customWidth="1"/>
    <col min="13" max="13" width="21.88671875" customWidth="1"/>
    <col min="14" max="14" width="26.21875" customWidth="1" collapsed="1"/>
    <col min="15" max="15" width="26.21875" hidden="1" customWidth="1" outlineLevel="1"/>
    <col min="16" max="16" width="21.88671875" hidden="1" customWidth="1" outlineLevel="1"/>
    <col min="17" max="17" width="26.21875" hidden="1" customWidth="1" outlineLevel="1"/>
    <col min="18" max="18" width="29.109375" customWidth="1"/>
    <col min="19" max="19" width="25.33203125" customWidth="1"/>
    <col min="20" max="20" width="28.6640625" customWidth="1"/>
    <col min="21" max="21" width="29.109375" customWidth="1"/>
    <col min="22" max="22" width="25.33203125" customWidth="1"/>
    <col min="23" max="23" width="28.6640625" customWidth="1"/>
    <col min="24" max="24" width="29.109375" customWidth="1"/>
    <col min="25" max="25" width="25.33203125" customWidth="1"/>
    <col min="26" max="26" width="28.6640625" customWidth="1"/>
    <col min="27" max="27" width="29.109375" customWidth="1"/>
    <col min="28" max="28" width="25.33203125" customWidth="1"/>
    <col min="29" max="29" width="28.6640625" customWidth="1"/>
    <col min="30" max="30" width="29.109375" customWidth="1"/>
    <col min="31" max="31" width="25.33203125" customWidth="1"/>
    <col min="32" max="32" width="28.6640625" customWidth="1"/>
    <col min="33" max="33" width="29.109375" customWidth="1"/>
    <col min="34" max="34" width="25.33203125" customWidth="1"/>
    <col min="35" max="35" width="28.6640625" customWidth="1"/>
    <col min="36" max="36" width="29.109375" customWidth="1"/>
    <col min="37" max="37" width="25.33203125" customWidth="1"/>
    <col min="38" max="38" width="28.6640625" customWidth="1"/>
    <col min="39" max="39" width="29.109375" customWidth="1"/>
    <col min="40" max="40" width="25.33203125" customWidth="1"/>
    <col min="41" max="41" width="28.6640625" customWidth="1"/>
    <col min="42" max="42" width="29.109375" customWidth="1"/>
    <col min="43" max="43" width="25.33203125" customWidth="1"/>
    <col min="44" max="44" width="28.6640625" customWidth="1"/>
    <col min="45" max="45" width="29.109375" customWidth="1"/>
    <col min="46" max="46" width="25.33203125" customWidth="1"/>
    <col min="47" max="47" width="28.6640625" customWidth="1"/>
    <col min="48" max="48" width="29.109375" customWidth="1"/>
    <col min="49" max="49" width="25.21875" customWidth="1"/>
    <col min="50" max="50" width="28.44140625" customWidth="1"/>
    <col min="51" max="51" width="29.109375" customWidth="1"/>
    <col min="52" max="52" width="25.33203125" customWidth="1"/>
    <col min="53" max="53" width="28.6640625" customWidth="1"/>
    <col min="54" max="54" width="33.109375" customWidth="1" collapsed="1"/>
    <col min="55" max="91" width="33.109375" hidden="1" customWidth="1" outlineLevel="1"/>
  </cols>
  <sheetData>
    <row r="1" spans="1:91" ht="13.2">
      <c r="A1" s="82" t="s">
        <v>111</v>
      </c>
      <c r="B1" s="85"/>
      <c r="C1" s="84"/>
      <c r="D1" s="64"/>
      <c r="E1" s="64"/>
      <c r="F1" s="64"/>
    </row>
    <row r="2" spans="1:91" ht="13.2">
      <c r="A2" s="92" t="s">
        <v>705</v>
      </c>
      <c r="B2" s="85"/>
      <c r="C2" s="84"/>
      <c r="D2" s="64"/>
      <c r="E2" s="64"/>
      <c r="F2" s="64"/>
    </row>
    <row r="3" spans="1:91" ht="13.2">
      <c r="A3" s="94" t="s">
        <v>5018</v>
      </c>
      <c r="B3" s="85"/>
      <c r="C3" s="84"/>
      <c r="D3" s="64"/>
      <c r="E3" s="64"/>
      <c r="F3" s="64"/>
    </row>
    <row r="4" spans="1:91" ht="13.2">
      <c r="A4" s="92" t="s">
        <v>968</v>
      </c>
      <c r="B4" s="85"/>
      <c r="C4" s="84"/>
      <c r="D4" s="64"/>
      <c r="E4" s="64"/>
      <c r="F4" s="64"/>
    </row>
    <row r="5" spans="1:91" ht="13.2">
      <c r="A5" s="94" t="s">
        <v>394</v>
      </c>
      <c r="B5" s="85"/>
      <c r="C5" s="84"/>
      <c r="D5" s="64"/>
      <c r="E5" s="64"/>
      <c r="F5" s="64"/>
    </row>
    <row r="6" spans="1:91" ht="13.8">
      <c r="A6" s="86" t="s">
        <v>5019</v>
      </c>
      <c r="B6" s="66" t="s">
        <v>1129</v>
      </c>
      <c r="C6" s="66" t="s">
        <v>1130</v>
      </c>
      <c r="D6" s="66" t="s">
        <v>1131</v>
      </c>
      <c r="E6" s="66" t="s">
        <v>1132</v>
      </c>
      <c r="F6" s="66" t="s">
        <v>1133</v>
      </c>
      <c r="G6" s="66" t="s">
        <v>1134</v>
      </c>
      <c r="H6" s="66" t="s">
        <v>1135</v>
      </c>
      <c r="I6" s="66" t="s">
        <v>1136</v>
      </c>
      <c r="J6" s="66" t="s">
        <v>1137</v>
      </c>
      <c r="K6" s="66" t="s">
        <v>1138</v>
      </c>
      <c r="L6" s="112" t="s">
        <v>1139</v>
      </c>
      <c r="M6" s="112" t="s">
        <v>4782</v>
      </c>
      <c r="N6" s="112" t="s">
        <v>1141</v>
      </c>
      <c r="O6" s="113" t="s">
        <v>1142</v>
      </c>
      <c r="P6" s="113" t="s">
        <v>4783</v>
      </c>
      <c r="Q6" s="113" t="s">
        <v>1144</v>
      </c>
      <c r="R6" s="112" t="s">
        <v>1145</v>
      </c>
      <c r="S6" s="112" t="s">
        <v>4784</v>
      </c>
      <c r="T6" s="112" t="s">
        <v>1147</v>
      </c>
      <c r="U6" s="112" t="s">
        <v>1148</v>
      </c>
      <c r="V6" s="112" t="s">
        <v>4785</v>
      </c>
      <c r="W6" s="112" t="s">
        <v>1150</v>
      </c>
      <c r="X6" s="112" t="s">
        <v>1151</v>
      </c>
      <c r="Y6" s="112" t="s">
        <v>4786</v>
      </c>
      <c r="Z6" s="112" t="s">
        <v>1153</v>
      </c>
      <c r="AA6" s="112" t="s">
        <v>1154</v>
      </c>
      <c r="AB6" s="112" t="s">
        <v>4787</v>
      </c>
      <c r="AC6" s="112" t="s">
        <v>1156</v>
      </c>
      <c r="AD6" s="112" t="s">
        <v>1157</v>
      </c>
      <c r="AE6" s="112" t="s">
        <v>4788</v>
      </c>
      <c r="AF6" s="112" t="s">
        <v>1159</v>
      </c>
      <c r="AG6" s="112" t="s">
        <v>1160</v>
      </c>
      <c r="AH6" s="112" t="s">
        <v>4789</v>
      </c>
      <c r="AI6" s="112" t="s">
        <v>1162</v>
      </c>
      <c r="AJ6" s="112" t="s">
        <v>1163</v>
      </c>
      <c r="AK6" s="112" t="s">
        <v>4790</v>
      </c>
      <c r="AL6" s="112" t="s">
        <v>1165</v>
      </c>
      <c r="AM6" s="112" t="s">
        <v>1166</v>
      </c>
      <c r="AN6" s="112" t="s">
        <v>4791</v>
      </c>
      <c r="AO6" s="112" t="s">
        <v>1168</v>
      </c>
      <c r="AP6" s="112" t="s">
        <v>1169</v>
      </c>
      <c r="AQ6" s="112" t="s">
        <v>4792</v>
      </c>
      <c r="AR6" s="112" t="s">
        <v>1171</v>
      </c>
      <c r="AS6" s="112" t="s">
        <v>1172</v>
      </c>
      <c r="AT6" s="112" t="s">
        <v>4793</v>
      </c>
      <c r="AU6" s="112" t="s">
        <v>1174</v>
      </c>
      <c r="AV6" s="112" t="s">
        <v>1175</v>
      </c>
      <c r="AW6" s="112" t="s">
        <v>4794</v>
      </c>
      <c r="AX6" s="112" t="s">
        <v>1177</v>
      </c>
      <c r="AY6" s="112" t="s">
        <v>1178</v>
      </c>
      <c r="AZ6" s="112" t="s">
        <v>4795</v>
      </c>
      <c r="BA6" s="112" t="s">
        <v>1180</v>
      </c>
      <c r="BB6" s="112" t="s">
        <v>1181</v>
      </c>
      <c r="BC6" s="113" t="s">
        <v>1182</v>
      </c>
      <c r="BD6" s="113" t="s">
        <v>1183</v>
      </c>
      <c r="BE6" s="113" t="s">
        <v>1184</v>
      </c>
      <c r="BF6" s="113" t="s">
        <v>1185</v>
      </c>
      <c r="BG6" s="113" t="s">
        <v>1186</v>
      </c>
      <c r="BH6" s="113" t="s">
        <v>1187</v>
      </c>
      <c r="BI6" s="113" t="s">
        <v>1188</v>
      </c>
      <c r="BJ6" s="113" t="s">
        <v>1189</v>
      </c>
      <c r="BK6" s="113" t="s">
        <v>1190</v>
      </c>
      <c r="BL6" s="113" t="s">
        <v>1191</v>
      </c>
      <c r="BM6" s="113" t="s">
        <v>1192</v>
      </c>
      <c r="BN6" s="113" t="s">
        <v>1193</v>
      </c>
      <c r="BO6" s="113" t="s">
        <v>1194</v>
      </c>
      <c r="BP6" s="113" t="s">
        <v>1195</v>
      </c>
      <c r="BQ6" s="113" t="s">
        <v>1196</v>
      </c>
      <c r="BR6" s="113" t="s">
        <v>1197</v>
      </c>
      <c r="BS6" s="113" t="s">
        <v>1198</v>
      </c>
      <c r="BT6" s="113" t="s">
        <v>1199</v>
      </c>
      <c r="BU6" s="113" t="s">
        <v>1200</v>
      </c>
      <c r="BV6" s="113" t="s">
        <v>1201</v>
      </c>
      <c r="BW6" s="113" t="s">
        <v>1202</v>
      </c>
      <c r="BX6" s="113" t="s">
        <v>1203</v>
      </c>
      <c r="BY6" s="113" t="s">
        <v>1204</v>
      </c>
      <c r="BZ6" s="113" t="s">
        <v>1205</v>
      </c>
      <c r="CA6" s="113" t="s">
        <v>1206</v>
      </c>
      <c r="CB6" s="113" t="s">
        <v>1207</v>
      </c>
      <c r="CC6" s="113" t="s">
        <v>1208</v>
      </c>
      <c r="CD6" s="113" t="s">
        <v>1209</v>
      </c>
      <c r="CE6" s="113" t="s">
        <v>1210</v>
      </c>
      <c r="CF6" s="113" t="s">
        <v>1211</v>
      </c>
      <c r="CG6" s="113" t="s">
        <v>1212</v>
      </c>
      <c r="CH6" s="113" t="s">
        <v>1213</v>
      </c>
      <c r="CI6" s="113" t="s">
        <v>1214</v>
      </c>
      <c r="CJ6" s="113" t="s">
        <v>1215</v>
      </c>
      <c r="CK6" s="113" t="s">
        <v>1216</v>
      </c>
      <c r="CL6" s="113" t="s">
        <v>1217</v>
      </c>
      <c r="CM6" s="113" t="s">
        <v>1218</v>
      </c>
    </row>
    <row r="7" spans="1:91" ht="15.75" customHeight="1">
      <c r="A7" s="97" t="s">
        <v>341</v>
      </c>
      <c r="B7" s="64"/>
      <c r="C7" s="64"/>
      <c r="D7" s="64"/>
      <c r="N7" s="5">
        <f>SUM(R7,T7,U7,W7,X7,Z7,AA7,AC7,AD7,AF7,AG7,AI7,AJ7,AL7,AM7,AO7,AP7,AR7,AS7,AU7,AV7,AX7,AY7,BA7,BB7)</f>
        <v>0</v>
      </c>
    </row>
    <row r="8" spans="1:91" ht="15.75" customHeight="1">
      <c r="A8" s="71"/>
      <c r="B8" s="64"/>
      <c r="C8" s="64"/>
      <c r="D8" s="64"/>
    </row>
    <row r="9" spans="1:91" ht="15.75" customHeight="1">
      <c r="A9" s="71"/>
    </row>
  </sheetData>
  <autoFilter ref="A6:BB7" xr:uid="{00000000-0009-0000-0000-000032000000}"/>
  <hyperlinks>
    <hyperlink ref="A1" location="HLAVNY!A1" display="&lt;-------------- späť na HLAVNY" xr:uid="{00000000-0004-0000-3200-000000000000}"/>
  </hyperlink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A02BC-8069-4508-8587-0B5674039763}">
  <sheetPr>
    <outlinePr summaryBelow="0" summaryRight="0"/>
  </sheetPr>
  <dimension ref="A1:L30"/>
  <sheetViews>
    <sheetView workbookViewId="0"/>
  </sheetViews>
  <sheetFormatPr defaultColWidth="12.6640625" defaultRowHeight="15.75" customHeight="1"/>
  <cols>
    <col min="1" max="1" width="17.6640625" customWidth="1"/>
    <col min="2" max="2" width="14.109375" customWidth="1"/>
    <col min="3" max="3" width="16.88671875" customWidth="1"/>
    <col min="4" max="4" width="11" customWidth="1"/>
    <col min="5" max="5" width="11.109375" customWidth="1"/>
    <col min="6" max="6" width="11.6640625" customWidth="1"/>
    <col min="7" max="7" width="14.44140625" customWidth="1"/>
    <col min="8" max="8" width="17.33203125" customWidth="1"/>
    <col min="9" max="9" width="11.6640625" customWidth="1"/>
    <col min="10" max="10" width="10.109375" customWidth="1"/>
    <col min="11" max="11" width="11.88671875" customWidth="1"/>
  </cols>
  <sheetData>
    <row r="1" spans="1:12" ht="13.2">
      <c r="A1" s="82" t="s">
        <v>111</v>
      </c>
      <c r="B1" s="85"/>
      <c r="C1" s="64"/>
      <c r="D1" s="64"/>
      <c r="E1" s="64"/>
    </row>
    <row r="2" spans="1:12" ht="13.2">
      <c r="A2" s="64" t="s">
        <v>705</v>
      </c>
      <c r="B2" s="64"/>
      <c r="E2" s="64"/>
      <c r="F2" s="64"/>
      <c r="G2" s="64"/>
      <c r="H2" s="64"/>
      <c r="I2" s="64"/>
      <c r="J2" s="64"/>
    </row>
    <row r="3" spans="1:12" ht="13.2">
      <c r="A3" s="94" t="s">
        <v>5032</v>
      </c>
      <c r="B3" s="64"/>
      <c r="E3" s="64"/>
      <c r="F3" s="64"/>
      <c r="G3" s="64"/>
      <c r="H3" s="64"/>
      <c r="I3" s="64"/>
      <c r="J3" s="64"/>
    </row>
    <row r="4" spans="1:12" ht="13.2">
      <c r="A4" s="64" t="s">
        <v>968</v>
      </c>
      <c r="B4" s="64"/>
      <c r="E4" s="64"/>
      <c r="F4" s="64"/>
      <c r="G4" s="64"/>
      <c r="H4" s="64"/>
      <c r="I4" s="64"/>
      <c r="J4" s="64"/>
    </row>
    <row r="5" spans="1:12" ht="13.2">
      <c r="A5" s="94" t="s">
        <v>395</v>
      </c>
      <c r="B5" s="64"/>
      <c r="E5" s="64"/>
      <c r="F5" s="64"/>
      <c r="G5" s="64"/>
      <c r="H5" s="64"/>
      <c r="I5" s="64"/>
      <c r="J5" s="64"/>
    </row>
    <row r="6" spans="1:12" ht="13.8">
      <c r="A6" s="92" t="s">
        <v>5039</v>
      </c>
      <c r="B6" s="87"/>
      <c r="C6" s="92">
        <v>1</v>
      </c>
      <c r="D6" s="64"/>
      <c r="E6" s="64"/>
      <c r="F6" s="64"/>
      <c r="G6" s="64"/>
      <c r="H6" s="64"/>
      <c r="I6" s="64"/>
      <c r="J6" s="64"/>
    </row>
    <row r="7" spans="1:12" ht="13.8">
      <c r="A7" s="92" t="s">
        <v>5040</v>
      </c>
      <c r="B7" s="241"/>
      <c r="C7" s="64" t="s">
        <v>383</v>
      </c>
      <c r="D7" s="64"/>
      <c r="E7" s="64"/>
      <c r="F7" s="64"/>
      <c r="G7" s="64"/>
      <c r="H7" s="64"/>
      <c r="I7" s="64"/>
      <c r="J7" s="64"/>
    </row>
    <row r="8" spans="1:12" ht="13.8">
      <c r="A8" s="64"/>
      <c r="B8" s="241"/>
      <c r="C8" s="64"/>
      <c r="D8" s="64"/>
      <c r="E8" s="64"/>
      <c r="F8" s="64"/>
      <c r="G8" s="64"/>
      <c r="H8" s="64"/>
      <c r="I8" s="64"/>
      <c r="J8" s="64"/>
    </row>
    <row r="9" spans="1:12" s="287" customFormat="1" ht="69">
      <c r="A9" s="430" t="s">
        <v>5019</v>
      </c>
      <c r="B9" s="430" t="s">
        <v>5041</v>
      </c>
      <c r="C9" s="430" t="s">
        <v>991</v>
      </c>
      <c r="D9" s="430" t="s">
        <v>5042</v>
      </c>
      <c r="E9" s="430" t="s">
        <v>5043</v>
      </c>
      <c r="F9" s="430" t="s">
        <v>5044</v>
      </c>
      <c r="G9" s="430" t="s">
        <v>5045</v>
      </c>
      <c r="H9" s="430" t="s">
        <v>5046</v>
      </c>
      <c r="I9" s="430" t="s">
        <v>5047</v>
      </c>
      <c r="J9" s="430" t="s">
        <v>5048</v>
      </c>
      <c r="K9" s="430" t="s">
        <v>5049</v>
      </c>
      <c r="L9" s="431" t="s">
        <v>5027</v>
      </c>
    </row>
    <row r="10" spans="1:12" ht="13.2">
      <c r="A10" s="352" t="s">
        <v>341</v>
      </c>
      <c r="B10" s="352" t="s">
        <v>375</v>
      </c>
      <c r="C10" s="352" t="s">
        <v>5156</v>
      </c>
      <c r="D10" s="352">
        <v>44805</v>
      </c>
      <c r="E10" s="352">
        <v>44104</v>
      </c>
      <c r="F10" s="352">
        <v>35373.527999999998</v>
      </c>
      <c r="G10" s="352">
        <v>8843.3819999999996</v>
      </c>
      <c r="H10" s="352">
        <v>9197.1172800000004</v>
      </c>
      <c r="I10" s="352">
        <v>44.029000000000003</v>
      </c>
      <c r="J10" s="352">
        <v>3213.2829999999999</v>
      </c>
      <c r="K10" s="348">
        <v>685.50099999999998</v>
      </c>
      <c r="L10" s="348">
        <v>9197.1172800000004</v>
      </c>
    </row>
    <row r="11" spans="1:12" ht="13.2">
      <c r="A11" s="352" t="s">
        <v>341</v>
      </c>
      <c r="B11" s="352" t="s">
        <v>375</v>
      </c>
      <c r="C11" s="352" t="s">
        <v>5156</v>
      </c>
      <c r="D11" s="352">
        <v>44835</v>
      </c>
      <c r="E11" s="352">
        <v>44135</v>
      </c>
      <c r="F11" s="352">
        <v>44350.783000000003</v>
      </c>
      <c r="G11" s="352">
        <v>11087.695750000001</v>
      </c>
      <c r="H11" s="352">
        <v>11531.203580000001</v>
      </c>
      <c r="I11" s="352">
        <v>46.253</v>
      </c>
      <c r="J11" s="352">
        <v>4526.6499999999996</v>
      </c>
      <c r="K11" s="348">
        <v>755.00199999999995</v>
      </c>
      <c r="L11" s="348">
        <v>11531.203580000001</v>
      </c>
    </row>
    <row r="12" spans="1:12" ht="15.75" customHeight="1">
      <c r="A12" s="348" t="s">
        <v>341</v>
      </c>
      <c r="B12" s="348" t="s">
        <v>375</v>
      </c>
      <c r="C12" s="348" t="s">
        <v>5156</v>
      </c>
      <c r="D12" s="348">
        <v>44866</v>
      </c>
      <c r="E12" s="348">
        <v>44165</v>
      </c>
      <c r="F12" s="348">
        <v>45585.682000000001</v>
      </c>
      <c r="G12" s="348">
        <v>11396.4205</v>
      </c>
      <c r="H12" s="348">
        <v>11852.277320000001</v>
      </c>
      <c r="I12" s="348">
        <v>48.878999999999998</v>
      </c>
      <c r="J12" s="348">
        <v>6309.6459999999997</v>
      </c>
      <c r="K12" s="348">
        <v>34.783999999999999</v>
      </c>
      <c r="L12" s="348">
        <v>11852.277320000001</v>
      </c>
    </row>
    <row r="15" spans="1:12" ht="15.75" customHeight="1">
      <c r="A15" s="92" t="s">
        <v>5030</v>
      </c>
      <c r="C15" s="244" t="s">
        <v>5031</v>
      </c>
    </row>
    <row r="16" spans="1:12" ht="15.75" customHeight="1">
      <c r="A16" s="92" t="s">
        <v>5033</v>
      </c>
      <c r="C16" s="244" t="s">
        <v>5034</v>
      </c>
    </row>
    <row r="17" spans="1:10" ht="15.75" customHeight="1">
      <c r="A17" s="92" t="s">
        <v>5035</v>
      </c>
      <c r="C17" s="244" t="s">
        <v>5036</v>
      </c>
    </row>
    <row r="18" spans="1:10" ht="15.75" customHeight="1">
      <c r="A18" s="92" t="s">
        <v>5037</v>
      </c>
      <c r="C18" s="244" t="s">
        <v>5038</v>
      </c>
    </row>
    <row r="21" spans="1:10" ht="15.75" customHeight="1">
      <c r="A21" s="64" t="s">
        <v>705</v>
      </c>
      <c r="B21" s="64"/>
      <c r="C21" s="64"/>
      <c r="D21" s="64"/>
      <c r="E21" s="64"/>
      <c r="F21" s="64"/>
      <c r="G21" s="64"/>
      <c r="H21" s="64"/>
      <c r="I21" s="64"/>
    </row>
    <row r="22" spans="1:10" ht="15.75" customHeight="1">
      <c r="A22" s="94" t="s">
        <v>75</v>
      </c>
      <c r="B22" s="64"/>
      <c r="C22" s="64"/>
      <c r="D22" s="64"/>
      <c r="E22" s="64"/>
      <c r="F22" s="64"/>
      <c r="G22" s="64"/>
      <c r="H22" s="64"/>
      <c r="I22" s="64"/>
    </row>
    <row r="23" spans="1:10" ht="15.75" customHeight="1">
      <c r="A23" s="64" t="s">
        <v>968</v>
      </c>
      <c r="B23" s="64"/>
      <c r="C23" s="64"/>
      <c r="D23" s="64"/>
      <c r="E23" s="64"/>
      <c r="F23" s="64"/>
      <c r="G23" s="64"/>
      <c r="H23" s="64"/>
      <c r="I23" s="64"/>
    </row>
    <row r="24" spans="1:10" ht="15.75" customHeight="1">
      <c r="A24" s="94" t="s">
        <v>5020</v>
      </c>
      <c r="B24" s="64"/>
      <c r="C24" s="64"/>
      <c r="D24" s="64"/>
      <c r="E24" s="64"/>
      <c r="F24" s="64"/>
      <c r="G24" s="64"/>
      <c r="H24" s="64"/>
      <c r="I24" s="64"/>
    </row>
    <row r="25" spans="1:10" ht="15.75" customHeight="1">
      <c r="A25" s="64" t="s">
        <v>5021</v>
      </c>
      <c r="B25" s="241">
        <v>1</v>
      </c>
      <c r="C25" s="64"/>
      <c r="D25" s="64"/>
      <c r="E25" s="64"/>
      <c r="F25" s="64"/>
      <c r="G25" s="64"/>
      <c r="H25" s="64"/>
      <c r="I25" s="64"/>
    </row>
    <row r="26" spans="1:10" ht="15.75" customHeight="1">
      <c r="A26" s="64"/>
      <c r="B26" s="241"/>
      <c r="C26" s="64"/>
      <c r="D26" s="64"/>
      <c r="E26" s="64"/>
      <c r="F26" s="64"/>
      <c r="G26" s="64"/>
      <c r="H26" s="64"/>
      <c r="I26" s="64"/>
    </row>
    <row r="27" spans="1:10" s="287" customFormat="1" ht="69">
      <c r="A27" s="430" t="s">
        <v>5019</v>
      </c>
      <c r="B27" s="430" t="s">
        <v>991</v>
      </c>
      <c r="C27" s="430" t="s">
        <v>5021</v>
      </c>
      <c r="D27" s="430" t="s">
        <v>992</v>
      </c>
      <c r="E27" s="430" t="s">
        <v>5022</v>
      </c>
      <c r="F27" s="430" t="s">
        <v>5023</v>
      </c>
      <c r="G27" s="430" t="s">
        <v>5024</v>
      </c>
      <c r="H27" s="430" t="s">
        <v>5025</v>
      </c>
      <c r="I27" s="430" t="s">
        <v>5026</v>
      </c>
      <c r="J27" s="430" t="s">
        <v>5027</v>
      </c>
    </row>
    <row r="28" spans="1:10" ht="15.75" customHeight="1">
      <c r="A28" s="349" t="s">
        <v>5028</v>
      </c>
      <c r="B28" s="350" t="s">
        <v>5029</v>
      </c>
      <c r="C28" s="350">
        <v>1</v>
      </c>
      <c r="D28" s="351">
        <v>45171</v>
      </c>
      <c r="E28" s="350">
        <v>3256</v>
      </c>
      <c r="F28" s="350">
        <v>1590</v>
      </c>
      <c r="G28" s="352"/>
      <c r="H28" s="352"/>
      <c r="I28" s="352"/>
      <c r="J28" s="348"/>
    </row>
    <row r="29" spans="1:10" ht="15.75" customHeight="1">
      <c r="A29" s="349" t="s">
        <v>5028</v>
      </c>
      <c r="B29" s="350" t="s">
        <v>5029</v>
      </c>
      <c r="C29" s="350">
        <v>1</v>
      </c>
      <c r="D29" s="351">
        <v>45178</v>
      </c>
      <c r="E29" s="350">
        <v>3383</v>
      </c>
      <c r="F29" s="350">
        <v>1620</v>
      </c>
      <c r="G29" s="350">
        <f t="shared" ref="G29:H30" si="0">E29-E28</f>
        <v>127</v>
      </c>
      <c r="H29" s="350">
        <f t="shared" si="0"/>
        <v>30</v>
      </c>
      <c r="I29" s="350">
        <f t="shared" ref="I29:I30" si="1">G29+H29</f>
        <v>157</v>
      </c>
      <c r="J29" s="344">
        <f t="shared" ref="J29:J30" si="2">I29*$B$6</f>
        <v>0</v>
      </c>
    </row>
    <row r="30" spans="1:10" ht="15.75" customHeight="1">
      <c r="A30" s="349" t="s">
        <v>5028</v>
      </c>
      <c r="B30" s="350" t="s">
        <v>5029</v>
      </c>
      <c r="C30" s="350">
        <v>1</v>
      </c>
      <c r="D30" s="351">
        <v>45201</v>
      </c>
      <c r="E30" s="350">
        <v>3676</v>
      </c>
      <c r="F30" s="350">
        <v>1800</v>
      </c>
      <c r="G30" s="350">
        <f t="shared" si="0"/>
        <v>293</v>
      </c>
      <c r="H30" s="350">
        <f t="shared" si="0"/>
        <v>180</v>
      </c>
      <c r="I30" s="350">
        <f t="shared" si="1"/>
        <v>473</v>
      </c>
      <c r="J30" s="344">
        <f t="shared" si="2"/>
        <v>0</v>
      </c>
    </row>
  </sheetData>
  <hyperlinks>
    <hyperlink ref="A1" location="HLAVNY!A1" display="&lt;-------------- späť na HLAVNY" xr:uid="{122C8391-A099-4701-85BA-EAE634765805}"/>
    <hyperlink ref="C15" r:id="rId1" xr:uid="{EC25836F-7E46-495D-9F56-35F3D10607D8}"/>
    <hyperlink ref="C16" r:id="rId2" xr:uid="{F408DED6-4AF8-4D61-97B4-30680D6853DE}"/>
    <hyperlink ref="C17" r:id="rId3" xr:uid="{CC8905B6-A7F0-486C-8976-458390DDBB1B}"/>
    <hyperlink ref="C18" r:id="rId4" xr:uid="{41493DB7-D621-4FB6-9B45-B4B81D8613E4}"/>
  </hyperlinks>
  <pageMargins left="0.70866141732283472" right="0.70866141732283472" top="0.74803149606299213" bottom="0.74803149606299213" header="0.31496062992125984" footer="0.31496062992125984"/>
  <pageSetup paperSize="9" scale="82" fitToWidth="0" fitToHeight="0" orientation="landscape" horizontalDpi="360" verticalDpi="360" r:id="rId5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outlinePr summaryBelow="0" summaryRight="0"/>
  </sheetPr>
  <dimension ref="A1:J13"/>
  <sheetViews>
    <sheetView workbookViewId="0">
      <selection activeCell="A2" sqref="A2:J11"/>
    </sheetView>
  </sheetViews>
  <sheetFormatPr defaultColWidth="12.6640625" defaultRowHeight="15.75" customHeight="1"/>
  <cols>
    <col min="1" max="1" width="32" customWidth="1"/>
    <col min="2" max="2" width="13.6640625" customWidth="1"/>
    <col min="3" max="3" width="19.44140625" customWidth="1"/>
    <col min="4" max="4" width="14.33203125" customWidth="1"/>
    <col min="5" max="5" width="18.109375" customWidth="1"/>
    <col min="6" max="7" width="16.77734375" customWidth="1"/>
    <col min="8" max="8" width="15.88671875" customWidth="1"/>
    <col min="9" max="9" width="15" customWidth="1"/>
    <col min="10" max="10" width="16" customWidth="1"/>
  </cols>
  <sheetData>
    <row r="1" spans="1:10" ht="13.2">
      <c r="A1" s="82" t="s">
        <v>111</v>
      </c>
      <c r="B1" s="85"/>
      <c r="C1" s="64"/>
      <c r="D1" s="64"/>
      <c r="E1" s="64"/>
    </row>
    <row r="2" spans="1:10" ht="13.2">
      <c r="A2" s="64" t="s">
        <v>705</v>
      </c>
      <c r="B2" s="64"/>
      <c r="C2" s="64"/>
      <c r="D2" s="64"/>
      <c r="E2" s="64"/>
      <c r="F2" s="64"/>
      <c r="G2" s="64"/>
      <c r="H2" s="64"/>
      <c r="I2" s="64"/>
    </row>
    <row r="3" spans="1:10" ht="13.2">
      <c r="A3" s="94" t="s">
        <v>75</v>
      </c>
      <c r="B3" s="64"/>
      <c r="C3" s="64"/>
      <c r="D3" s="64"/>
      <c r="E3" s="64"/>
      <c r="F3" s="64"/>
      <c r="G3" s="64"/>
      <c r="H3" s="64"/>
      <c r="I3" s="64"/>
    </row>
    <row r="4" spans="1:10" ht="13.2">
      <c r="A4" s="64" t="s">
        <v>968</v>
      </c>
      <c r="B4" s="64"/>
      <c r="C4" s="64"/>
      <c r="D4" s="64"/>
      <c r="E4" s="64"/>
      <c r="F4" s="64"/>
      <c r="G4" s="64"/>
      <c r="H4" s="64"/>
      <c r="I4" s="64"/>
    </row>
    <row r="5" spans="1:10" ht="13.2">
      <c r="A5" s="94" t="s">
        <v>5020</v>
      </c>
      <c r="B5" s="64"/>
      <c r="C5" s="64"/>
      <c r="D5" s="64"/>
      <c r="E5" s="64"/>
      <c r="F5" s="64"/>
      <c r="G5" s="64"/>
      <c r="H5" s="64"/>
      <c r="I5" s="64"/>
    </row>
    <row r="6" spans="1:10" ht="13.8">
      <c r="A6" s="64" t="s">
        <v>5021</v>
      </c>
      <c r="B6" s="241">
        <v>1</v>
      </c>
      <c r="C6" s="64"/>
      <c r="D6" s="64"/>
      <c r="E6" s="64"/>
      <c r="F6" s="64"/>
      <c r="G6" s="64"/>
      <c r="H6" s="64"/>
      <c r="I6" s="64"/>
    </row>
    <row r="7" spans="1:10" ht="13.8">
      <c r="A7" s="64"/>
      <c r="B7" s="241"/>
      <c r="C7" s="64"/>
      <c r="D7" s="64"/>
      <c r="E7" s="64"/>
      <c r="F7" s="64"/>
      <c r="G7" s="64"/>
      <c r="H7" s="64"/>
      <c r="I7" s="64"/>
    </row>
    <row r="8" spans="1:10" ht="41.4">
      <c r="A8" s="242" t="s">
        <v>5019</v>
      </c>
      <c r="B8" s="242" t="s">
        <v>991</v>
      </c>
      <c r="C8" s="242" t="s">
        <v>5021</v>
      </c>
      <c r="D8" s="242" t="s">
        <v>992</v>
      </c>
      <c r="E8" s="243" t="s">
        <v>5022</v>
      </c>
      <c r="F8" s="243" t="s">
        <v>5023</v>
      </c>
      <c r="G8" s="243" t="s">
        <v>5024</v>
      </c>
      <c r="H8" s="243" t="s">
        <v>5025</v>
      </c>
      <c r="I8" s="243" t="s">
        <v>5026</v>
      </c>
      <c r="J8" s="243" t="s">
        <v>5027</v>
      </c>
    </row>
    <row r="9" spans="1:10" ht="15.75" customHeight="1">
      <c r="A9" s="97" t="s">
        <v>5028</v>
      </c>
      <c r="B9" s="63" t="s">
        <v>5029</v>
      </c>
      <c r="C9" s="63">
        <v>1</v>
      </c>
      <c r="D9" s="98">
        <v>45171</v>
      </c>
      <c r="E9" s="63">
        <v>3256</v>
      </c>
      <c r="F9" s="63">
        <v>1590</v>
      </c>
      <c r="G9" s="64"/>
      <c r="H9" s="64"/>
      <c r="I9" s="64"/>
    </row>
    <row r="10" spans="1:10" ht="15.75" customHeight="1">
      <c r="A10" s="97" t="s">
        <v>5028</v>
      </c>
      <c r="B10" s="63" t="s">
        <v>5029</v>
      </c>
      <c r="C10" s="63">
        <v>1</v>
      </c>
      <c r="D10" s="98">
        <v>45178</v>
      </c>
      <c r="E10" s="63">
        <v>3383</v>
      </c>
      <c r="F10" s="63">
        <v>1620</v>
      </c>
      <c r="G10" s="63">
        <f t="shared" ref="G10:H10" si="0">E10-E9</f>
        <v>127</v>
      </c>
      <c r="H10" s="63">
        <f t="shared" si="0"/>
        <v>30</v>
      </c>
      <c r="I10" s="63">
        <f t="shared" ref="I10:I11" si="1">G10+H10</f>
        <v>157</v>
      </c>
      <c r="J10" s="5">
        <f t="shared" ref="J10:J11" si="2">I10*$B$6</f>
        <v>157</v>
      </c>
    </row>
    <row r="11" spans="1:10" ht="15.75" customHeight="1">
      <c r="A11" s="97" t="s">
        <v>5028</v>
      </c>
      <c r="B11" s="63" t="s">
        <v>5029</v>
      </c>
      <c r="C11" s="63">
        <v>1</v>
      </c>
      <c r="D11" s="98">
        <v>45201</v>
      </c>
      <c r="E11" s="63">
        <v>3676</v>
      </c>
      <c r="F11" s="63">
        <v>1800</v>
      </c>
      <c r="G11" s="63">
        <f t="shared" ref="G11:H11" si="3">E11-E10</f>
        <v>293</v>
      </c>
      <c r="H11" s="63">
        <f t="shared" si="3"/>
        <v>180</v>
      </c>
      <c r="I11" s="63">
        <f t="shared" si="1"/>
        <v>473</v>
      </c>
      <c r="J11" s="5">
        <f t="shared" si="2"/>
        <v>473</v>
      </c>
    </row>
    <row r="12" spans="1:10" ht="13.2">
      <c r="A12" s="64"/>
      <c r="B12" s="64"/>
      <c r="C12" s="64"/>
      <c r="D12" s="64"/>
      <c r="E12" s="64"/>
      <c r="F12" s="64"/>
      <c r="G12" s="64"/>
      <c r="H12" s="64"/>
      <c r="I12" s="64"/>
    </row>
    <row r="13" spans="1:10" ht="13.2">
      <c r="A13" s="64"/>
      <c r="B13" s="64"/>
      <c r="C13" s="64"/>
      <c r="D13" s="64"/>
      <c r="E13" s="64"/>
      <c r="F13" s="64"/>
      <c r="G13" s="64"/>
      <c r="H13" s="64"/>
      <c r="I13" s="64"/>
    </row>
  </sheetData>
  <hyperlinks>
    <hyperlink ref="A1" location="HLAVNY!A1" display="&lt;-------------- späť na HLAVNY" xr:uid="{00000000-0004-0000-3300-000000000000}"/>
  </hyperlink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outlinePr summaryBelow="0" summaryRight="0"/>
  </sheetPr>
  <dimension ref="A1:L14"/>
  <sheetViews>
    <sheetView workbookViewId="0"/>
  </sheetViews>
  <sheetFormatPr defaultColWidth="12.6640625" defaultRowHeight="15.75" customHeight="1"/>
  <cols>
    <col min="1" max="1" width="24.77734375" customWidth="1"/>
    <col min="2" max="2" width="18.77734375" customWidth="1"/>
    <col min="3" max="4" width="18.88671875" customWidth="1"/>
    <col min="5" max="5" width="19.6640625" customWidth="1"/>
    <col min="6" max="8" width="16.77734375" customWidth="1"/>
    <col min="9" max="10" width="11.6640625" customWidth="1"/>
    <col min="11" max="11" width="16" customWidth="1"/>
  </cols>
  <sheetData>
    <row r="1" spans="1:12" ht="13.2">
      <c r="A1" s="82" t="s">
        <v>111</v>
      </c>
      <c r="B1" s="85"/>
      <c r="C1" s="64"/>
      <c r="D1" s="64"/>
      <c r="E1" s="64"/>
    </row>
    <row r="2" spans="1:12" ht="13.2">
      <c r="A2" s="64" t="s">
        <v>705</v>
      </c>
      <c r="B2" s="64"/>
      <c r="C2" s="85" t="s">
        <v>5030</v>
      </c>
      <c r="D2" s="244" t="s">
        <v>5031</v>
      </c>
      <c r="E2" s="64"/>
      <c r="F2" s="64"/>
      <c r="G2" s="64"/>
      <c r="H2" s="64"/>
      <c r="I2" s="64"/>
      <c r="J2" s="64"/>
    </row>
    <row r="3" spans="1:12" ht="13.2">
      <c r="A3" s="94" t="s">
        <v>5032</v>
      </c>
      <c r="B3" s="64"/>
      <c r="C3" s="85" t="s">
        <v>5033</v>
      </c>
      <c r="D3" s="244" t="s">
        <v>5034</v>
      </c>
      <c r="E3" s="64"/>
      <c r="F3" s="64"/>
      <c r="G3" s="64"/>
      <c r="H3" s="64"/>
      <c r="I3" s="64"/>
      <c r="J3" s="64"/>
    </row>
    <row r="4" spans="1:12" ht="13.2">
      <c r="A4" s="64" t="s">
        <v>968</v>
      </c>
      <c r="B4" s="64"/>
      <c r="C4" s="85" t="s">
        <v>5035</v>
      </c>
      <c r="D4" s="244" t="s">
        <v>5036</v>
      </c>
      <c r="E4" s="64"/>
      <c r="F4" s="64"/>
      <c r="G4" s="64"/>
      <c r="H4" s="64"/>
      <c r="I4" s="64"/>
      <c r="J4" s="64"/>
    </row>
    <row r="5" spans="1:12" ht="13.2">
      <c r="A5" s="94" t="s">
        <v>395</v>
      </c>
      <c r="B5" s="64"/>
      <c r="C5" s="85" t="s">
        <v>5037</v>
      </c>
      <c r="D5" s="244" t="s">
        <v>5038</v>
      </c>
      <c r="E5" s="64"/>
      <c r="F5" s="64"/>
      <c r="G5" s="64"/>
      <c r="H5" s="64"/>
      <c r="I5" s="64"/>
      <c r="J5" s="64"/>
    </row>
    <row r="6" spans="1:12" ht="13.8">
      <c r="A6" s="85" t="s">
        <v>5039</v>
      </c>
      <c r="B6" s="87">
        <v>1</v>
      </c>
      <c r="C6" s="64"/>
      <c r="D6" s="64"/>
      <c r="E6" s="64"/>
      <c r="F6" s="64"/>
      <c r="G6" s="64"/>
      <c r="H6" s="64"/>
      <c r="I6" s="64"/>
      <c r="J6" s="64"/>
    </row>
    <row r="7" spans="1:12" ht="13.8">
      <c r="A7" s="85" t="s">
        <v>5040</v>
      </c>
      <c r="B7" s="241" t="str">
        <f>EVIOEE!CC3</f>
        <v>A - AMR s DO</v>
      </c>
      <c r="C7" s="64"/>
      <c r="D7" s="64"/>
      <c r="E7" s="64"/>
      <c r="F7" s="64"/>
      <c r="G7" s="64"/>
      <c r="H7" s="64"/>
      <c r="I7" s="64"/>
      <c r="J7" s="64"/>
    </row>
    <row r="8" spans="1:12" ht="13.8">
      <c r="A8" s="64"/>
      <c r="B8" s="241"/>
      <c r="C8" s="64"/>
      <c r="D8" s="64"/>
      <c r="E8" s="64"/>
      <c r="F8" s="64"/>
      <c r="G8" s="64"/>
      <c r="H8" s="64"/>
      <c r="I8" s="64"/>
      <c r="J8" s="64"/>
    </row>
    <row r="9" spans="1:12" ht="69">
      <c r="A9" s="242" t="s">
        <v>5019</v>
      </c>
      <c r="B9" s="242" t="s">
        <v>5041</v>
      </c>
      <c r="C9" s="242" t="s">
        <v>991</v>
      </c>
      <c r="D9" s="242" t="s">
        <v>5042</v>
      </c>
      <c r="E9" s="242" t="s">
        <v>5043</v>
      </c>
      <c r="F9" s="243" t="s">
        <v>5044</v>
      </c>
      <c r="G9" s="243" t="s">
        <v>5045</v>
      </c>
      <c r="H9" s="243" t="s">
        <v>5046</v>
      </c>
      <c r="I9" s="243" t="s">
        <v>5047</v>
      </c>
      <c r="J9" s="243" t="s">
        <v>5048</v>
      </c>
      <c r="K9" s="243" t="s">
        <v>5049</v>
      </c>
      <c r="L9" s="245" t="s">
        <v>5027</v>
      </c>
    </row>
    <row r="10" spans="1:12" ht="15.75" customHeight="1">
      <c r="A10" s="97" t="s">
        <v>341</v>
      </c>
      <c r="B10" s="5" t="s">
        <v>375</v>
      </c>
      <c r="C10" s="5" t="str">
        <f t="shared" ref="C10:C12" si="0">"0000077952015079"</f>
        <v>0000077952015079</v>
      </c>
      <c r="D10" s="98">
        <v>44805</v>
      </c>
      <c r="E10" s="98">
        <v>44104</v>
      </c>
      <c r="F10" s="246">
        <v>35373.527999999998</v>
      </c>
      <c r="G10" s="246">
        <f t="shared" ref="G10:G12" si="1">F10/4</f>
        <v>8843.3819999999996</v>
      </c>
      <c r="H10" s="246">
        <f t="shared" ref="H10:H12" si="2">IF($B$7="A - AMR s DO",G10*1.04,"0")</f>
        <v>9197.1172800000004</v>
      </c>
      <c r="I10" s="246">
        <v>44.029000000000003</v>
      </c>
      <c r="J10" s="246">
        <v>3213.2829999999999</v>
      </c>
      <c r="K10" s="246">
        <v>685.50099999999998</v>
      </c>
      <c r="L10" s="246">
        <f t="shared" ref="L10:L12" si="3">H10*$B$6</f>
        <v>9197.1172800000004</v>
      </c>
    </row>
    <row r="11" spans="1:12" ht="15.75" customHeight="1">
      <c r="A11" s="97" t="s">
        <v>341</v>
      </c>
      <c r="B11" s="5" t="s">
        <v>375</v>
      </c>
      <c r="C11" s="5" t="str">
        <f t="shared" si="0"/>
        <v>0000077952015079</v>
      </c>
      <c r="D11" s="98">
        <v>44835</v>
      </c>
      <c r="E11" s="98">
        <v>44135</v>
      </c>
      <c r="F11" s="246">
        <v>44350.783000000003</v>
      </c>
      <c r="G11" s="246">
        <f t="shared" si="1"/>
        <v>11087.695750000001</v>
      </c>
      <c r="H11" s="246">
        <f t="shared" si="2"/>
        <v>11531.203580000001</v>
      </c>
      <c r="I11" s="246">
        <v>46.253</v>
      </c>
      <c r="J11" s="246">
        <v>4526.6499999999996</v>
      </c>
      <c r="K11" s="246">
        <v>755.00199999999995</v>
      </c>
      <c r="L11" s="246">
        <f t="shared" si="3"/>
        <v>11531.203580000001</v>
      </c>
    </row>
    <row r="12" spans="1:12" ht="15.75" customHeight="1">
      <c r="A12" s="97" t="s">
        <v>341</v>
      </c>
      <c r="B12" s="5" t="s">
        <v>375</v>
      </c>
      <c r="C12" s="5" t="str">
        <f t="shared" si="0"/>
        <v>0000077952015079</v>
      </c>
      <c r="D12" s="98">
        <v>44866</v>
      </c>
      <c r="E12" s="98">
        <v>44165</v>
      </c>
      <c r="F12" s="246">
        <v>45585.682000000001</v>
      </c>
      <c r="G12" s="246">
        <f t="shared" si="1"/>
        <v>11396.4205</v>
      </c>
      <c r="H12" s="246">
        <f t="shared" si="2"/>
        <v>11852.277320000001</v>
      </c>
      <c r="I12" s="246">
        <v>48.878999999999998</v>
      </c>
      <c r="J12" s="246">
        <v>6309.6459999999997</v>
      </c>
      <c r="K12" s="246">
        <v>34.783999999999999</v>
      </c>
      <c r="L12" s="246">
        <f t="shared" si="3"/>
        <v>11852.277320000001</v>
      </c>
    </row>
    <row r="13" spans="1:12" ht="13.2">
      <c r="A13" s="64"/>
      <c r="B13" s="64"/>
      <c r="C13" s="64"/>
      <c r="D13" s="64"/>
      <c r="E13" s="64"/>
      <c r="F13" s="64"/>
      <c r="G13" s="64"/>
      <c r="H13" s="64"/>
      <c r="I13" s="64"/>
      <c r="J13" s="64"/>
    </row>
    <row r="14" spans="1:12" ht="13.2">
      <c r="A14" s="64"/>
      <c r="B14" s="64"/>
      <c r="C14" s="64"/>
      <c r="D14" s="64"/>
      <c r="E14" s="64"/>
      <c r="F14" s="64"/>
      <c r="G14" s="64"/>
      <c r="H14" s="64"/>
      <c r="I14" s="64"/>
      <c r="J14" s="64"/>
    </row>
  </sheetData>
  <hyperlinks>
    <hyperlink ref="A1" location="HLAVNY!A1" display="&lt;-------------- späť na HLAVNY" xr:uid="{00000000-0004-0000-3400-000000000000}"/>
    <hyperlink ref="D2" r:id="rId1" xr:uid="{00000000-0004-0000-3400-000001000000}"/>
    <hyperlink ref="D3" r:id="rId2" xr:uid="{00000000-0004-0000-3400-000002000000}"/>
    <hyperlink ref="D4" r:id="rId3" xr:uid="{00000000-0004-0000-3400-000003000000}"/>
    <hyperlink ref="D5" r:id="rId4" xr:uid="{00000000-0004-0000-3400-000004000000}"/>
  </hyperlink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tabColor rgb="FFFFFF00"/>
    <outlinePr summaryBelow="0" summaryRight="0"/>
  </sheetPr>
  <dimension ref="A1:L56"/>
  <sheetViews>
    <sheetView workbookViewId="0"/>
  </sheetViews>
  <sheetFormatPr defaultColWidth="12.6640625" defaultRowHeight="15.75" customHeight="1"/>
  <cols>
    <col min="1" max="1" width="42.77734375" customWidth="1"/>
    <col min="2" max="2" width="14.77734375" customWidth="1"/>
    <col min="3" max="3" width="54.44140625" customWidth="1"/>
    <col min="4" max="4" width="15.77734375" customWidth="1"/>
    <col min="6" max="6" width="13.109375" customWidth="1"/>
    <col min="7" max="7" width="15.109375" customWidth="1"/>
    <col min="12" max="12" width="30" customWidth="1"/>
  </cols>
  <sheetData>
    <row r="1" spans="1:12">
      <c r="A1" s="247" t="s">
        <v>111</v>
      </c>
      <c r="B1" s="248"/>
      <c r="C1" s="248"/>
      <c r="D1" s="248"/>
      <c r="E1" s="248"/>
      <c r="F1" s="248"/>
      <c r="G1" s="248"/>
      <c r="H1" s="248"/>
      <c r="I1" s="248"/>
      <c r="J1" s="248"/>
      <c r="K1" s="248"/>
      <c r="L1" s="248"/>
    </row>
    <row r="2" spans="1:12">
      <c r="A2" s="249"/>
      <c r="B2" s="250"/>
      <c r="C2" s="251" t="s">
        <v>5050</v>
      </c>
      <c r="D2" s="252"/>
      <c r="E2" s="505" t="s">
        <v>5051</v>
      </c>
      <c r="F2" s="506"/>
      <c r="G2" s="252" t="s">
        <v>5052</v>
      </c>
      <c r="H2" s="248"/>
      <c r="I2" s="248"/>
      <c r="J2" s="248"/>
      <c r="K2" s="248"/>
      <c r="L2" s="248"/>
    </row>
    <row r="3" spans="1:12">
      <c r="A3" s="249"/>
      <c r="B3" s="251"/>
      <c r="C3" s="253" t="s">
        <v>5053</v>
      </c>
      <c r="D3" s="253" t="s">
        <v>5054</v>
      </c>
      <c r="E3" s="253" t="s">
        <v>5055</v>
      </c>
      <c r="F3" s="253" t="s">
        <v>5056</v>
      </c>
      <c r="G3" s="253" t="s">
        <v>5057</v>
      </c>
      <c r="H3" s="248"/>
      <c r="I3" s="248"/>
      <c r="J3" s="248"/>
      <c r="K3" s="248"/>
      <c r="L3" s="248"/>
    </row>
    <row r="4" spans="1:12">
      <c r="A4" s="254" t="s">
        <v>5058</v>
      </c>
      <c r="B4" s="253" t="s">
        <v>4350</v>
      </c>
      <c r="C4" s="253">
        <v>6.7799999999999999E-2</v>
      </c>
      <c r="D4" s="253">
        <v>0.31030000000000002</v>
      </c>
      <c r="E4" s="253">
        <v>59.27</v>
      </c>
      <c r="F4" s="253" t="s">
        <v>389</v>
      </c>
      <c r="G4" s="253">
        <v>10.914999999999999</v>
      </c>
      <c r="H4" s="248"/>
      <c r="I4" s="248"/>
      <c r="J4" s="248"/>
      <c r="K4" s="248"/>
      <c r="L4" s="248"/>
    </row>
    <row r="5" spans="1:12">
      <c r="A5" s="255" t="s">
        <v>5059</v>
      </c>
      <c r="B5" s="253" t="s">
        <v>4351</v>
      </c>
      <c r="C5" s="253">
        <v>0.1186</v>
      </c>
      <c r="D5" s="253">
        <v>0.54279999999999995</v>
      </c>
      <c r="E5" s="253">
        <v>53.23</v>
      </c>
      <c r="F5" s="253" t="s">
        <v>389</v>
      </c>
      <c r="G5" s="253">
        <v>10.914999999999999</v>
      </c>
      <c r="H5" s="248"/>
      <c r="I5" s="248"/>
      <c r="J5" s="248"/>
      <c r="K5" s="248"/>
      <c r="L5" s="248"/>
    </row>
    <row r="6" spans="1:12">
      <c r="A6" s="255" t="s">
        <v>5060</v>
      </c>
      <c r="B6" s="253" t="s">
        <v>4353</v>
      </c>
      <c r="C6" s="253">
        <v>0.38529999999999998</v>
      </c>
      <c r="D6" s="253">
        <v>1.7634000000000001</v>
      </c>
      <c r="E6" s="253">
        <v>37.909999999999997</v>
      </c>
      <c r="F6" s="253" t="s">
        <v>389</v>
      </c>
      <c r="G6" s="253">
        <v>10.914999999999999</v>
      </c>
      <c r="H6" s="248"/>
      <c r="I6" s="248"/>
      <c r="J6" s="248"/>
      <c r="K6" s="248"/>
      <c r="L6" s="248"/>
    </row>
    <row r="7" spans="1:12">
      <c r="A7" s="255" t="s">
        <v>5061</v>
      </c>
      <c r="B7" s="253" t="s">
        <v>4354</v>
      </c>
      <c r="C7" s="253">
        <v>0.16200000000000001</v>
      </c>
      <c r="D7" s="253">
        <v>0.74139999999999995</v>
      </c>
      <c r="E7" s="253">
        <v>63.01</v>
      </c>
      <c r="F7" s="253">
        <v>5.5</v>
      </c>
      <c r="G7" s="253">
        <v>10.914999999999999</v>
      </c>
      <c r="H7" s="248"/>
      <c r="I7" s="248"/>
      <c r="J7" s="248"/>
      <c r="K7" s="248"/>
      <c r="L7" s="248"/>
    </row>
    <row r="8" spans="1:12">
      <c r="A8" s="255" t="s">
        <v>5062</v>
      </c>
      <c r="B8" s="253" t="s">
        <v>4355</v>
      </c>
      <c r="C8" s="253">
        <v>0.24429999999999999</v>
      </c>
      <c r="D8" s="253">
        <v>1.1181000000000001</v>
      </c>
      <c r="E8" s="253">
        <v>55.47</v>
      </c>
      <c r="F8" s="253">
        <v>5.5</v>
      </c>
      <c r="G8" s="253">
        <v>10.914999999999999</v>
      </c>
      <c r="H8" s="248"/>
      <c r="I8" s="248"/>
      <c r="J8" s="248"/>
      <c r="K8" s="248"/>
      <c r="L8" s="248"/>
    </row>
    <row r="9" spans="1:12">
      <c r="A9" s="255" t="s">
        <v>5063</v>
      </c>
      <c r="B9" s="253" t="s">
        <v>4356</v>
      </c>
      <c r="C9" s="253">
        <v>0.41589999999999999</v>
      </c>
      <c r="D9" s="253">
        <v>1.9034</v>
      </c>
      <c r="E9" s="253">
        <v>40.92</v>
      </c>
      <c r="F9" s="253">
        <v>5.5</v>
      </c>
      <c r="G9" s="253">
        <v>10.914999999999999</v>
      </c>
      <c r="H9" s="248"/>
      <c r="I9" s="248"/>
      <c r="J9" s="248"/>
      <c r="K9" s="248"/>
      <c r="L9" s="248"/>
    </row>
    <row r="10" spans="1:12">
      <c r="A10" s="255" t="s">
        <v>5064</v>
      </c>
      <c r="B10" s="253" t="s">
        <v>4357</v>
      </c>
      <c r="C10" s="253">
        <v>0.41610000000000003</v>
      </c>
      <c r="D10" s="253">
        <v>1.9043000000000001</v>
      </c>
      <c r="E10" s="253">
        <v>68.42</v>
      </c>
      <c r="F10" s="253">
        <v>12.36</v>
      </c>
      <c r="G10" s="253">
        <v>10.914999999999999</v>
      </c>
      <c r="H10" s="248"/>
      <c r="I10" s="248"/>
      <c r="J10" s="248"/>
      <c r="K10" s="248"/>
      <c r="L10" s="248"/>
    </row>
    <row r="11" spans="1:12">
      <c r="A11" s="255" t="s">
        <v>5065</v>
      </c>
      <c r="B11" s="253" t="s">
        <v>4358</v>
      </c>
      <c r="C11" s="253">
        <v>0.41610000000000003</v>
      </c>
      <c r="D11" s="253">
        <v>1.9043000000000001</v>
      </c>
      <c r="E11" s="253">
        <v>68.42</v>
      </c>
      <c r="F11" s="253">
        <v>12.36</v>
      </c>
      <c r="G11" s="253">
        <v>10.914999999999999</v>
      </c>
      <c r="H11" s="248"/>
      <c r="I11" s="248"/>
      <c r="J11" s="248"/>
      <c r="K11" s="248"/>
      <c r="L11" s="248"/>
    </row>
    <row r="12" spans="1:12">
      <c r="A12" s="255" t="s">
        <v>5066</v>
      </c>
      <c r="B12" s="253" t="s">
        <v>4359</v>
      </c>
      <c r="C12" s="253"/>
      <c r="D12" s="253"/>
      <c r="E12" s="253"/>
      <c r="F12" s="253"/>
      <c r="G12" s="253">
        <v>10.914999999999999</v>
      </c>
      <c r="H12" s="248"/>
      <c r="I12" s="248"/>
      <c r="J12" s="248"/>
      <c r="K12" s="248"/>
      <c r="L12" s="248"/>
    </row>
    <row r="13" spans="1:12">
      <c r="A13" s="255" t="s">
        <v>5067</v>
      </c>
      <c r="B13" s="253" t="s">
        <v>4360</v>
      </c>
      <c r="C13" s="253">
        <v>6.1400000000000003E-2</v>
      </c>
      <c r="D13" s="253">
        <v>0.28100000000000003</v>
      </c>
      <c r="E13" s="253">
        <v>37.380000000000003</v>
      </c>
      <c r="F13" s="253" t="s">
        <v>389</v>
      </c>
      <c r="G13" s="253">
        <v>10.914999999999999</v>
      </c>
      <c r="H13" s="248"/>
      <c r="I13" s="248"/>
      <c r="J13" s="248"/>
      <c r="K13" s="248"/>
      <c r="L13" s="248"/>
    </row>
    <row r="14" spans="1:12">
      <c r="A14" s="254"/>
      <c r="B14" s="256" t="s">
        <v>372</v>
      </c>
      <c r="C14" s="256"/>
      <c r="D14" s="256"/>
      <c r="E14" s="256">
        <v>8.81</v>
      </c>
      <c r="F14" s="256"/>
      <c r="G14" s="256">
        <v>5.4923000000000002</v>
      </c>
      <c r="H14" s="248"/>
      <c r="I14" s="248"/>
      <c r="J14" s="248"/>
      <c r="K14" s="248"/>
      <c r="L14" s="248"/>
    </row>
    <row r="15" spans="1:12">
      <c r="A15" s="254"/>
      <c r="B15" s="256" t="s">
        <v>4362</v>
      </c>
      <c r="C15" s="256"/>
      <c r="D15" s="256"/>
      <c r="E15" s="256">
        <v>5.6</v>
      </c>
      <c r="F15" s="256"/>
      <c r="G15" s="256">
        <v>1.831</v>
      </c>
      <c r="H15" s="248"/>
      <c r="I15" s="248"/>
      <c r="J15" s="248"/>
      <c r="K15" s="248"/>
      <c r="L15" s="248"/>
    </row>
    <row r="16" spans="1:12">
      <c r="A16" s="249"/>
      <c r="B16" s="249"/>
      <c r="C16" s="249"/>
      <c r="D16" s="249"/>
      <c r="E16" s="249"/>
      <c r="F16" s="249"/>
      <c r="G16" s="249"/>
      <c r="H16" s="248"/>
      <c r="I16" s="248"/>
      <c r="J16" s="248"/>
      <c r="K16" s="248"/>
      <c r="L16" s="248"/>
    </row>
    <row r="17" spans="1:12">
      <c r="A17" s="250"/>
      <c r="B17" s="257"/>
      <c r="C17" s="250"/>
      <c r="D17" s="258" t="s">
        <v>5068</v>
      </c>
      <c r="E17" s="258" t="s">
        <v>5069</v>
      </c>
      <c r="F17" s="258" t="s">
        <v>5070</v>
      </c>
      <c r="G17" s="258" t="s">
        <v>5071</v>
      </c>
      <c r="H17" s="248"/>
      <c r="I17" s="248"/>
      <c r="J17" s="248"/>
      <c r="K17" s="248"/>
      <c r="L17" s="248"/>
    </row>
    <row r="18" spans="1:12">
      <c r="A18" s="259" t="s">
        <v>5072</v>
      </c>
      <c r="B18" s="260" t="s">
        <v>4362</v>
      </c>
      <c r="C18" s="259" t="s">
        <v>5073</v>
      </c>
      <c r="D18" s="260">
        <f>(502.46)*12</f>
        <v>6029.5199999999995</v>
      </c>
      <c r="E18" s="260">
        <f t="array" ref="E18">251.23*12</f>
        <v>3014.7599999999998</v>
      </c>
      <c r="F18" s="260" t="s">
        <v>5074</v>
      </c>
      <c r="G18" s="260" t="s">
        <v>5074</v>
      </c>
      <c r="H18" s="248"/>
      <c r="I18" s="248"/>
      <c r="J18" s="248"/>
      <c r="K18" s="248"/>
      <c r="L18" s="248"/>
    </row>
    <row r="19" spans="1:12">
      <c r="A19" s="259" t="s">
        <v>5075</v>
      </c>
      <c r="B19" s="260" t="s">
        <v>4362</v>
      </c>
      <c r="C19" s="259" t="s">
        <v>5076</v>
      </c>
      <c r="D19" s="261">
        <f t="array" ref="D19">602.94*12</f>
        <v>7235.2800000000007</v>
      </c>
      <c r="E19" s="261">
        <f t="shared" ref="E19:E20" si="0">D19/2</f>
        <v>3617.6400000000003</v>
      </c>
      <c r="F19" s="260" t="s">
        <v>5074</v>
      </c>
      <c r="G19" s="260" t="s">
        <v>5074</v>
      </c>
      <c r="H19" s="248"/>
      <c r="I19" s="248"/>
      <c r="J19" s="248"/>
      <c r="K19" s="248"/>
      <c r="L19" s="248"/>
    </row>
    <row r="20" spans="1:12">
      <c r="A20" s="259" t="s">
        <v>5077</v>
      </c>
      <c r="B20" s="260" t="s">
        <v>4362</v>
      </c>
      <c r="C20" s="259" t="s">
        <v>5078</v>
      </c>
      <c r="D20" s="261">
        <f>703.44*12</f>
        <v>8441.2800000000007</v>
      </c>
      <c r="E20" s="261">
        <f t="shared" si="0"/>
        <v>4220.6400000000003</v>
      </c>
      <c r="F20" s="260" t="s">
        <v>5074</v>
      </c>
      <c r="G20" s="260" t="s">
        <v>5074</v>
      </c>
      <c r="H20" s="248"/>
      <c r="I20" s="248"/>
      <c r="J20" s="248"/>
      <c r="K20" s="248"/>
      <c r="L20" s="248"/>
    </row>
    <row r="21" spans="1:12">
      <c r="A21" s="262" t="s">
        <v>5072</v>
      </c>
      <c r="B21" s="263" t="s">
        <v>372</v>
      </c>
      <c r="C21" s="262" t="s">
        <v>5073</v>
      </c>
      <c r="D21" s="263" t="s">
        <v>5074</v>
      </c>
      <c r="E21" s="263" t="s">
        <v>5074</v>
      </c>
      <c r="F21" s="263">
        <f>868.23*12</f>
        <v>10418.76</v>
      </c>
      <c r="G21" s="263">
        <f t="shared" ref="G21:G23" si="1">F21/2</f>
        <v>5209.38</v>
      </c>
      <c r="H21" s="248"/>
      <c r="I21" s="248"/>
      <c r="J21" s="248"/>
      <c r="K21" s="248"/>
      <c r="L21" s="248"/>
    </row>
    <row r="22" spans="1:12">
      <c r="A22" s="262" t="s">
        <v>5075</v>
      </c>
      <c r="B22" s="263" t="s">
        <v>372</v>
      </c>
      <c r="C22" s="262" t="s">
        <v>5076</v>
      </c>
      <c r="D22" s="264" t="s">
        <v>5074</v>
      </c>
      <c r="E22" s="264" t="s">
        <v>5074</v>
      </c>
      <c r="F22" s="264">
        <f>1041.87*12</f>
        <v>12502.439999999999</v>
      </c>
      <c r="G22" s="263">
        <f t="shared" si="1"/>
        <v>6251.2199999999993</v>
      </c>
      <c r="H22" s="248"/>
      <c r="I22" s="248"/>
      <c r="J22" s="248"/>
      <c r="K22" s="248"/>
      <c r="L22" s="248"/>
    </row>
    <row r="23" spans="1:12">
      <c r="A23" s="262" t="s">
        <v>5077</v>
      </c>
      <c r="B23" s="263" t="s">
        <v>372</v>
      </c>
      <c r="C23" s="262" t="s">
        <v>5078</v>
      </c>
      <c r="D23" s="264" t="s">
        <v>5074</v>
      </c>
      <c r="E23" s="264" t="s">
        <v>5074</v>
      </c>
      <c r="F23" s="264">
        <f>1215.53*12</f>
        <v>14586.36</v>
      </c>
      <c r="G23" s="263">
        <f t="shared" si="1"/>
        <v>7293.18</v>
      </c>
      <c r="H23" s="248"/>
      <c r="I23" s="248"/>
      <c r="J23" s="248"/>
      <c r="K23" s="248"/>
      <c r="L23" s="248"/>
    </row>
    <row r="24" spans="1:12">
      <c r="A24" s="254" t="s">
        <v>5079</v>
      </c>
      <c r="B24" s="265" t="s">
        <v>5080</v>
      </c>
      <c r="C24" s="266"/>
      <c r="D24" s="265">
        <v>1.9043000000000001</v>
      </c>
      <c r="E24" s="249"/>
      <c r="F24" s="249"/>
      <c r="G24" s="249"/>
      <c r="H24" s="248"/>
      <c r="I24" s="248"/>
      <c r="J24" s="248"/>
      <c r="K24" s="248"/>
      <c r="L24" s="248"/>
    </row>
    <row r="25" spans="1:12">
      <c r="A25" s="254" t="s">
        <v>5081</v>
      </c>
      <c r="B25" s="265" t="s">
        <v>5082</v>
      </c>
      <c r="C25" s="266"/>
      <c r="D25" s="265">
        <v>15.9</v>
      </c>
      <c r="E25" s="249"/>
      <c r="F25" s="249"/>
      <c r="G25" s="249"/>
      <c r="H25" s="248"/>
      <c r="I25" s="248"/>
      <c r="J25" s="248"/>
      <c r="K25" s="248"/>
      <c r="L25" s="248"/>
    </row>
    <row r="26" spans="1:12">
      <c r="A26" s="254" t="s">
        <v>5081</v>
      </c>
      <c r="B26" s="265" t="s">
        <v>5083</v>
      </c>
      <c r="C26" s="266"/>
      <c r="D26" s="265">
        <v>11.9</v>
      </c>
      <c r="E26" s="249"/>
      <c r="F26" s="249"/>
      <c r="G26" s="249"/>
      <c r="H26" s="248"/>
      <c r="I26" s="248"/>
      <c r="J26" s="248"/>
      <c r="K26" s="248"/>
      <c r="L26" s="248"/>
    </row>
    <row r="27" spans="1:12">
      <c r="A27" s="254" t="s">
        <v>5081</v>
      </c>
      <c r="B27" s="265" t="s">
        <v>5084</v>
      </c>
      <c r="C27" s="266"/>
      <c r="D27" s="265">
        <v>1.1870000000000001</v>
      </c>
      <c r="E27" s="249"/>
      <c r="F27" s="249"/>
      <c r="G27" s="249"/>
      <c r="H27" s="248"/>
      <c r="I27" s="248"/>
      <c r="J27" s="248"/>
      <c r="K27" s="248"/>
      <c r="L27" s="248"/>
    </row>
    <row r="28" spans="1:12">
      <c r="A28" s="254" t="s">
        <v>5085</v>
      </c>
      <c r="B28" s="265" t="s">
        <v>5086</v>
      </c>
      <c r="C28" s="266"/>
      <c r="D28" s="265">
        <v>6.2976000000000001</v>
      </c>
      <c r="E28" s="249"/>
      <c r="F28" s="249"/>
      <c r="G28" s="249"/>
      <c r="H28" s="248"/>
      <c r="I28" s="248"/>
      <c r="J28" s="248"/>
      <c r="K28" s="248"/>
      <c r="L28" s="248"/>
    </row>
    <row r="29" spans="1:12">
      <c r="A29" s="254" t="s">
        <v>5081</v>
      </c>
      <c r="B29" s="265" t="s">
        <v>5086</v>
      </c>
      <c r="C29" s="266"/>
      <c r="D29" s="265">
        <v>15.9</v>
      </c>
      <c r="E29" s="249"/>
      <c r="F29" s="249"/>
      <c r="G29" s="249"/>
      <c r="H29" s="248"/>
      <c r="I29" s="248"/>
      <c r="J29" s="248"/>
      <c r="K29" s="248"/>
      <c r="L29" s="248"/>
    </row>
    <row r="30" spans="1:12">
      <c r="A30" s="254" t="s">
        <v>5087</v>
      </c>
      <c r="B30" s="265" t="s">
        <v>5086</v>
      </c>
      <c r="C30" s="266"/>
      <c r="D30" s="265">
        <v>3.27</v>
      </c>
      <c r="E30" s="249"/>
      <c r="F30" s="249"/>
      <c r="G30" s="249"/>
      <c r="H30" s="248"/>
      <c r="I30" s="248"/>
      <c r="J30" s="248"/>
      <c r="K30" s="248"/>
      <c r="L30" s="248"/>
    </row>
    <row r="31" spans="1:12">
      <c r="A31" s="249"/>
      <c r="B31" s="249"/>
      <c r="C31" s="249"/>
      <c r="D31" s="249"/>
      <c r="E31" s="249"/>
      <c r="F31" s="249"/>
      <c r="G31" s="249"/>
      <c r="H31" s="248"/>
      <c r="I31" s="248"/>
      <c r="J31" s="248"/>
      <c r="K31" s="248"/>
      <c r="L31" s="248"/>
    </row>
    <row r="32" spans="1:12">
      <c r="A32" s="267" t="s">
        <v>5088</v>
      </c>
      <c r="B32" s="268" t="s">
        <v>5089</v>
      </c>
      <c r="C32" s="268" t="s">
        <v>5090</v>
      </c>
      <c r="D32" s="268" t="s">
        <v>5091</v>
      </c>
      <c r="E32" s="268" t="s">
        <v>5092</v>
      </c>
      <c r="F32" s="268" t="s">
        <v>5093</v>
      </c>
      <c r="G32" s="268" t="s">
        <v>5094</v>
      </c>
      <c r="H32" s="268" t="s">
        <v>5095</v>
      </c>
      <c r="I32" s="268" t="s">
        <v>5093</v>
      </c>
      <c r="J32" s="268" t="s">
        <v>5094</v>
      </c>
      <c r="K32" s="268" t="s">
        <v>5096</v>
      </c>
      <c r="L32" s="268" t="s">
        <v>5097</v>
      </c>
    </row>
    <row r="33" spans="1:12">
      <c r="A33" s="269" t="s">
        <v>5098</v>
      </c>
      <c r="B33" s="270" t="s">
        <v>4361</v>
      </c>
      <c r="C33" s="271" t="s">
        <v>5099</v>
      </c>
      <c r="D33" s="270" t="s">
        <v>5100</v>
      </c>
      <c r="E33" s="270">
        <v>46.465000000000003</v>
      </c>
      <c r="F33" s="272" t="s">
        <v>389</v>
      </c>
      <c r="G33" s="272" t="s">
        <v>389</v>
      </c>
      <c r="H33" s="270">
        <v>46.465000000000003</v>
      </c>
      <c r="I33" s="272" t="s">
        <v>389</v>
      </c>
      <c r="J33" s="272" t="s">
        <v>389</v>
      </c>
      <c r="K33" s="270">
        <v>11.465999999999999</v>
      </c>
      <c r="L33" s="272" t="s">
        <v>5101</v>
      </c>
    </row>
    <row r="34" spans="1:12">
      <c r="A34" s="269" t="s">
        <v>5098</v>
      </c>
      <c r="B34" s="270" t="s">
        <v>4352</v>
      </c>
      <c r="C34" s="271" t="s">
        <v>5102</v>
      </c>
      <c r="D34" s="270" t="s">
        <v>5100</v>
      </c>
      <c r="E34" s="270">
        <v>24.731000000000002</v>
      </c>
      <c r="F34" s="272" t="s">
        <v>389</v>
      </c>
      <c r="G34" s="272" t="s">
        <v>389</v>
      </c>
      <c r="H34" s="270">
        <v>24.731000000000002</v>
      </c>
      <c r="I34" s="272" t="s">
        <v>389</v>
      </c>
      <c r="J34" s="272" t="s">
        <v>389</v>
      </c>
      <c r="K34" s="270">
        <v>11.465999999999999</v>
      </c>
      <c r="L34" s="272" t="s">
        <v>5101</v>
      </c>
    </row>
    <row r="35" spans="1:12">
      <c r="A35" s="269" t="s">
        <v>5098</v>
      </c>
      <c r="B35" s="270" t="s">
        <v>4359</v>
      </c>
      <c r="C35" s="271" t="s">
        <v>5103</v>
      </c>
      <c r="D35" s="270" t="s">
        <v>5100</v>
      </c>
      <c r="E35" s="270">
        <v>0</v>
      </c>
      <c r="F35" s="272" t="s">
        <v>389</v>
      </c>
      <c r="G35" s="272" t="s">
        <v>389</v>
      </c>
      <c r="H35" s="270">
        <v>0</v>
      </c>
      <c r="I35" s="272" t="s">
        <v>389</v>
      </c>
      <c r="J35" s="272" t="s">
        <v>389</v>
      </c>
      <c r="K35" s="270">
        <v>0</v>
      </c>
      <c r="L35" s="272" t="s">
        <v>5101</v>
      </c>
    </row>
    <row r="36" spans="1:12">
      <c r="A36" s="269" t="s">
        <v>5098</v>
      </c>
      <c r="B36" s="270" t="s">
        <v>4364</v>
      </c>
      <c r="C36" s="271" t="s">
        <v>5104</v>
      </c>
      <c r="D36" s="270" t="s">
        <v>372</v>
      </c>
      <c r="E36" s="270">
        <v>9.8740000000000006</v>
      </c>
      <c r="F36" s="272" t="s">
        <v>389</v>
      </c>
      <c r="G36" s="272" t="s">
        <v>389</v>
      </c>
      <c r="H36" s="270">
        <v>0</v>
      </c>
      <c r="I36" s="272" t="s">
        <v>389</v>
      </c>
      <c r="J36" s="272" t="s">
        <v>389</v>
      </c>
      <c r="K36" s="270">
        <v>5.07</v>
      </c>
      <c r="L36" s="272" t="s">
        <v>5101</v>
      </c>
    </row>
    <row r="37" spans="1:12">
      <c r="A37" s="269" t="s">
        <v>5098</v>
      </c>
      <c r="B37" s="270" t="s">
        <v>4365</v>
      </c>
      <c r="C37" s="271" t="s">
        <v>5105</v>
      </c>
      <c r="D37" s="270" t="s">
        <v>372</v>
      </c>
      <c r="E37" s="270">
        <v>22.356999999999999</v>
      </c>
      <c r="F37" s="272" t="s">
        <v>389</v>
      </c>
      <c r="G37" s="272" t="s">
        <v>389</v>
      </c>
      <c r="H37" s="270">
        <v>0</v>
      </c>
      <c r="I37" s="272" t="s">
        <v>389</v>
      </c>
      <c r="J37" s="272" t="s">
        <v>389</v>
      </c>
      <c r="K37" s="270">
        <v>5.07</v>
      </c>
      <c r="L37" s="272" t="s">
        <v>5101</v>
      </c>
    </row>
    <row r="38" spans="1:12">
      <c r="A38" s="269" t="s">
        <v>5098</v>
      </c>
      <c r="B38" s="270" t="s">
        <v>4366</v>
      </c>
      <c r="C38" s="271" t="s">
        <v>5106</v>
      </c>
      <c r="D38" s="270" t="s">
        <v>372</v>
      </c>
      <c r="E38" s="270">
        <v>28.991</v>
      </c>
      <c r="F38" s="272" t="s">
        <v>389</v>
      </c>
      <c r="G38" s="272" t="s">
        <v>389</v>
      </c>
      <c r="H38" s="270">
        <v>0</v>
      </c>
      <c r="I38" s="272" t="s">
        <v>389</v>
      </c>
      <c r="J38" s="272" t="s">
        <v>389</v>
      </c>
      <c r="K38" s="270">
        <v>5.07</v>
      </c>
      <c r="L38" s="272" t="s">
        <v>5101</v>
      </c>
    </row>
    <row r="39" spans="1:12">
      <c r="A39" s="269" t="s">
        <v>5098</v>
      </c>
      <c r="B39" s="270" t="s">
        <v>4363</v>
      </c>
      <c r="C39" s="271" t="s">
        <v>5107</v>
      </c>
      <c r="D39" s="270" t="s">
        <v>4362</v>
      </c>
      <c r="E39" s="270">
        <v>9.7080000000000002</v>
      </c>
      <c r="F39" s="272" t="s">
        <v>389</v>
      </c>
      <c r="G39" s="272" t="s">
        <v>389</v>
      </c>
      <c r="H39" s="270">
        <v>0</v>
      </c>
      <c r="I39" s="272" t="s">
        <v>389</v>
      </c>
      <c r="J39" s="272" t="s">
        <v>389</v>
      </c>
      <c r="K39" s="270">
        <v>1.073</v>
      </c>
      <c r="L39" s="272" t="s">
        <v>5101</v>
      </c>
    </row>
    <row r="40" spans="1:12">
      <c r="A40" s="273" t="s">
        <v>4050</v>
      </c>
      <c r="B40" s="274" t="s">
        <v>4350</v>
      </c>
      <c r="C40" s="275" t="s">
        <v>5058</v>
      </c>
      <c r="D40" s="274" t="s">
        <v>5100</v>
      </c>
      <c r="E40" s="274">
        <v>59.27</v>
      </c>
      <c r="F40" s="274">
        <v>0</v>
      </c>
      <c r="G40" s="274" t="s">
        <v>5108</v>
      </c>
      <c r="H40" s="274">
        <v>0</v>
      </c>
      <c r="I40" s="276" t="s">
        <v>389</v>
      </c>
      <c r="J40" s="276" t="s">
        <v>389</v>
      </c>
      <c r="K40" s="274">
        <v>10.914999999999999</v>
      </c>
      <c r="L40" s="277" t="s">
        <v>5109</v>
      </c>
    </row>
    <row r="41" spans="1:12">
      <c r="A41" s="273" t="s">
        <v>4050</v>
      </c>
      <c r="B41" s="274" t="s">
        <v>4351</v>
      </c>
      <c r="C41" s="275" t="s">
        <v>5059</v>
      </c>
      <c r="D41" s="274" t="s">
        <v>5100</v>
      </c>
      <c r="E41" s="274">
        <v>53.23</v>
      </c>
      <c r="F41" s="274" t="s">
        <v>5108</v>
      </c>
      <c r="G41" s="274" t="s">
        <v>5110</v>
      </c>
      <c r="H41" s="274">
        <v>0</v>
      </c>
      <c r="I41" s="276" t="s">
        <v>389</v>
      </c>
      <c r="J41" s="276" t="s">
        <v>389</v>
      </c>
      <c r="K41" s="274">
        <v>10.914999999999999</v>
      </c>
      <c r="L41" s="277" t="s">
        <v>5109</v>
      </c>
    </row>
    <row r="42" spans="1:12">
      <c r="A42" s="273" t="s">
        <v>4050</v>
      </c>
      <c r="B42" s="274" t="s">
        <v>4353</v>
      </c>
      <c r="C42" s="275" t="s">
        <v>5060</v>
      </c>
      <c r="D42" s="274" t="s">
        <v>5100</v>
      </c>
      <c r="E42" s="274">
        <v>37.909999999999997</v>
      </c>
      <c r="F42" s="274" t="s">
        <v>5110</v>
      </c>
      <c r="G42" s="276" t="s">
        <v>389</v>
      </c>
      <c r="H42" s="274">
        <v>0</v>
      </c>
      <c r="I42" s="276" t="s">
        <v>389</v>
      </c>
      <c r="J42" s="276" t="s">
        <v>389</v>
      </c>
      <c r="K42" s="274">
        <v>10.914999999999999</v>
      </c>
      <c r="L42" s="277" t="s">
        <v>5109</v>
      </c>
    </row>
    <row r="43" spans="1:12">
      <c r="A43" s="278" t="s">
        <v>4050</v>
      </c>
      <c r="B43" s="279" t="s">
        <v>4354</v>
      </c>
      <c r="C43" s="280" t="s">
        <v>5111</v>
      </c>
      <c r="D43" s="279" t="s">
        <v>5100</v>
      </c>
      <c r="E43" s="279">
        <v>63.01</v>
      </c>
      <c r="F43" s="279">
        <v>0</v>
      </c>
      <c r="G43" s="279" t="s">
        <v>5110</v>
      </c>
      <c r="H43" s="279">
        <v>5.5</v>
      </c>
      <c r="I43" s="279">
        <v>0</v>
      </c>
      <c r="J43" s="279" t="s">
        <v>5110</v>
      </c>
      <c r="K43" s="279">
        <v>10.914999999999999</v>
      </c>
      <c r="L43" s="281" t="s">
        <v>5109</v>
      </c>
    </row>
    <row r="44" spans="1:12">
      <c r="A44" s="278" t="s">
        <v>4050</v>
      </c>
      <c r="B44" s="279" t="s">
        <v>4355</v>
      </c>
      <c r="C44" s="280" t="s">
        <v>5112</v>
      </c>
      <c r="D44" s="279" t="s">
        <v>5100</v>
      </c>
      <c r="E44" s="279">
        <v>55.47</v>
      </c>
      <c r="F44" s="279">
        <v>0</v>
      </c>
      <c r="G44" s="279" t="s">
        <v>5110</v>
      </c>
      <c r="H44" s="279">
        <v>5.5</v>
      </c>
      <c r="I44" s="279" t="s">
        <v>5110</v>
      </c>
      <c r="J44" s="279" t="s">
        <v>5113</v>
      </c>
      <c r="K44" s="279">
        <v>10.914999999999999</v>
      </c>
      <c r="L44" s="281" t="s">
        <v>5109</v>
      </c>
    </row>
    <row r="45" spans="1:12">
      <c r="A45" s="278" t="s">
        <v>4050</v>
      </c>
      <c r="B45" s="279" t="s">
        <v>4356</v>
      </c>
      <c r="C45" s="280" t="s">
        <v>5114</v>
      </c>
      <c r="D45" s="279" t="s">
        <v>5100</v>
      </c>
      <c r="E45" s="279">
        <v>40.92</v>
      </c>
      <c r="F45" s="279">
        <v>0</v>
      </c>
      <c r="G45" s="279" t="s">
        <v>5110</v>
      </c>
      <c r="H45" s="279">
        <v>5.5</v>
      </c>
      <c r="I45" s="279" t="s">
        <v>5113</v>
      </c>
      <c r="J45" s="279" t="s">
        <v>5115</v>
      </c>
      <c r="K45" s="279">
        <v>10.914999999999999</v>
      </c>
      <c r="L45" s="281" t="s">
        <v>5109</v>
      </c>
    </row>
    <row r="46" spans="1:12">
      <c r="A46" s="278" t="s">
        <v>4050</v>
      </c>
      <c r="B46" s="279" t="s">
        <v>4357</v>
      </c>
      <c r="C46" s="280" t="s">
        <v>5116</v>
      </c>
      <c r="D46" s="279" t="s">
        <v>5100</v>
      </c>
      <c r="E46" s="279">
        <v>68.42</v>
      </c>
      <c r="F46" s="279">
        <v>0</v>
      </c>
      <c r="G46" s="282" t="s">
        <v>389</v>
      </c>
      <c r="H46" s="279">
        <v>12.36</v>
      </c>
      <c r="I46" s="279">
        <v>0</v>
      </c>
      <c r="J46" s="282" t="s">
        <v>389</v>
      </c>
      <c r="K46" s="279">
        <v>10.914999999999999</v>
      </c>
      <c r="L46" s="282" t="s">
        <v>5101</v>
      </c>
    </row>
    <row r="47" spans="1:12">
      <c r="A47" s="278" t="s">
        <v>4050</v>
      </c>
      <c r="B47" s="279" t="s">
        <v>4358</v>
      </c>
      <c r="C47" s="280" t="s">
        <v>5117</v>
      </c>
      <c r="D47" s="279" t="s">
        <v>5100</v>
      </c>
      <c r="E47" s="279">
        <v>68.42</v>
      </c>
      <c r="F47" s="279">
        <v>0</v>
      </c>
      <c r="G47" s="282" t="s">
        <v>389</v>
      </c>
      <c r="H47" s="279">
        <v>12.36</v>
      </c>
      <c r="I47" s="279">
        <v>0</v>
      </c>
      <c r="J47" s="282" t="s">
        <v>389</v>
      </c>
      <c r="K47" s="279">
        <v>10.914999999999999</v>
      </c>
      <c r="L47" s="282" t="s">
        <v>5101</v>
      </c>
    </row>
    <row r="48" spans="1:12">
      <c r="A48" s="278" t="s">
        <v>4050</v>
      </c>
      <c r="B48" s="279" t="s">
        <v>4359</v>
      </c>
      <c r="C48" s="280" t="s">
        <v>5103</v>
      </c>
      <c r="D48" s="279" t="s">
        <v>5100</v>
      </c>
      <c r="E48" s="279">
        <v>0</v>
      </c>
      <c r="F48" s="282" t="s">
        <v>389</v>
      </c>
      <c r="G48" s="282" t="s">
        <v>389</v>
      </c>
      <c r="H48" s="279">
        <v>0</v>
      </c>
      <c r="I48" s="282" t="s">
        <v>389</v>
      </c>
      <c r="J48" s="282" t="s">
        <v>389</v>
      </c>
      <c r="K48" s="279">
        <v>0</v>
      </c>
      <c r="L48" s="282" t="s">
        <v>5101</v>
      </c>
    </row>
    <row r="49" spans="1:12">
      <c r="A49" s="278" t="s">
        <v>4050</v>
      </c>
      <c r="B49" s="279" t="s">
        <v>4360</v>
      </c>
      <c r="C49" s="280" t="s">
        <v>5067</v>
      </c>
      <c r="D49" s="279" t="s">
        <v>5100</v>
      </c>
      <c r="E49" s="279">
        <v>37.380000000000003</v>
      </c>
      <c r="F49" s="279">
        <v>0</v>
      </c>
      <c r="G49" s="282" t="s">
        <v>389</v>
      </c>
      <c r="H49" s="279">
        <v>0</v>
      </c>
      <c r="I49" s="279">
        <v>0</v>
      </c>
      <c r="J49" s="282" t="s">
        <v>389</v>
      </c>
      <c r="K49" s="279">
        <v>10.914999999999999</v>
      </c>
      <c r="L49" s="282" t="s">
        <v>5101</v>
      </c>
    </row>
    <row r="50" spans="1:12">
      <c r="A50" s="278" t="s">
        <v>4050</v>
      </c>
      <c r="B50" s="279" t="s">
        <v>372</v>
      </c>
      <c r="C50" s="280" t="s">
        <v>5118</v>
      </c>
      <c r="D50" s="279" t="s">
        <v>372</v>
      </c>
      <c r="E50" s="279">
        <v>8.81</v>
      </c>
      <c r="F50" s="282">
        <v>0</v>
      </c>
      <c r="G50" s="282" t="s">
        <v>389</v>
      </c>
      <c r="H50" s="282">
        <v>8.81</v>
      </c>
      <c r="I50" s="282">
        <v>0</v>
      </c>
      <c r="J50" s="282" t="s">
        <v>389</v>
      </c>
      <c r="K50" s="279">
        <v>5.4923000000000002</v>
      </c>
      <c r="L50" s="282" t="s">
        <v>5101</v>
      </c>
    </row>
    <row r="51" spans="1:12">
      <c r="A51" s="278" t="s">
        <v>4050</v>
      </c>
      <c r="B51" s="279" t="s">
        <v>4362</v>
      </c>
      <c r="C51" s="280" t="s">
        <v>5119</v>
      </c>
      <c r="D51" s="279" t="s">
        <v>4362</v>
      </c>
      <c r="E51" s="279">
        <v>5.7</v>
      </c>
      <c r="F51" s="282">
        <v>0</v>
      </c>
      <c r="G51" s="282" t="s">
        <v>389</v>
      </c>
      <c r="H51" s="282">
        <v>5.7</v>
      </c>
      <c r="I51" s="282">
        <v>0</v>
      </c>
      <c r="J51" s="282" t="s">
        <v>389</v>
      </c>
      <c r="K51" s="279">
        <v>1.831</v>
      </c>
      <c r="L51" s="282" t="s">
        <v>5101</v>
      </c>
    </row>
    <row r="52" spans="1:12">
      <c r="A52" s="283" t="s">
        <v>5120</v>
      </c>
      <c r="B52" s="284" t="s">
        <v>4367</v>
      </c>
      <c r="C52" s="285" t="s">
        <v>5099</v>
      </c>
      <c r="D52" s="284" t="s">
        <v>5100</v>
      </c>
      <c r="E52" s="284">
        <v>19.3</v>
      </c>
      <c r="F52" s="286" t="s">
        <v>389</v>
      </c>
      <c r="G52" s="286" t="s">
        <v>389</v>
      </c>
      <c r="H52" s="284">
        <v>0</v>
      </c>
      <c r="I52" s="286" t="s">
        <v>389</v>
      </c>
      <c r="J52" s="286" t="s">
        <v>389</v>
      </c>
      <c r="K52" s="284">
        <v>12.413</v>
      </c>
      <c r="L52" s="286" t="s">
        <v>5101</v>
      </c>
    </row>
    <row r="53" spans="1:12">
      <c r="A53" s="283" t="s">
        <v>5120</v>
      </c>
      <c r="B53" s="284" t="s">
        <v>4368</v>
      </c>
      <c r="C53" s="285" t="s">
        <v>5102</v>
      </c>
      <c r="D53" s="284" t="s">
        <v>5100</v>
      </c>
      <c r="E53" s="284">
        <v>30.3</v>
      </c>
      <c r="F53" s="286" t="s">
        <v>389</v>
      </c>
      <c r="G53" s="286" t="s">
        <v>389</v>
      </c>
      <c r="H53" s="284">
        <v>0</v>
      </c>
      <c r="I53" s="286" t="s">
        <v>389</v>
      </c>
      <c r="J53" s="286" t="s">
        <v>389</v>
      </c>
      <c r="K53" s="284">
        <v>12.413</v>
      </c>
      <c r="L53" s="286" t="s">
        <v>5101</v>
      </c>
    </row>
    <row r="54" spans="1:12">
      <c r="A54" s="283" t="s">
        <v>5120</v>
      </c>
      <c r="B54" s="284" t="s">
        <v>5121</v>
      </c>
      <c r="C54" s="285" t="s">
        <v>5103</v>
      </c>
      <c r="D54" s="284" t="s">
        <v>5100</v>
      </c>
      <c r="E54" s="284">
        <v>0</v>
      </c>
      <c r="F54" s="286" t="s">
        <v>389</v>
      </c>
      <c r="G54" s="286" t="s">
        <v>389</v>
      </c>
      <c r="H54" s="284">
        <v>0</v>
      </c>
      <c r="I54" s="286" t="s">
        <v>389</v>
      </c>
      <c r="J54" s="286" t="s">
        <v>389</v>
      </c>
      <c r="K54" s="284">
        <v>0</v>
      </c>
      <c r="L54" s="286" t="s">
        <v>5101</v>
      </c>
    </row>
    <row r="55" spans="1:12">
      <c r="A55" s="283" t="s">
        <v>5120</v>
      </c>
      <c r="B55" s="284" t="s">
        <v>4364</v>
      </c>
      <c r="C55" s="285" t="s">
        <v>5104</v>
      </c>
      <c r="D55" s="284" t="s">
        <v>372</v>
      </c>
      <c r="E55" s="284">
        <v>9.0785</v>
      </c>
      <c r="F55" s="286" t="s">
        <v>389</v>
      </c>
      <c r="G55" s="286" t="s">
        <v>389</v>
      </c>
      <c r="H55" s="284">
        <v>0</v>
      </c>
      <c r="I55" s="286" t="s">
        <v>389</v>
      </c>
      <c r="J55" s="286" t="s">
        <v>389</v>
      </c>
      <c r="K55" s="284">
        <v>3.5748000000000002</v>
      </c>
      <c r="L55" s="286" t="s">
        <v>5101</v>
      </c>
    </row>
    <row r="56" spans="1:12">
      <c r="A56" s="283" t="s">
        <v>5120</v>
      </c>
      <c r="B56" s="284" t="s">
        <v>4363</v>
      </c>
      <c r="C56" s="285" t="s">
        <v>5107</v>
      </c>
      <c r="D56" s="284" t="s">
        <v>4362</v>
      </c>
      <c r="E56" s="284">
        <v>8.1603999999999992</v>
      </c>
      <c r="F56" s="286" t="s">
        <v>389</v>
      </c>
      <c r="G56" s="286" t="s">
        <v>389</v>
      </c>
      <c r="H56" s="284">
        <v>0</v>
      </c>
      <c r="I56" s="286" t="s">
        <v>389</v>
      </c>
      <c r="J56" s="286" t="s">
        <v>389</v>
      </c>
      <c r="K56" s="284">
        <v>0.74039999999999995</v>
      </c>
      <c r="L56" s="286" t="s">
        <v>5101</v>
      </c>
    </row>
  </sheetData>
  <mergeCells count="1">
    <mergeCell ref="E2:F2"/>
  </mergeCells>
  <hyperlinks>
    <hyperlink ref="A1" location="HLAVNY!A1" display="&lt;-------------- späť na HLAVNY" xr:uid="{00000000-0004-0000-35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00FF"/>
    <outlinePr summaryBelow="0" summaryRight="0"/>
  </sheetPr>
  <dimension ref="A1:CG1000"/>
  <sheetViews>
    <sheetView workbookViewId="0"/>
  </sheetViews>
  <sheetFormatPr defaultColWidth="12.6640625" defaultRowHeight="15.75" customHeight="1" outlineLevelCol="1"/>
  <cols>
    <col min="1" max="1" width="13.44140625" customWidth="1"/>
    <col min="2" max="2" width="18" customWidth="1" collapsed="1"/>
    <col min="3" max="3" width="18" hidden="1" customWidth="1" outlineLevel="1"/>
    <col min="4" max="4" width="18.33203125" hidden="1" customWidth="1" outlineLevel="1"/>
    <col min="5" max="5" width="13" hidden="1" customWidth="1" outlineLevel="1"/>
    <col min="6" max="6" width="7.6640625" hidden="1" customWidth="1" outlineLevel="1"/>
    <col min="7" max="7" width="5.33203125" hidden="1" customWidth="1" outlineLevel="1"/>
    <col min="8" max="8" width="13" hidden="1" customWidth="1" outlineLevel="1"/>
    <col min="9" max="9" width="6.44140625" hidden="1" customWidth="1" outlineLevel="1"/>
    <col min="10" max="10" width="13" customWidth="1"/>
    <col min="11" max="11" width="9.109375" customWidth="1"/>
    <col min="12" max="12" width="28.33203125" customWidth="1"/>
    <col min="13" max="13" width="19.77734375" customWidth="1" collapsed="1"/>
    <col min="14" max="14" width="11.109375" hidden="1" customWidth="1" outlineLevel="1"/>
    <col min="15" max="15" width="15.33203125" hidden="1" customWidth="1" outlineLevel="1"/>
    <col min="16" max="16" width="16" hidden="1" customWidth="1" outlineLevel="1"/>
    <col min="17" max="17" width="16.77734375" hidden="1" customWidth="1" outlineLevel="1"/>
    <col min="18" max="18" width="24.33203125" hidden="1" customWidth="1" outlineLevel="1"/>
    <col min="19" max="19" width="21.6640625" hidden="1" customWidth="1" outlineLevel="1"/>
    <col min="20" max="20" width="18.21875" hidden="1" customWidth="1" outlineLevel="1"/>
    <col min="21" max="23" width="12.6640625" hidden="1" outlineLevel="1"/>
    <col min="24" max="24" width="17.33203125" hidden="1" customWidth="1" outlineLevel="1"/>
    <col min="25" max="25" width="16.6640625" hidden="1" customWidth="1" outlineLevel="1"/>
    <col min="26" max="26" width="16" hidden="1" customWidth="1" outlineLevel="1"/>
    <col min="27" max="27" width="20" hidden="1" customWidth="1" outlineLevel="1"/>
    <col min="28" max="28" width="17.77734375" hidden="1" customWidth="1" outlineLevel="1"/>
    <col min="29" max="29" width="18" hidden="1" customWidth="1" outlineLevel="1"/>
    <col min="30" max="30" width="28.77734375" hidden="1" customWidth="1" outlineLevel="1"/>
    <col min="31" max="31" width="24" hidden="1" customWidth="1" outlineLevel="1"/>
    <col min="32" max="32" width="14.6640625" hidden="1" customWidth="1" outlineLevel="1"/>
    <col min="33" max="33" width="18.109375" hidden="1" customWidth="1" outlineLevel="1"/>
    <col min="34" max="34" width="12.6640625" hidden="1" outlineLevel="1"/>
    <col min="35" max="35" width="14.21875" hidden="1" customWidth="1" outlineLevel="1"/>
    <col min="36" max="41" width="12.6640625" hidden="1" outlineLevel="1"/>
    <col min="43" max="44" width="17.6640625" customWidth="1"/>
    <col min="46" max="46" width="10.109375" customWidth="1"/>
    <col min="47" max="47" width="11" customWidth="1"/>
    <col min="48" max="48" width="11.33203125" customWidth="1"/>
    <col min="49" max="49" width="9.44140625" customWidth="1"/>
    <col min="53" max="54" width="12.6640625" outlineLevel="1"/>
    <col min="55" max="55" width="8" customWidth="1" outlineLevel="1"/>
    <col min="56" max="56" width="12.6640625" outlineLevel="1"/>
    <col min="57" max="57" width="14" customWidth="1" outlineLevel="1"/>
    <col min="58" max="58" width="14.109375" customWidth="1" outlineLevel="1"/>
    <col min="59" max="59" width="10" customWidth="1" outlineLevel="1"/>
    <col min="60" max="60" width="9.21875" customWidth="1" outlineLevel="1"/>
    <col min="61" max="69" width="12.6640625" outlineLevel="1"/>
    <col min="70" max="70" width="14.33203125" customWidth="1" outlineLevel="1"/>
    <col min="71" max="71" width="16.6640625" customWidth="1" outlineLevel="1"/>
    <col min="72" max="72" width="14.21875" customWidth="1" outlineLevel="1"/>
    <col min="73" max="77" width="12.6640625" outlineLevel="1"/>
    <col min="78" max="78" width="15.6640625" customWidth="1" outlineLevel="1"/>
    <col min="79" max="80" width="12.6640625" outlineLevel="1"/>
    <col min="81" max="81" width="16" customWidth="1" outlineLevel="1"/>
    <col min="82" max="83" width="12.6640625" outlineLevel="1"/>
    <col min="84" max="85" width="14.44140625" customWidth="1" outlineLevel="1"/>
  </cols>
  <sheetData>
    <row r="1" spans="1:85" ht="13.2">
      <c r="A1" s="13" t="s">
        <v>111</v>
      </c>
      <c r="B1" s="49"/>
      <c r="C1" s="49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49" t="s">
        <v>598</v>
      </c>
      <c r="S1" s="50"/>
      <c r="T1" s="50"/>
      <c r="U1" s="50"/>
      <c r="V1" s="50"/>
      <c r="W1" s="50"/>
      <c r="X1" s="50"/>
      <c r="Y1" s="50"/>
      <c r="Z1" s="50"/>
      <c r="AA1" s="50"/>
      <c r="AB1" s="50"/>
      <c r="AC1" s="50"/>
      <c r="AD1" s="50"/>
      <c r="AE1" s="50"/>
      <c r="AF1" s="50"/>
      <c r="AG1" s="50"/>
      <c r="AH1" s="50"/>
      <c r="AI1" s="50"/>
      <c r="AJ1" s="50"/>
      <c r="AK1" s="50"/>
      <c r="AL1" s="50"/>
      <c r="AM1" s="50"/>
      <c r="AN1" s="50"/>
      <c r="AO1" s="50"/>
      <c r="AP1" s="50"/>
      <c r="BS1" s="5"/>
      <c r="BT1" s="5"/>
      <c r="BU1" s="5"/>
      <c r="BY1" s="5"/>
      <c r="BZ1" s="5"/>
      <c r="CA1" s="5"/>
      <c r="CB1" s="5"/>
      <c r="CC1" s="5"/>
      <c r="CD1" s="5"/>
      <c r="CE1" s="5"/>
      <c r="CF1" s="5"/>
      <c r="CG1" s="5"/>
    </row>
    <row r="2" spans="1:85" ht="57" customHeight="1">
      <c r="A2" s="70" t="s">
        <v>694</v>
      </c>
      <c r="B2" s="70" t="s">
        <v>695</v>
      </c>
      <c r="C2" s="70" t="s">
        <v>116</v>
      </c>
      <c r="D2" s="70" t="s">
        <v>406</v>
      </c>
      <c r="E2" s="70" t="s">
        <v>118</v>
      </c>
      <c r="F2" s="70" t="s">
        <v>120</v>
      </c>
      <c r="G2" s="70" t="s">
        <v>121</v>
      </c>
      <c r="H2" s="70" t="s">
        <v>122</v>
      </c>
      <c r="I2" s="70" t="s">
        <v>123</v>
      </c>
      <c r="J2" s="70" t="s">
        <v>602</v>
      </c>
      <c r="K2" s="70" t="s">
        <v>254</v>
      </c>
      <c r="L2" s="70" t="s">
        <v>519</v>
      </c>
      <c r="M2" s="70" t="s">
        <v>125</v>
      </c>
      <c r="N2" s="70" t="s">
        <v>603</v>
      </c>
      <c r="O2" s="70" t="s">
        <v>604</v>
      </c>
      <c r="P2" s="70" t="s">
        <v>605</v>
      </c>
      <c r="Q2" s="70" t="s">
        <v>607</v>
      </c>
      <c r="R2" s="70" t="s">
        <v>696</v>
      </c>
      <c r="S2" s="70" t="s">
        <v>609</v>
      </c>
      <c r="T2" s="70" t="s">
        <v>610</v>
      </c>
      <c r="U2" s="70" t="s">
        <v>611</v>
      </c>
      <c r="V2" s="72" t="s">
        <v>531</v>
      </c>
      <c r="W2" s="72" t="s">
        <v>532</v>
      </c>
      <c r="X2" s="72" t="s">
        <v>533</v>
      </c>
      <c r="Y2" s="72" t="s">
        <v>265</v>
      </c>
      <c r="Z2" s="72" t="s">
        <v>266</v>
      </c>
      <c r="AA2" s="72" t="s">
        <v>268</v>
      </c>
      <c r="AB2" s="72" t="s">
        <v>269</v>
      </c>
      <c r="AC2" s="73" t="s">
        <v>612</v>
      </c>
      <c r="AD2" s="73" t="s">
        <v>613</v>
      </c>
      <c r="AE2" s="73" t="s">
        <v>614</v>
      </c>
      <c r="AF2" s="73" t="s">
        <v>421</v>
      </c>
      <c r="AG2" s="73" t="s">
        <v>422</v>
      </c>
      <c r="AH2" s="73" t="s">
        <v>423</v>
      </c>
      <c r="AI2" s="73" t="s">
        <v>615</v>
      </c>
      <c r="AJ2" s="73" t="s">
        <v>425</v>
      </c>
      <c r="AK2" s="73" t="s">
        <v>426</v>
      </c>
      <c r="AL2" s="73" t="s">
        <v>427</v>
      </c>
      <c r="AM2" s="73" t="s">
        <v>270</v>
      </c>
      <c r="AN2" s="73" t="s">
        <v>271</v>
      </c>
      <c r="AO2" s="73" t="s">
        <v>157</v>
      </c>
      <c r="AP2" s="73" t="s">
        <v>159</v>
      </c>
      <c r="AQ2" s="73" t="s">
        <v>273</v>
      </c>
      <c r="AR2" s="73" t="s">
        <v>274</v>
      </c>
      <c r="AS2" s="73" t="s">
        <v>276</v>
      </c>
      <c r="AT2" s="73" t="s">
        <v>617</v>
      </c>
      <c r="AU2" s="73" t="s">
        <v>618</v>
      </c>
      <c r="AV2" s="73" t="s">
        <v>615</v>
      </c>
      <c r="AW2" s="73" t="s">
        <v>697</v>
      </c>
      <c r="AX2" s="73" t="s">
        <v>436</v>
      </c>
      <c r="AY2" s="73" t="s">
        <v>292</v>
      </c>
      <c r="AZ2" s="73" t="s">
        <v>297</v>
      </c>
      <c r="BA2" s="73" t="s">
        <v>298</v>
      </c>
      <c r="BB2" s="73" t="s">
        <v>621</v>
      </c>
      <c r="BC2" s="73" t="s">
        <v>545</v>
      </c>
      <c r="BD2" s="73" t="s">
        <v>622</v>
      </c>
      <c r="BE2" s="73" t="s">
        <v>623</v>
      </c>
      <c r="BF2" s="73" t="s">
        <v>624</v>
      </c>
      <c r="BG2" s="73" t="s">
        <v>625</v>
      </c>
      <c r="BH2" s="73" t="s">
        <v>626</v>
      </c>
      <c r="BI2" s="73" t="s">
        <v>627</v>
      </c>
      <c r="BJ2" s="73" t="s">
        <v>628</v>
      </c>
      <c r="BK2" s="73" t="s">
        <v>314</v>
      </c>
      <c r="BL2" s="73" t="s">
        <v>629</v>
      </c>
      <c r="BM2" s="73" t="s">
        <v>630</v>
      </c>
      <c r="BN2" s="73" t="s">
        <v>452</v>
      </c>
      <c r="BO2" s="73" t="s">
        <v>631</v>
      </c>
      <c r="BP2" s="73" t="s">
        <v>632</v>
      </c>
      <c r="BQ2" s="73" t="s">
        <v>633</v>
      </c>
      <c r="BR2" s="73" t="s">
        <v>634</v>
      </c>
      <c r="BS2" s="73" t="s">
        <v>635</v>
      </c>
      <c r="BT2" s="73" t="s">
        <v>636</v>
      </c>
      <c r="BU2" s="73" t="s">
        <v>698</v>
      </c>
      <c r="BV2" s="73" t="s">
        <v>640</v>
      </c>
      <c r="BW2" s="73" t="s">
        <v>153</v>
      </c>
      <c r="BX2" s="73" t="s">
        <v>641</v>
      </c>
      <c r="BY2" s="73" t="s">
        <v>642</v>
      </c>
      <c r="BZ2" s="73" t="s">
        <v>643</v>
      </c>
      <c r="CA2" s="73" t="s">
        <v>558</v>
      </c>
      <c r="CB2" s="73" t="s">
        <v>559</v>
      </c>
      <c r="CC2" s="73" t="s">
        <v>336</v>
      </c>
      <c r="CD2" s="73" t="s">
        <v>337</v>
      </c>
      <c r="CE2" s="73" t="s">
        <v>338</v>
      </c>
      <c r="CF2" s="73" t="s">
        <v>339</v>
      </c>
      <c r="CG2" s="73" t="s">
        <v>340</v>
      </c>
    </row>
    <row r="3" spans="1:85" ht="13.2">
      <c r="A3" s="5" t="s">
        <v>644</v>
      </c>
      <c r="B3" s="5" t="s">
        <v>699</v>
      </c>
      <c r="C3" s="5" t="s">
        <v>645</v>
      </c>
      <c r="D3" s="5" t="s">
        <v>646</v>
      </c>
      <c r="E3" s="5" t="s">
        <v>647</v>
      </c>
      <c r="F3" s="5" t="s">
        <v>648</v>
      </c>
      <c r="G3" s="5" t="s">
        <v>648</v>
      </c>
      <c r="H3" s="5" t="s">
        <v>346</v>
      </c>
      <c r="I3" s="5" t="s">
        <v>171</v>
      </c>
      <c r="J3" s="5" t="s">
        <v>700</v>
      </c>
      <c r="K3" s="5">
        <v>1</v>
      </c>
      <c r="L3" s="5" t="s">
        <v>650</v>
      </c>
      <c r="M3" s="5" t="s">
        <v>651</v>
      </c>
      <c r="N3" s="12" t="s">
        <v>197</v>
      </c>
      <c r="O3" s="12" t="s">
        <v>197</v>
      </c>
      <c r="P3" s="12" t="s">
        <v>197</v>
      </c>
      <c r="Q3" s="5" t="s">
        <v>652</v>
      </c>
      <c r="R3" s="12" t="s">
        <v>653</v>
      </c>
      <c r="S3" s="12" t="s">
        <v>653</v>
      </c>
      <c r="T3" s="12" t="s">
        <v>654</v>
      </c>
      <c r="U3" s="12" t="s">
        <v>485</v>
      </c>
      <c r="V3" s="12" t="s">
        <v>576</v>
      </c>
      <c r="W3" s="12" t="s">
        <v>577</v>
      </c>
      <c r="X3" s="47" t="s">
        <v>578</v>
      </c>
      <c r="Y3" s="12" t="s">
        <v>197</v>
      </c>
      <c r="Z3" s="12" t="s">
        <v>234</v>
      </c>
      <c r="AA3" s="12" t="s">
        <v>359</v>
      </c>
      <c r="AB3" s="59" t="s">
        <v>579</v>
      </c>
      <c r="AC3" s="12">
        <v>125</v>
      </c>
      <c r="AD3" s="12" t="s">
        <v>491</v>
      </c>
      <c r="AE3" s="12">
        <v>80</v>
      </c>
      <c r="AF3" s="12" t="s">
        <v>492</v>
      </c>
      <c r="AG3" s="12" t="s">
        <v>493</v>
      </c>
      <c r="AH3" s="12" t="s">
        <v>580</v>
      </c>
      <c r="AI3" s="12" t="s">
        <v>357</v>
      </c>
      <c r="AJ3" s="12" t="s">
        <v>576</v>
      </c>
      <c r="AK3" s="12" t="s">
        <v>577</v>
      </c>
      <c r="AL3" s="47" t="s">
        <v>578</v>
      </c>
      <c r="AM3" s="12" t="s">
        <v>659</v>
      </c>
      <c r="AN3" s="12" t="s">
        <v>482</v>
      </c>
      <c r="AO3" s="12" t="s">
        <v>497</v>
      </c>
      <c r="AP3" s="48">
        <v>31562</v>
      </c>
      <c r="AQ3" s="12" t="s">
        <v>498</v>
      </c>
      <c r="AR3" s="12" t="s">
        <v>585</v>
      </c>
      <c r="AS3" s="12" t="s">
        <v>357</v>
      </c>
      <c r="AT3" s="5">
        <v>50</v>
      </c>
      <c r="AU3" s="12" t="s">
        <v>369</v>
      </c>
      <c r="AV3" s="12" t="s">
        <v>359</v>
      </c>
      <c r="AW3" s="12"/>
      <c r="AX3" s="12"/>
      <c r="AY3" s="12" t="s">
        <v>590</v>
      </c>
      <c r="AZ3" s="12" t="s">
        <v>374</v>
      </c>
      <c r="BA3" s="12" t="s">
        <v>165</v>
      </c>
      <c r="BB3" s="12">
        <v>1911840735</v>
      </c>
      <c r="BC3" s="5" t="s">
        <v>505</v>
      </c>
      <c r="BD3" s="12">
        <v>3</v>
      </c>
      <c r="BE3" s="12"/>
      <c r="BF3" s="12" t="str">
        <f>AU3</f>
        <v>Vo vnútri budovy</v>
      </c>
      <c r="BG3" s="12" t="s">
        <v>701</v>
      </c>
      <c r="BH3" s="12" t="s">
        <v>702</v>
      </c>
      <c r="BI3" s="47" t="s">
        <v>703</v>
      </c>
      <c r="BJ3" s="12" t="s">
        <v>664</v>
      </c>
      <c r="BK3" s="12" t="s">
        <v>506</v>
      </c>
      <c r="BL3" s="12" t="s">
        <v>197</v>
      </c>
      <c r="BM3" s="12" t="s">
        <v>665</v>
      </c>
      <c r="BN3" s="12" t="s">
        <v>594</v>
      </c>
      <c r="BO3" s="12" t="s">
        <v>666</v>
      </c>
      <c r="BP3" s="12" t="s">
        <v>667</v>
      </c>
      <c r="BQ3" s="12">
        <v>80</v>
      </c>
      <c r="BR3" s="48">
        <v>43666</v>
      </c>
      <c r="BS3" s="12" t="s">
        <v>234</v>
      </c>
      <c r="BT3" s="5">
        <v>12</v>
      </c>
      <c r="BU3" s="5" t="str">
        <f>AZ3</f>
        <v>Meraný odber</v>
      </c>
      <c r="BV3" s="12" t="s">
        <v>670</v>
      </c>
      <c r="BW3" s="12" t="s">
        <v>198</v>
      </c>
      <c r="BX3" s="12" t="s">
        <v>390</v>
      </c>
      <c r="BY3" s="5">
        <v>3500</v>
      </c>
      <c r="BZ3" s="5">
        <v>10</v>
      </c>
      <c r="CA3" s="5" t="s">
        <v>398</v>
      </c>
      <c r="CB3" s="5" t="s">
        <v>596</v>
      </c>
      <c r="CC3" s="5" t="s">
        <v>197</v>
      </c>
      <c r="CD3" s="5" t="s">
        <v>197</v>
      </c>
      <c r="CE3" s="5"/>
      <c r="CF3" s="5">
        <v>5</v>
      </c>
      <c r="CG3" s="5">
        <v>3</v>
      </c>
    </row>
    <row r="4" spans="1:85" ht="13.2">
      <c r="B4" s="12"/>
      <c r="R4" s="12"/>
      <c r="S4" s="12"/>
      <c r="T4" s="12"/>
      <c r="U4" s="12"/>
      <c r="Y4" s="12"/>
      <c r="Z4" s="12"/>
      <c r="AA4" s="12"/>
      <c r="AC4" s="12"/>
      <c r="AD4" s="12"/>
      <c r="AE4" s="12"/>
      <c r="AF4" s="12"/>
      <c r="AG4" s="12"/>
      <c r="AI4" s="12"/>
      <c r="AO4" s="12"/>
      <c r="AQ4" s="12"/>
      <c r="AR4" s="12"/>
      <c r="AS4" s="12"/>
      <c r="AU4" s="12"/>
      <c r="AV4" s="12"/>
      <c r="AY4" s="12"/>
      <c r="AZ4" s="12"/>
      <c r="BA4" s="12"/>
      <c r="BJ4" s="12"/>
      <c r="BK4" s="12"/>
      <c r="BM4" s="12"/>
      <c r="BO4" s="12"/>
      <c r="BS4" s="5"/>
      <c r="BT4" s="5"/>
      <c r="BU4" s="5"/>
      <c r="BV4" s="12"/>
      <c r="BW4" s="12"/>
      <c r="BX4" s="12"/>
      <c r="BY4" s="5"/>
      <c r="BZ4" s="5"/>
      <c r="CA4" s="5"/>
      <c r="CB4" s="5"/>
      <c r="CC4" s="5"/>
      <c r="CD4" s="5"/>
      <c r="CE4" s="5"/>
      <c r="CF4" s="5"/>
      <c r="CG4" s="5"/>
    </row>
    <row r="5" spans="1:85" ht="13.2">
      <c r="B5" s="12"/>
      <c r="R5" s="12"/>
      <c r="S5" s="12"/>
      <c r="T5" s="12"/>
      <c r="U5" s="12"/>
      <c r="Y5" s="12"/>
      <c r="Z5" s="12"/>
      <c r="AA5" s="12"/>
      <c r="AC5" s="12"/>
      <c r="AD5" s="12"/>
      <c r="AE5" s="12"/>
      <c r="AF5" s="12"/>
      <c r="AG5" s="12"/>
      <c r="AI5" s="12"/>
      <c r="AO5" s="12"/>
      <c r="AQ5" s="12"/>
      <c r="AR5" s="12"/>
      <c r="AS5" s="12"/>
      <c r="AU5" s="12"/>
      <c r="AV5" s="12"/>
      <c r="AY5" s="12"/>
      <c r="AZ5" s="12"/>
      <c r="BA5" s="12"/>
      <c r="BJ5" s="12"/>
      <c r="BK5" s="12"/>
      <c r="BM5" s="12"/>
      <c r="BO5" s="12"/>
      <c r="BS5" s="5"/>
      <c r="BT5" s="5"/>
      <c r="BU5" s="5"/>
      <c r="BV5" s="12"/>
      <c r="BW5" s="12"/>
      <c r="BX5" s="12"/>
      <c r="BY5" s="5"/>
      <c r="BZ5" s="5"/>
      <c r="CA5" s="5"/>
      <c r="CB5" s="5"/>
      <c r="CC5" s="5"/>
      <c r="CD5" s="5"/>
      <c r="CE5" s="5"/>
      <c r="CF5" s="5"/>
      <c r="CG5" s="5"/>
    </row>
    <row r="6" spans="1:85" ht="13.2">
      <c r="B6" s="12"/>
      <c r="R6" s="12"/>
      <c r="S6" s="12"/>
      <c r="T6" s="12"/>
      <c r="U6" s="12"/>
      <c r="Y6" s="12"/>
      <c r="Z6" s="12"/>
      <c r="AA6" s="12"/>
      <c r="AC6" s="12"/>
      <c r="AD6" s="12"/>
      <c r="AE6" s="12"/>
      <c r="AF6" s="12"/>
      <c r="AG6" s="12"/>
      <c r="AI6" s="12"/>
      <c r="AO6" s="12"/>
      <c r="AQ6" s="12"/>
      <c r="AR6" s="12"/>
      <c r="AS6" s="12"/>
      <c r="AU6" s="12"/>
      <c r="AV6" s="12"/>
      <c r="AY6" s="12"/>
      <c r="AZ6" s="12"/>
      <c r="BA6" s="12"/>
      <c r="BJ6" s="12"/>
      <c r="BK6" s="12"/>
      <c r="BM6" s="12"/>
      <c r="BO6" s="12"/>
      <c r="BS6" s="5"/>
      <c r="BT6" s="5"/>
      <c r="BU6" s="5"/>
      <c r="BV6" s="12"/>
      <c r="BW6" s="12"/>
      <c r="BX6" s="12"/>
      <c r="BY6" s="5"/>
      <c r="BZ6" s="5"/>
      <c r="CA6" s="5"/>
      <c r="CB6" s="5"/>
      <c r="CC6" s="5"/>
      <c r="CD6" s="5"/>
      <c r="CE6" s="5"/>
      <c r="CF6" s="5"/>
      <c r="CG6" s="5"/>
    </row>
    <row r="7" spans="1:85" ht="13.2">
      <c r="B7" s="12"/>
      <c r="R7" s="12"/>
      <c r="S7" s="12"/>
      <c r="T7" s="12"/>
      <c r="U7" s="12"/>
      <c r="Y7" s="12"/>
      <c r="Z7" s="12"/>
      <c r="AA7" s="12"/>
      <c r="AC7" s="12"/>
      <c r="AD7" s="12"/>
      <c r="AE7" s="12"/>
      <c r="AF7" s="12"/>
      <c r="AG7" s="12"/>
      <c r="AI7" s="12"/>
      <c r="AO7" s="12"/>
      <c r="AQ7" s="12"/>
      <c r="AR7" s="12"/>
      <c r="AS7" s="12"/>
      <c r="AU7" s="12"/>
      <c r="AV7" s="12"/>
      <c r="AY7" s="12"/>
      <c r="AZ7" s="12"/>
      <c r="BA7" s="12"/>
      <c r="BJ7" s="12"/>
      <c r="BK7" s="12"/>
      <c r="BM7" s="12"/>
      <c r="BO7" s="12"/>
      <c r="BS7" s="5"/>
      <c r="BT7" s="5"/>
      <c r="BU7" s="5"/>
      <c r="BV7" s="12"/>
      <c r="BW7" s="12"/>
      <c r="BX7" s="12"/>
      <c r="BY7" s="5"/>
      <c r="BZ7" s="5"/>
      <c r="CA7" s="5"/>
      <c r="CB7" s="5"/>
      <c r="CC7" s="5"/>
      <c r="CD7" s="5"/>
      <c r="CE7" s="5"/>
      <c r="CF7" s="5"/>
      <c r="CG7" s="5"/>
    </row>
    <row r="8" spans="1:85" ht="13.2">
      <c r="B8" s="12"/>
      <c r="R8" s="12"/>
      <c r="S8" s="12"/>
      <c r="T8" s="12"/>
      <c r="U8" s="12"/>
      <c r="Y8" s="12"/>
      <c r="Z8" s="12"/>
      <c r="AA8" s="12"/>
      <c r="AC8" s="12"/>
      <c r="AD8" s="12"/>
      <c r="AE8" s="12"/>
      <c r="AF8" s="12"/>
      <c r="AG8" s="12"/>
      <c r="AI8" s="12"/>
      <c r="AO8" s="12"/>
      <c r="AQ8" s="12"/>
      <c r="AR8" s="12"/>
      <c r="AS8" s="12"/>
      <c r="AU8" s="12"/>
      <c r="AV8" s="12"/>
      <c r="AY8" s="12"/>
      <c r="AZ8" s="12"/>
      <c r="BA8" s="12"/>
      <c r="BJ8" s="12"/>
      <c r="BK8" s="12"/>
      <c r="BM8" s="12"/>
      <c r="BO8" s="12"/>
      <c r="BS8" s="5"/>
      <c r="BT8" s="5"/>
      <c r="BU8" s="5"/>
      <c r="BV8" s="12"/>
      <c r="BW8" s="12"/>
      <c r="BX8" s="12"/>
      <c r="BY8" s="5"/>
      <c r="BZ8" s="5"/>
      <c r="CA8" s="5"/>
      <c r="CB8" s="5"/>
      <c r="CC8" s="5"/>
      <c r="CD8" s="5"/>
      <c r="CE8" s="5"/>
      <c r="CF8" s="5"/>
      <c r="CG8" s="5"/>
    </row>
    <row r="9" spans="1:85" ht="14.4">
      <c r="B9" s="12"/>
      <c r="M9" s="71"/>
      <c r="N9" s="71"/>
      <c r="O9" s="71"/>
      <c r="R9" s="12"/>
      <c r="S9" s="12"/>
      <c r="T9" s="12"/>
      <c r="U9" s="12"/>
      <c r="Y9" s="12"/>
      <c r="Z9" s="12"/>
      <c r="AA9" s="12"/>
      <c r="AC9" s="12"/>
      <c r="AD9" s="12"/>
      <c r="AE9" s="12"/>
      <c r="AF9" s="12"/>
      <c r="AG9" s="12"/>
      <c r="AI9" s="12"/>
      <c r="AO9" s="12"/>
      <c r="AQ9" s="12"/>
      <c r="AR9" s="12"/>
      <c r="AS9" s="12"/>
      <c r="AU9" s="12"/>
      <c r="AV9" s="12"/>
      <c r="AY9" s="12"/>
      <c r="AZ9" s="12"/>
      <c r="BA9" s="12"/>
      <c r="BE9" s="64"/>
      <c r="BF9" s="64"/>
      <c r="BG9" s="64"/>
      <c r="BH9" s="64"/>
      <c r="BI9" s="64"/>
      <c r="BJ9" s="64"/>
      <c r="BK9" s="64"/>
      <c r="BL9" s="64"/>
      <c r="BM9" s="71"/>
      <c r="BN9" s="64"/>
      <c r="BO9" s="64"/>
      <c r="BP9" s="64"/>
      <c r="BQ9" s="64"/>
      <c r="BR9" s="64"/>
      <c r="BS9" s="63"/>
      <c r="BT9" s="63"/>
      <c r="BU9" s="63"/>
      <c r="BV9" s="64"/>
      <c r="BW9" s="64"/>
      <c r="BX9" s="64"/>
      <c r="BY9" s="63"/>
      <c r="BZ9" s="63"/>
      <c r="CA9" s="63"/>
      <c r="CB9" s="63"/>
      <c r="CC9" s="63"/>
      <c r="CD9" s="63"/>
      <c r="CE9" s="63"/>
      <c r="CF9" s="63"/>
      <c r="CG9" s="63"/>
    </row>
    <row r="10" spans="1:85" ht="14.4">
      <c r="B10" s="12"/>
      <c r="N10" s="71"/>
      <c r="R10" s="12"/>
      <c r="S10" s="12"/>
      <c r="T10" s="12"/>
      <c r="U10" s="12"/>
      <c r="Y10" s="12"/>
      <c r="Z10" s="12"/>
      <c r="AA10" s="12"/>
      <c r="AC10" s="12"/>
      <c r="AD10" s="12"/>
      <c r="AE10" s="12"/>
      <c r="AF10" s="12"/>
      <c r="AG10" s="12"/>
      <c r="AI10" s="12"/>
      <c r="AO10" s="12"/>
      <c r="AQ10" s="12"/>
      <c r="AR10" s="12"/>
      <c r="AS10" s="12"/>
      <c r="AU10" s="12"/>
      <c r="AV10" s="12"/>
      <c r="AY10" s="12"/>
      <c r="AZ10" s="12"/>
      <c r="BA10" s="12"/>
      <c r="BJ10" s="12"/>
      <c r="BK10" s="12"/>
      <c r="BM10" s="12"/>
      <c r="BO10" s="12"/>
      <c r="BS10" s="5"/>
      <c r="BT10" s="5"/>
      <c r="BU10" s="5"/>
      <c r="BV10" s="12"/>
      <c r="BW10" s="12"/>
      <c r="BX10" s="12"/>
      <c r="BY10" s="5"/>
      <c r="BZ10" s="5"/>
      <c r="CA10" s="5"/>
      <c r="CB10" s="5"/>
      <c r="CC10" s="5"/>
      <c r="CD10" s="5"/>
      <c r="CE10" s="5"/>
      <c r="CF10" s="5"/>
      <c r="CG10" s="5"/>
    </row>
    <row r="11" spans="1:85" ht="14.4">
      <c r="B11" s="12"/>
      <c r="N11" s="71"/>
      <c r="R11" s="12"/>
      <c r="S11" s="12"/>
      <c r="T11" s="12"/>
      <c r="U11" s="12"/>
      <c r="Y11" s="12"/>
      <c r="Z11" s="12"/>
      <c r="AA11" s="12"/>
      <c r="AC11" s="12"/>
      <c r="AD11" s="12"/>
      <c r="AE11" s="12"/>
      <c r="AF11" s="12"/>
      <c r="AG11" s="12"/>
      <c r="AI11" s="12"/>
      <c r="AO11" s="12"/>
      <c r="AQ11" s="12"/>
      <c r="AR11" s="12"/>
      <c r="AS11" s="12"/>
      <c r="AU11" s="12"/>
      <c r="AV11" s="12"/>
      <c r="AY11" s="12"/>
      <c r="AZ11" s="12"/>
      <c r="BA11" s="12"/>
      <c r="BE11" s="64"/>
      <c r="BJ11" s="12"/>
      <c r="BK11" s="12"/>
      <c r="BM11" s="12"/>
      <c r="BO11" s="12"/>
      <c r="BS11" s="5"/>
      <c r="BT11" s="5"/>
      <c r="BU11" s="5"/>
      <c r="BV11" s="12"/>
      <c r="BW11" s="12"/>
      <c r="BX11" s="12"/>
      <c r="BY11" s="5"/>
      <c r="BZ11" s="5"/>
      <c r="CA11" s="5"/>
      <c r="CB11" s="5"/>
      <c r="CC11" s="5"/>
      <c r="CD11" s="5"/>
      <c r="CE11" s="5"/>
      <c r="CF11" s="5"/>
      <c r="CG11" s="5"/>
    </row>
    <row r="12" spans="1:85" ht="14.4">
      <c r="B12" s="12"/>
      <c r="L12" s="71"/>
      <c r="N12" s="71"/>
      <c r="R12" s="12"/>
      <c r="S12" s="12"/>
      <c r="T12" s="12"/>
      <c r="U12" s="12"/>
      <c r="Y12" s="12"/>
      <c r="Z12" s="12"/>
      <c r="AA12" s="12"/>
      <c r="AC12" s="12"/>
      <c r="AD12" s="12"/>
      <c r="AE12" s="12"/>
      <c r="AF12" s="12"/>
      <c r="AG12" s="12"/>
      <c r="AI12" s="12"/>
      <c r="AO12" s="12"/>
      <c r="AQ12" s="12"/>
      <c r="AR12" s="12"/>
      <c r="AS12" s="12"/>
      <c r="AU12" s="12"/>
      <c r="AV12" s="12"/>
      <c r="AY12" s="12"/>
      <c r="AZ12" s="12"/>
      <c r="BA12" s="12"/>
      <c r="BE12" s="64"/>
      <c r="BJ12" s="12"/>
      <c r="BK12" s="12"/>
      <c r="BM12" s="12"/>
      <c r="BO12" s="12"/>
      <c r="BS12" s="5"/>
      <c r="BT12" s="5"/>
      <c r="BU12" s="5"/>
      <c r="BV12" s="12"/>
      <c r="BW12" s="12"/>
      <c r="BX12" s="12"/>
      <c r="BY12" s="5"/>
      <c r="BZ12" s="5"/>
      <c r="CA12" s="5"/>
      <c r="CB12" s="5"/>
      <c r="CC12" s="5"/>
      <c r="CD12" s="5"/>
      <c r="CE12" s="5"/>
      <c r="CF12" s="5"/>
      <c r="CG12" s="5"/>
    </row>
    <row r="13" spans="1:85" ht="14.4">
      <c r="B13" s="12"/>
      <c r="L13" s="71"/>
      <c r="R13" s="12"/>
      <c r="S13" s="12"/>
      <c r="T13" s="12"/>
      <c r="U13" s="12"/>
      <c r="Y13" s="12"/>
      <c r="Z13" s="12"/>
      <c r="AA13" s="12"/>
      <c r="AC13" s="12"/>
      <c r="AD13" s="12"/>
      <c r="AE13" s="12"/>
      <c r="AF13" s="12"/>
      <c r="AG13" s="12"/>
      <c r="AI13" s="12"/>
      <c r="AO13" s="12"/>
      <c r="AQ13" s="12"/>
      <c r="AR13" s="12"/>
      <c r="AS13" s="12"/>
      <c r="AU13" s="12"/>
      <c r="AV13" s="12"/>
      <c r="AY13" s="12"/>
      <c r="AZ13" s="12"/>
      <c r="BA13" s="12"/>
      <c r="BE13" s="64"/>
      <c r="BJ13" s="12"/>
      <c r="BK13" s="12"/>
      <c r="BM13" s="12"/>
      <c r="BO13" s="12"/>
      <c r="BS13" s="5"/>
      <c r="BT13" s="5"/>
      <c r="BU13" s="5"/>
      <c r="BV13" s="12"/>
      <c r="BW13" s="12"/>
      <c r="BX13" s="12"/>
      <c r="BY13" s="5"/>
      <c r="BZ13" s="5"/>
      <c r="CA13" s="5"/>
      <c r="CB13" s="5"/>
      <c r="CC13" s="5"/>
      <c r="CD13" s="5"/>
      <c r="CE13" s="5"/>
      <c r="CF13" s="5"/>
      <c r="CG13" s="5"/>
    </row>
    <row r="14" spans="1:85" ht="14.4">
      <c r="B14" s="12"/>
      <c r="L14" s="71"/>
      <c r="R14" s="12"/>
      <c r="S14" s="12"/>
      <c r="T14" s="12"/>
      <c r="U14" s="12"/>
      <c r="Y14" s="12"/>
      <c r="Z14" s="12"/>
      <c r="AA14" s="12"/>
      <c r="AC14" s="12"/>
      <c r="AD14" s="12"/>
      <c r="AE14" s="12"/>
      <c r="AF14" s="12"/>
      <c r="AG14" s="12"/>
      <c r="AI14" s="12"/>
      <c r="AO14" s="12"/>
      <c r="AQ14" s="12"/>
      <c r="AR14" s="12"/>
      <c r="AS14" s="12"/>
      <c r="AU14" s="12"/>
      <c r="AV14" s="12"/>
      <c r="AY14" s="12"/>
      <c r="AZ14" s="12"/>
      <c r="BA14" s="12"/>
      <c r="BE14" s="64"/>
      <c r="BJ14" s="12"/>
      <c r="BK14" s="12"/>
      <c r="BM14" s="12"/>
      <c r="BO14" s="12"/>
      <c r="BS14" s="5"/>
      <c r="BT14" s="5"/>
      <c r="BU14" s="5"/>
      <c r="BV14" s="12"/>
      <c r="BW14" s="12"/>
      <c r="BX14" s="12"/>
      <c r="BY14" s="5"/>
      <c r="BZ14" s="5"/>
      <c r="CA14" s="5"/>
      <c r="CB14" s="5"/>
      <c r="CC14" s="5"/>
      <c r="CD14" s="5"/>
      <c r="CE14" s="5"/>
      <c r="CF14" s="5"/>
      <c r="CG14" s="5"/>
    </row>
    <row r="15" spans="1:85" ht="13.2">
      <c r="B15" s="12"/>
      <c r="R15" s="12"/>
      <c r="S15" s="12"/>
      <c r="T15" s="12"/>
      <c r="U15" s="12"/>
      <c r="Y15" s="12"/>
      <c r="Z15" s="12"/>
      <c r="AA15" s="12"/>
      <c r="AC15" s="12"/>
      <c r="AD15" s="12"/>
      <c r="AE15" s="12"/>
      <c r="AF15" s="12"/>
      <c r="AG15" s="12"/>
      <c r="AI15" s="12"/>
      <c r="AO15" s="12"/>
      <c r="AQ15" s="12"/>
      <c r="AR15" s="12"/>
      <c r="AS15" s="12"/>
      <c r="AU15" s="12"/>
      <c r="AV15" s="12"/>
      <c r="AY15" s="12"/>
      <c r="AZ15" s="12"/>
      <c r="BA15" s="12"/>
      <c r="BE15" s="64"/>
      <c r="BJ15" s="12"/>
      <c r="BK15" s="12"/>
      <c r="BM15" s="12"/>
      <c r="BO15" s="12"/>
      <c r="BS15" s="5"/>
      <c r="BT15" s="5"/>
      <c r="BU15" s="5"/>
      <c r="BV15" s="12"/>
      <c r="BW15" s="12"/>
      <c r="BX15" s="12"/>
      <c r="BY15" s="5"/>
      <c r="BZ15" s="5"/>
      <c r="CA15" s="5"/>
      <c r="CB15" s="5"/>
      <c r="CC15" s="5"/>
      <c r="CD15" s="5"/>
      <c r="CE15" s="5"/>
      <c r="CF15" s="5"/>
      <c r="CG15" s="5"/>
    </row>
    <row r="16" spans="1:85" ht="13.2">
      <c r="B16" s="12"/>
      <c r="R16" s="12"/>
      <c r="S16" s="12"/>
      <c r="T16" s="12"/>
      <c r="U16" s="12"/>
      <c r="Y16" s="12"/>
      <c r="Z16" s="12"/>
      <c r="AA16" s="12"/>
      <c r="AC16" s="12"/>
      <c r="AD16" s="12"/>
      <c r="AE16" s="12"/>
      <c r="AF16" s="12"/>
      <c r="AG16" s="12"/>
      <c r="AI16" s="12"/>
      <c r="AO16" s="12"/>
      <c r="AQ16" s="12"/>
      <c r="AR16" s="12"/>
      <c r="AS16" s="12"/>
      <c r="AU16" s="12"/>
      <c r="AV16" s="12"/>
      <c r="AY16" s="12"/>
      <c r="AZ16" s="12"/>
      <c r="BA16" s="12"/>
      <c r="BE16" s="64"/>
      <c r="BJ16" s="12"/>
      <c r="BK16" s="12"/>
      <c r="BM16" s="12"/>
      <c r="BO16" s="12"/>
      <c r="BS16" s="5"/>
      <c r="BT16" s="5"/>
      <c r="BU16" s="5"/>
      <c r="BV16" s="12"/>
      <c r="BW16" s="12"/>
      <c r="BX16" s="12"/>
      <c r="BY16" s="5"/>
      <c r="BZ16" s="5"/>
      <c r="CA16" s="5"/>
      <c r="CB16" s="5"/>
      <c r="CC16" s="5"/>
      <c r="CD16" s="5"/>
      <c r="CE16" s="5"/>
      <c r="CF16" s="5"/>
      <c r="CG16" s="5"/>
    </row>
    <row r="17" spans="2:85" ht="14.4">
      <c r="B17" s="12"/>
      <c r="L17" s="71"/>
      <c r="M17" s="71"/>
      <c r="N17" s="71" t="s">
        <v>704</v>
      </c>
      <c r="R17" s="12"/>
      <c r="S17" s="12"/>
      <c r="T17" s="12"/>
      <c r="U17" s="12"/>
      <c r="Y17" s="12"/>
      <c r="Z17" s="12"/>
      <c r="AA17" s="12"/>
      <c r="AC17" s="12"/>
      <c r="AD17" s="12"/>
      <c r="AE17" s="12"/>
      <c r="AF17" s="12"/>
      <c r="AG17" s="12"/>
      <c r="AI17" s="12"/>
      <c r="AO17" s="12"/>
      <c r="AQ17" s="12"/>
      <c r="AR17" s="12"/>
      <c r="AS17" s="12"/>
      <c r="AU17" s="12"/>
      <c r="AV17" s="12"/>
      <c r="AY17" s="12"/>
      <c r="AZ17" s="12"/>
      <c r="BA17" s="12"/>
      <c r="BE17" s="64"/>
      <c r="BJ17" s="12"/>
      <c r="BK17" s="12"/>
      <c r="BM17" s="12"/>
      <c r="BO17" s="12"/>
      <c r="BS17" s="5"/>
      <c r="BT17" s="5"/>
      <c r="BU17" s="5"/>
      <c r="BV17" s="12"/>
      <c r="BW17" s="12"/>
      <c r="BX17" s="12"/>
      <c r="BY17" s="5"/>
      <c r="BZ17" s="5"/>
      <c r="CA17" s="5"/>
      <c r="CB17" s="5"/>
      <c r="CC17" s="5"/>
      <c r="CD17" s="5"/>
      <c r="CE17" s="5"/>
      <c r="CF17" s="5"/>
      <c r="CG17" s="5"/>
    </row>
    <row r="18" spans="2:85" ht="13.2">
      <c r="B18" s="12"/>
      <c r="R18" s="12"/>
      <c r="S18" s="12"/>
      <c r="T18" s="12"/>
      <c r="U18" s="12"/>
      <c r="Y18" s="12"/>
      <c r="Z18" s="12"/>
      <c r="AA18" s="12"/>
      <c r="AC18" s="12"/>
      <c r="AD18" s="12"/>
      <c r="AE18" s="12"/>
      <c r="AF18" s="12"/>
      <c r="AG18" s="12"/>
      <c r="AI18" s="12"/>
      <c r="AO18" s="12"/>
      <c r="AQ18" s="12"/>
      <c r="AR18" s="12"/>
      <c r="AS18" s="12"/>
      <c r="AU18" s="12"/>
      <c r="AV18" s="12"/>
      <c r="AY18" s="12"/>
      <c r="AZ18" s="12"/>
      <c r="BA18" s="12"/>
      <c r="BE18" s="64"/>
      <c r="BJ18" s="12"/>
      <c r="BK18" s="12"/>
      <c r="BM18" s="12"/>
      <c r="BO18" s="12"/>
      <c r="BS18" s="5"/>
      <c r="BT18" s="5"/>
      <c r="BU18" s="5"/>
      <c r="BV18" s="12"/>
      <c r="BW18" s="12"/>
      <c r="BX18" s="12"/>
      <c r="BY18" s="5"/>
      <c r="BZ18" s="5"/>
      <c r="CA18" s="5"/>
      <c r="CB18" s="5"/>
      <c r="CC18" s="5"/>
      <c r="CD18" s="5"/>
      <c r="CE18" s="5"/>
      <c r="CF18" s="5"/>
      <c r="CG18" s="5"/>
    </row>
    <row r="19" spans="2:85" ht="13.2">
      <c r="B19" s="12"/>
      <c r="R19" s="12"/>
      <c r="S19" s="12"/>
      <c r="T19" s="12"/>
      <c r="U19" s="12"/>
      <c r="Y19" s="12"/>
      <c r="Z19" s="12"/>
      <c r="AA19" s="12"/>
      <c r="AC19" s="12"/>
      <c r="AD19" s="12"/>
      <c r="AE19" s="12"/>
      <c r="AF19" s="12"/>
      <c r="AG19" s="12"/>
      <c r="AI19" s="12"/>
      <c r="AO19" s="12"/>
      <c r="AQ19" s="12"/>
      <c r="AR19" s="12"/>
      <c r="AS19" s="12"/>
      <c r="AU19" s="12"/>
      <c r="AV19" s="12"/>
      <c r="AY19" s="12"/>
      <c r="AZ19" s="12"/>
      <c r="BA19" s="12"/>
      <c r="BE19" s="64"/>
      <c r="BJ19" s="12"/>
      <c r="BK19" s="12"/>
      <c r="BM19" s="12"/>
      <c r="BO19" s="12"/>
      <c r="BS19" s="5"/>
      <c r="BT19" s="5"/>
      <c r="BU19" s="5"/>
      <c r="BV19" s="12"/>
      <c r="BW19" s="12"/>
      <c r="BX19" s="12"/>
      <c r="BY19" s="5"/>
      <c r="BZ19" s="5"/>
      <c r="CA19" s="5"/>
      <c r="CB19" s="5"/>
      <c r="CC19" s="5"/>
      <c r="CD19" s="5"/>
      <c r="CE19" s="5"/>
      <c r="CF19" s="5"/>
      <c r="CG19" s="5"/>
    </row>
    <row r="20" spans="2:85" ht="14.4">
      <c r="B20" s="12"/>
      <c r="R20" s="12"/>
      <c r="S20" s="12"/>
      <c r="T20" s="12"/>
      <c r="U20" s="12"/>
      <c r="Y20" s="12"/>
      <c r="Z20" s="12"/>
      <c r="AA20" s="12"/>
      <c r="AC20" s="12"/>
      <c r="AD20" s="12"/>
      <c r="AE20" s="12"/>
      <c r="AF20" s="12"/>
      <c r="AG20" s="12"/>
      <c r="AI20" s="12"/>
      <c r="AO20" s="12"/>
      <c r="AQ20" s="12"/>
      <c r="AR20" s="12"/>
      <c r="AS20" s="12"/>
      <c r="AU20" s="12"/>
      <c r="AV20" s="12"/>
      <c r="AY20" s="12"/>
      <c r="AZ20" s="12"/>
      <c r="BA20" s="12"/>
      <c r="BE20" s="71"/>
      <c r="BJ20" s="12"/>
      <c r="BK20" s="12"/>
      <c r="BM20" s="12"/>
      <c r="BO20" s="12"/>
      <c r="BS20" s="5"/>
      <c r="BT20" s="5"/>
      <c r="BU20" s="5"/>
      <c r="BV20" s="12"/>
      <c r="BW20" s="12"/>
      <c r="BX20" s="12"/>
      <c r="BY20" s="5"/>
      <c r="BZ20" s="5"/>
      <c r="CA20" s="5"/>
      <c r="CB20" s="5"/>
      <c r="CC20" s="5"/>
      <c r="CD20" s="5"/>
      <c r="CE20" s="5"/>
      <c r="CF20" s="5"/>
      <c r="CG20" s="5"/>
    </row>
    <row r="21" spans="2:85" ht="13.2">
      <c r="B21" s="12"/>
      <c r="R21" s="12"/>
      <c r="S21" s="12"/>
      <c r="T21" s="12"/>
      <c r="U21" s="12"/>
      <c r="Y21" s="12"/>
      <c r="Z21" s="12"/>
      <c r="AA21" s="12"/>
      <c r="AC21" s="12"/>
      <c r="AD21" s="12"/>
      <c r="AE21" s="12"/>
      <c r="AF21" s="12"/>
      <c r="AG21" s="12"/>
      <c r="AI21" s="12"/>
      <c r="AO21" s="12"/>
      <c r="AQ21" s="12"/>
      <c r="AR21" s="12"/>
      <c r="AS21" s="12"/>
      <c r="AU21" s="12"/>
      <c r="AV21" s="12"/>
      <c r="AY21" s="12"/>
      <c r="AZ21" s="12"/>
      <c r="BA21" s="12"/>
      <c r="BE21" s="64"/>
      <c r="BJ21" s="12"/>
      <c r="BK21" s="12"/>
      <c r="BM21" s="12"/>
      <c r="BO21" s="12"/>
      <c r="BS21" s="5"/>
      <c r="BT21" s="5"/>
      <c r="BU21" s="5"/>
      <c r="BV21" s="12"/>
      <c r="BW21" s="12"/>
      <c r="BX21" s="12"/>
      <c r="BY21" s="5"/>
      <c r="BZ21" s="5"/>
      <c r="CA21" s="5"/>
      <c r="CB21" s="5"/>
      <c r="CC21" s="5"/>
      <c r="CD21" s="5"/>
      <c r="CE21" s="5"/>
      <c r="CF21" s="5"/>
      <c r="CG21" s="5"/>
    </row>
    <row r="22" spans="2:85" ht="13.2">
      <c r="B22" s="12"/>
      <c r="R22" s="12"/>
      <c r="S22" s="12"/>
      <c r="T22" s="12"/>
      <c r="U22" s="12"/>
      <c r="Y22" s="12"/>
      <c r="Z22" s="12"/>
      <c r="AA22" s="12"/>
      <c r="AC22" s="12"/>
      <c r="AD22" s="12"/>
      <c r="AE22" s="12"/>
      <c r="AF22" s="12"/>
      <c r="AG22" s="12"/>
      <c r="AI22" s="12"/>
      <c r="AO22" s="12"/>
      <c r="AQ22" s="12"/>
      <c r="AR22" s="12"/>
      <c r="AS22" s="12"/>
      <c r="AU22" s="12"/>
      <c r="AV22" s="12"/>
      <c r="AY22" s="12"/>
      <c r="AZ22" s="12"/>
      <c r="BA22" s="12"/>
      <c r="BE22" s="64"/>
      <c r="BJ22" s="12"/>
      <c r="BK22" s="12"/>
      <c r="BM22" s="12"/>
      <c r="BO22" s="12"/>
      <c r="BS22" s="5"/>
      <c r="BT22" s="5"/>
      <c r="BU22" s="5"/>
      <c r="BV22" s="12"/>
      <c r="BW22" s="12"/>
      <c r="BX22" s="12"/>
      <c r="BY22" s="5"/>
      <c r="BZ22" s="5"/>
      <c r="CA22" s="5"/>
      <c r="CB22" s="5"/>
      <c r="CC22" s="5"/>
      <c r="CD22" s="5"/>
      <c r="CE22" s="5"/>
      <c r="CF22" s="5"/>
      <c r="CG22" s="5"/>
    </row>
    <row r="23" spans="2:85" ht="13.2">
      <c r="B23" s="12"/>
      <c r="R23" s="12"/>
      <c r="S23" s="12"/>
      <c r="T23" s="12"/>
      <c r="U23" s="12"/>
      <c r="Y23" s="12"/>
      <c r="Z23" s="12"/>
      <c r="AA23" s="12"/>
      <c r="AC23" s="12"/>
      <c r="AD23" s="12"/>
      <c r="AE23" s="12"/>
      <c r="AF23" s="12"/>
      <c r="AG23" s="12"/>
      <c r="AI23" s="12"/>
      <c r="AO23" s="12"/>
      <c r="AQ23" s="12"/>
      <c r="AR23" s="12"/>
      <c r="AS23" s="12"/>
      <c r="AU23" s="12"/>
      <c r="AV23" s="12"/>
      <c r="AY23" s="12"/>
      <c r="AZ23" s="12"/>
      <c r="BA23" s="12"/>
      <c r="BE23" s="64"/>
      <c r="BJ23" s="12"/>
      <c r="BK23" s="12"/>
      <c r="BM23" s="12"/>
      <c r="BO23" s="12"/>
      <c r="BS23" s="5"/>
      <c r="BT23" s="5"/>
      <c r="BU23" s="5"/>
      <c r="BV23" s="12"/>
      <c r="BW23" s="12"/>
      <c r="BX23" s="12"/>
      <c r="BY23" s="5"/>
      <c r="BZ23" s="5"/>
      <c r="CA23" s="5"/>
      <c r="CB23" s="5"/>
      <c r="CC23" s="5"/>
      <c r="CD23" s="5"/>
      <c r="CE23" s="5"/>
      <c r="CF23" s="5"/>
      <c r="CG23" s="5"/>
    </row>
    <row r="24" spans="2:85" ht="13.2">
      <c r="B24" s="12"/>
      <c r="R24" s="12"/>
      <c r="S24" s="12"/>
      <c r="T24" s="12"/>
      <c r="U24" s="12"/>
      <c r="Y24" s="12"/>
      <c r="Z24" s="12"/>
      <c r="AA24" s="12"/>
      <c r="AC24" s="12"/>
      <c r="AD24" s="12"/>
      <c r="AE24" s="12"/>
      <c r="AF24" s="12"/>
      <c r="AG24" s="12"/>
      <c r="AI24" s="12"/>
      <c r="AO24" s="12"/>
      <c r="AQ24" s="12"/>
      <c r="AR24" s="12"/>
      <c r="AS24" s="12"/>
      <c r="AU24" s="12"/>
      <c r="AV24" s="12"/>
      <c r="AY24" s="12"/>
      <c r="AZ24" s="12"/>
      <c r="BA24" s="12"/>
      <c r="BE24" s="64"/>
      <c r="BJ24" s="12"/>
      <c r="BK24" s="12"/>
      <c r="BM24" s="12"/>
      <c r="BO24" s="12"/>
      <c r="BS24" s="5"/>
      <c r="BT24" s="5"/>
      <c r="BU24" s="5"/>
      <c r="BV24" s="12"/>
      <c r="BW24" s="12"/>
      <c r="BX24" s="12"/>
      <c r="BY24" s="5"/>
      <c r="BZ24" s="5"/>
      <c r="CA24" s="5"/>
      <c r="CB24" s="5"/>
      <c r="CC24" s="5"/>
      <c r="CD24" s="5"/>
      <c r="CE24" s="5"/>
      <c r="CF24" s="5"/>
      <c r="CG24" s="5"/>
    </row>
    <row r="25" spans="2:85" ht="13.2">
      <c r="B25" s="12"/>
      <c r="R25" s="12"/>
      <c r="S25" s="12"/>
      <c r="T25" s="12"/>
      <c r="U25" s="12"/>
      <c r="Y25" s="12"/>
      <c r="Z25" s="12"/>
      <c r="AA25" s="12"/>
      <c r="AC25" s="12"/>
      <c r="AD25" s="12"/>
      <c r="AE25" s="12"/>
      <c r="AF25" s="12"/>
      <c r="AG25" s="12"/>
      <c r="AI25" s="12"/>
      <c r="AO25" s="12"/>
      <c r="AQ25" s="12"/>
      <c r="AR25" s="12"/>
      <c r="AS25" s="12"/>
      <c r="AU25" s="12"/>
      <c r="AV25" s="12"/>
      <c r="AY25" s="12"/>
      <c r="AZ25" s="12"/>
      <c r="BA25" s="12"/>
      <c r="BE25" s="64"/>
      <c r="BJ25" s="12"/>
      <c r="BK25" s="12"/>
      <c r="BM25" s="12"/>
      <c r="BO25" s="12"/>
      <c r="BS25" s="5"/>
      <c r="BT25" s="5"/>
      <c r="BU25" s="5"/>
      <c r="BV25" s="12"/>
      <c r="BW25" s="12"/>
      <c r="BX25" s="12"/>
      <c r="BY25" s="5"/>
      <c r="BZ25" s="5"/>
      <c r="CA25" s="5"/>
      <c r="CB25" s="5"/>
      <c r="CC25" s="5"/>
      <c r="CD25" s="5"/>
      <c r="CE25" s="5"/>
      <c r="CF25" s="5"/>
      <c r="CG25" s="5"/>
    </row>
    <row r="26" spans="2:85" ht="13.2">
      <c r="B26" s="12"/>
      <c r="R26" s="12"/>
      <c r="S26" s="12"/>
      <c r="T26" s="12"/>
      <c r="U26" s="12"/>
      <c r="Y26" s="12"/>
      <c r="Z26" s="12"/>
      <c r="AA26" s="12"/>
      <c r="AC26" s="12"/>
      <c r="AD26" s="12"/>
      <c r="AE26" s="12"/>
      <c r="AF26" s="12"/>
      <c r="AG26" s="12"/>
      <c r="AI26" s="12"/>
      <c r="AO26" s="12"/>
      <c r="AQ26" s="12"/>
      <c r="AR26" s="12"/>
      <c r="AS26" s="12"/>
      <c r="AU26" s="12"/>
      <c r="AV26" s="12"/>
      <c r="AY26" s="12"/>
      <c r="AZ26" s="12"/>
      <c r="BA26" s="12"/>
      <c r="BE26" s="64"/>
      <c r="BJ26" s="12"/>
      <c r="BK26" s="12"/>
      <c r="BM26" s="12"/>
      <c r="BO26" s="12"/>
      <c r="BS26" s="5"/>
      <c r="BT26" s="5"/>
      <c r="BU26" s="5"/>
      <c r="BV26" s="12"/>
      <c r="BW26" s="12"/>
      <c r="BX26" s="12"/>
      <c r="BY26" s="5"/>
      <c r="BZ26" s="5"/>
      <c r="CA26" s="5"/>
      <c r="CB26" s="5"/>
      <c r="CC26" s="5"/>
      <c r="CD26" s="5"/>
      <c r="CE26" s="5"/>
      <c r="CF26" s="5"/>
      <c r="CG26" s="5"/>
    </row>
    <row r="27" spans="2:85" ht="13.2">
      <c r="B27" s="12"/>
      <c r="R27" s="12"/>
      <c r="S27" s="12"/>
      <c r="T27" s="12"/>
      <c r="U27" s="12"/>
      <c r="Y27" s="12"/>
      <c r="Z27" s="12"/>
      <c r="AA27" s="12"/>
      <c r="AC27" s="12"/>
      <c r="AD27" s="12"/>
      <c r="AE27" s="12"/>
      <c r="AF27" s="12"/>
      <c r="AG27" s="12"/>
      <c r="AI27" s="12"/>
      <c r="AO27" s="12"/>
      <c r="AQ27" s="12"/>
      <c r="AR27" s="12"/>
      <c r="AS27" s="12"/>
      <c r="AU27" s="12"/>
      <c r="AV27" s="12"/>
      <c r="AY27" s="12"/>
      <c r="AZ27" s="12"/>
      <c r="BA27" s="12"/>
      <c r="BE27" s="64"/>
      <c r="BJ27" s="12"/>
      <c r="BK27" s="12"/>
      <c r="BM27" s="12"/>
      <c r="BO27" s="12"/>
      <c r="BS27" s="5"/>
      <c r="BT27" s="5"/>
      <c r="BU27" s="5"/>
      <c r="BV27" s="12"/>
      <c r="BW27" s="12"/>
      <c r="BX27" s="12"/>
      <c r="BY27" s="5"/>
      <c r="BZ27" s="5"/>
      <c r="CA27" s="5"/>
      <c r="CB27" s="5"/>
      <c r="CC27" s="5"/>
      <c r="CD27" s="5"/>
      <c r="CE27" s="5"/>
      <c r="CF27" s="5"/>
      <c r="CG27" s="5"/>
    </row>
    <row r="28" spans="2:85" ht="13.2">
      <c r="B28" s="12"/>
      <c r="R28" s="12"/>
      <c r="S28" s="12"/>
      <c r="T28" s="12"/>
      <c r="U28" s="12"/>
      <c r="Y28" s="12"/>
      <c r="Z28" s="12"/>
      <c r="AA28" s="12"/>
      <c r="AC28" s="12"/>
      <c r="AD28" s="12"/>
      <c r="AE28" s="12"/>
      <c r="AF28" s="12"/>
      <c r="AG28" s="12"/>
      <c r="AI28" s="12"/>
      <c r="AO28" s="12"/>
      <c r="AQ28" s="12"/>
      <c r="AR28" s="12"/>
      <c r="AS28" s="12"/>
      <c r="AU28" s="12"/>
      <c r="AV28" s="12"/>
      <c r="AY28" s="12"/>
      <c r="AZ28" s="12"/>
      <c r="BA28" s="12"/>
      <c r="BE28" s="64"/>
      <c r="BJ28" s="12"/>
      <c r="BK28" s="12"/>
      <c r="BM28" s="12"/>
      <c r="BO28" s="12"/>
      <c r="BS28" s="5"/>
      <c r="BT28" s="5"/>
      <c r="BU28" s="5"/>
      <c r="BV28" s="12"/>
      <c r="BW28" s="12"/>
      <c r="BX28" s="12"/>
      <c r="BY28" s="5"/>
      <c r="BZ28" s="5"/>
      <c r="CA28" s="5"/>
      <c r="CB28" s="5"/>
      <c r="CC28" s="5"/>
      <c r="CD28" s="5"/>
      <c r="CE28" s="5"/>
      <c r="CF28" s="5"/>
      <c r="CG28" s="5"/>
    </row>
    <row r="29" spans="2:85" ht="13.2">
      <c r="B29" s="12"/>
      <c r="R29" s="12"/>
      <c r="S29" s="12"/>
      <c r="T29" s="12"/>
      <c r="U29" s="12"/>
      <c r="Y29" s="12"/>
      <c r="Z29" s="12"/>
      <c r="AA29" s="12"/>
      <c r="AC29" s="12"/>
      <c r="AD29" s="12"/>
      <c r="AE29" s="12"/>
      <c r="AF29" s="12"/>
      <c r="AG29" s="12"/>
      <c r="AI29" s="12"/>
      <c r="AO29" s="12"/>
      <c r="AQ29" s="12"/>
      <c r="AR29" s="12"/>
      <c r="AS29" s="12"/>
      <c r="AU29" s="12"/>
      <c r="AV29" s="12"/>
      <c r="AY29" s="12"/>
      <c r="AZ29" s="12"/>
      <c r="BA29" s="12"/>
      <c r="BE29" s="64"/>
      <c r="BJ29" s="12"/>
      <c r="BK29" s="12"/>
      <c r="BM29" s="12"/>
      <c r="BO29" s="12"/>
      <c r="BS29" s="5"/>
      <c r="BT29" s="5"/>
      <c r="BU29" s="5"/>
      <c r="BV29" s="12"/>
      <c r="BW29" s="12"/>
      <c r="BX29" s="12"/>
      <c r="BY29" s="5"/>
      <c r="BZ29" s="5"/>
      <c r="CA29" s="5"/>
      <c r="CB29" s="5"/>
      <c r="CC29" s="5"/>
      <c r="CD29" s="5"/>
      <c r="CE29" s="5"/>
      <c r="CF29" s="5"/>
      <c r="CG29" s="5"/>
    </row>
    <row r="30" spans="2:85" ht="13.2">
      <c r="B30" s="12"/>
      <c r="R30" s="12"/>
      <c r="S30" s="12"/>
      <c r="T30" s="12"/>
      <c r="U30" s="12"/>
      <c r="Y30" s="12"/>
      <c r="Z30" s="12"/>
      <c r="AA30" s="12"/>
      <c r="AC30" s="12"/>
      <c r="AD30" s="12"/>
      <c r="AE30" s="12"/>
      <c r="AF30" s="12"/>
      <c r="AG30" s="12"/>
      <c r="AI30" s="12"/>
      <c r="AO30" s="12"/>
      <c r="AQ30" s="12"/>
      <c r="AR30" s="12"/>
      <c r="AS30" s="12"/>
      <c r="AU30" s="12"/>
      <c r="AV30" s="12"/>
      <c r="AY30" s="12"/>
      <c r="AZ30" s="12"/>
      <c r="BA30" s="12"/>
      <c r="BJ30" s="12"/>
      <c r="BK30" s="12"/>
      <c r="BM30" s="12"/>
      <c r="BO30" s="12"/>
      <c r="BS30" s="5"/>
      <c r="BT30" s="5"/>
      <c r="BU30" s="5"/>
      <c r="BV30" s="12"/>
      <c r="BW30" s="12"/>
      <c r="BX30" s="12"/>
      <c r="BY30" s="5"/>
      <c r="BZ30" s="5"/>
      <c r="CA30" s="5"/>
      <c r="CB30" s="5"/>
      <c r="CC30" s="5"/>
      <c r="CD30" s="5"/>
      <c r="CE30" s="5"/>
      <c r="CF30" s="5"/>
      <c r="CG30" s="5"/>
    </row>
    <row r="31" spans="2:85" ht="13.2">
      <c r="B31" s="12"/>
      <c r="R31" s="12"/>
      <c r="S31" s="12"/>
      <c r="T31" s="12"/>
      <c r="U31" s="12"/>
      <c r="Y31" s="12"/>
      <c r="Z31" s="12"/>
      <c r="AA31" s="12"/>
      <c r="AC31" s="12"/>
      <c r="AD31" s="12"/>
      <c r="AE31" s="12"/>
      <c r="AF31" s="12"/>
      <c r="AG31" s="12"/>
      <c r="AI31" s="12"/>
      <c r="AO31" s="12"/>
      <c r="AQ31" s="12"/>
      <c r="AR31" s="12"/>
      <c r="AS31" s="12"/>
      <c r="AU31" s="12"/>
      <c r="AV31" s="12"/>
      <c r="AY31" s="12"/>
      <c r="AZ31" s="12"/>
      <c r="BA31" s="12"/>
      <c r="BJ31" s="12"/>
      <c r="BK31" s="12"/>
      <c r="BM31" s="12"/>
      <c r="BO31" s="12"/>
      <c r="BS31" s="5"/>
      <c r="BT31" s="5"/>
      <c r="BU31" s="5"/>
      <c r="BV31" s="12"/>
      <c r="BW31" s="12"/>
      <c r="BX31" s="12"/>
      <c r="BY31" s="5"/>
      <c r="BZ31" s="5"/>
      <c r="CA31" s="5"/>
      <c r="CB31" s="5"/>
      <c r="CC31" s="5"/>
      <c r="CD31" s="5"/>
      <c r="CE31" s="5"/>
      <c r="CF31" s="5"/>
      <c r="CG31" s="5"/>
    </row>
    <row r="32" spans="2:85" ht="13.2">
      <c r="B32" s="12"/>
      <c r="R32" s="12"/>
      <c r="S32" s="12"/>
      <c r="T32" s="12"/>
      <c r="U32" s="12"/>
      <c r="Y32" s="12"/>
      <c r="Z32" s="12"/>
      <c r="AA32" s="12"/>
      <c r="AC32" s="12"/>
      <c r="AD32" s="12"/>
      <c r="AE32" s="12"/>
      <c r="AF32" s="12"/>
      <c r="AG32" s="12"/>
      <c r="AI32" s="12"/>
      <c r="AO32" s="12"/>
      <c r="AQ32" s="12"/>
      <c r="AR32" s="12"/>
      <c r="AS32" s="12"/>
      <c r="AU32" s="12"/>
      <c r="AV32" s="12"/>
      <c r="AY32" s="12"/>
      <c r="AZ32" s="12"/>
      <c r="BA32" s="12"/>
      <c r="BJ32" s="12"/>
      <c r="BK32" s="12"/>
      <c r="BM32" s="12"/>
      <c r="BO32" s="12"/>
      <c r="BS32" s="5"/>
      <c r="BT32" s="5"/>
      <c r="BU32" s="5"/>
      <c r="BV32" s="12"/>
      <c r="BW32" s="12"/>
      <c r="BX32" s="12"/>
      <c r="BY32" s="5"/>
      <c r="BZ32" s="5"/>
      <c r="CA32" s="5"/>
      <c r="CB32" s="5"/>
      <c r="CC32" s="5"/>
      <c r="CD32" s="5"/>
      <c r="CE32" s="5"/>
      <c r="CF32" s="5"/>
      <c r="CG32" s="5"/>
    </row>
    <row r="33" spans="2:85" ht="13.2">
      <c r="B33" s="12"/>
      <c r="R33" s="12"/>
      <c r="S33" s="12"/>
      <c r="T33" s="12"/>
      <c r="U33" s="12"/>
      <c r="Y33" s="12"/>
      <c r="Z33" s="12"/>
      <c r="AA33" s="12"/>
      <c r="AC33" s="12"/>
      <c r="AD33" s="12"/>
      <c r="AE33" s="12"/>
      <c r="AF33" s="12"/>
      <c r="AG33" s="12"/>
      <c r="AI33" s="12"/>
      <c r="AO33" s="12"/>
      <c r="AQ33" s="12"/>
      <c r="AR33" s="12"/>
      <c r="AS33" s="12"/>
      <c r="AU33" s="12"/>
      <c r="AV33" s="12"/>
      <c r="AY33" s="12"/>
      <c r="AZ33" s="12"/>
      <c r="BA33" s="12"/>
      <c r="BJ33" s="12"/>
      <c r="BK33" s="12"/>
      <c r="BM33" s="12"/>
      <c r="BO33" s="12"/>
      <c r="BS33" s="5"/>
      <c r="BT33" s="5"/>
      <c r="BU33" s="5"/>
      <c r="BV33" s="12"/>
      <c r="BW33" s="12"/>
      <c r="BX33" s="12"/>
      <c r="BY33" s="5"/>
      <c r="BZ33" s="5"/>
      <c r="CA33" s="5"/>
      <c r="CB33" s="5"/>
      <c r="CC33" s="5"/>
      <c r="CD33" s="5"/>
      <c r="CE33" s="5"/>
      <c r="CF33" s="5"/>
      <c r="CG33" s="5"/>
    </row>
    <row r="34" spans="2:85" ht="13.2">
      <c r="B34" s="12"/>
      <c r="R34" s="12"/>
      <c r="S34" s="12"/>
      <c r="T34" s="12"/>
      <c r="U34" s="12"/>
      <c r="Y34" s="12"/>
      <c r="Z34" s="12"/>
      <c r="AA34" s="12"/>
      <c r="AC34" s="12"/>
      <c r="AD34" s="12"/>
      <c r="AE34" s="12"/>
      <c r="AF34" s="12"/>
      <c r="AG34" s="12"/>
      <c r="AI34" s="12"/>
      <c r="AO34" s="12"/>
      <c r="AQ34" s="12"/>
      <c r="AR34" s="12"/>
      <c r="AS34" s="12"/>
      <c r="AU34" s="12"/>
      <c r="AV34" s="12"/>
      <c r="AY34" s="12"/>
      <c r="AZ34" s="12"/>
      <c r="BA34" s="12"/>
      <c r="BJ34" s="12"/>
      <c r="BK34" s="12"/>
      <c r="BM34" s="12"/>
      <c r="BO34" s="12"/>
      <c r="BS34" s="5"/>
      <c r="BT34" s="5"/>
      <c r="BU34" s="5"/>
      <c r="BV34" s="12"/>
      <c r="BW34" s="12"/>
      <c r="BX34" s="12"/>
      <c r="BY34" s="5"/>
      <c r="BZ34" s="5"/>
      <c r="CA34" s="5"/>
      <c r="CB34" s="5"/>
      <c r="CC34" s="5"/>
      <c r="CD34" s="5"/>
      <c r="CE34" s="5"/>
      <c r="CF34" s="5"/>
      <c r="CG34" s="5"/>
    </row>
    <row r="35" spans="2:85" ht="13.2">
      <c r="B35" s="12"/>
      <c r="R35" s="12"/>
      <c r="S35" s="12"/>
      <c r="T35" s="12"/>
      <c r="U35" s="12"/>
      <c r="Y35" s="12"/>
      <c r="Z35" s="12"/>
      <c r="AA35" s="12"/>
      <c r="AC35" s="12"/>
      <c r="AD35" s="12"/>
      <c r="AE35" s="12"/>
      <c r="AF35" s="12"/>
      <c r="AG35" s="12"/>
      <c r="AI35" s="12"/>
      <c r="AO35" s="12"/>
      <c r="AQ35" s="12"/>
      <c r="AR35" s="12"/>
      <c r="AS35" s="12"/>
      <c r="AU35" s="12"/>
      <c r="AV35" s="12"/>
      <c r="AY35" s="12"/>
      <c r="AZ35" s="12"/>
      <c r="BA35" s="12"/>
      <c r="BJ35" s="12"/>
      <c r="BK35" s="12"/>
      <c r="BM35" s="12"/>
      <c r="BO35" s="12"/>
      <c r="BS35" s="5"/>
      <c r="BT35" s="5"/>
      <c r="BU35" s="5"/>
      <c r="BV35" s="12"/>
      <c r="BW35" s="12"/>
      <c r="BX35" s="12"/>
      <c r="BY35" s="5"/>
      <c r="BZ35" s="5"/>
      <c r="CA35" s="5"/>
      <c r="CB35" s="5"/>
      <c r="CC35" s="5"/>
      <c r="CD35" s="5"/>
      <c r="CE35" s="5"/>
      <c r="CF35" s="5"/>
      <c r="CG35" s="5"/>
    </row>
    <row r="36" spans="2:85" ht="13.2">
      <c r="B36" s="12"/>
      <c r="R36" s="12"/>
      <c r="S36" s="12"/>
      <c r="T36" s="12"/>
      <c r="U36" s="12"/>
      <c r="Y36" s="12"/>
      <c r="Z36" s="12"/>
      <c r="AA36" s="12"/>
      <c r="AC36" s="12"/>
      <c r="AD36" s="12"/>
      <c r="AE36" s="12"/>
      <c r="AF36" s="12"/>
      <c r="AG36" s="12"/>
      <c r="AI36" s="12"/>
      <c r="AO36" s="12"/>
      <c r="AQ36" s="12"/>
      <c r="AR36" s="12"/>
      <c r="AS36" s="12"/>
      <c r="AU36" s="12"/>
      <c r="AV36" s="12"/>
      <c r="AY36" s="12"/>
      <c r="AZ36" s="12"/>
      <c r="BA36" s="12"/>
      <c r="BJ36" s="12"/>
      <c r="BK36" s="12"/>
      <c r="BM36" s="12"/>
      <c r="BO36" s="12"/>
      <c r="BS36" s="5"/>
      <c r="BT36" s="5"/>
      <c r="BU36" s="5"/>
      <c r="BV36" s="12"/>
      <c r="BW36" s="12"/>
      <c r="BX36" s="12"/>
      <c r="BY36" s="5"/>
      <c r="BZ36" s="5"/>
      <c r="CA36" s="5"/>
      <c r="CB36" s="5"/>
      <c r="CC36" s="5"/>
      <c r="CD36" s="5"/>
      <c r="CE36" s="5"/>
      <c r="CF36" s="5"/>
      <c r="CG36" s="5"/>
    </row>
    <row r="37" spans="2:85" ht="13.2">
      <c r="B37" s="12"/>
      <c r="R37" s="12"/>
      <c r="S37" s="12"/>
      <c r="T37" s="12"/>
      <c r="U37" s="12"/>
      <c r="Y37" s="12"/>
      <c r="Z37" s="12"/>
      <c r="AA37" s="12"/>
      <c r="AC37" s="12"/>
      <c r="AD37" s="12"/>
      <c r="AE37" s="12"/>
      <c r="AF37" s="12"/>
      <c r="AG37" s="12"/>
      <c r="AI37" s="12"/>
      <c r="AO37" s="12"/>
      <c r="AQ37" s="12"/>
      <c r="AR37" s="12"/>
      <c r="AS37" s="12"/>
      <c r="AU37" s="12"/>
      <c r="AV37" s="12"/>
      <c r="AY37" s="12"/>
      <c r="AZ37" s="12"/>
      <c r="BA37" s="12"/>
      <c r="BJ37" s="12"/>
      <c r="BK37" s="12"/>
      <c r="BM37" s="12"/>
      <c r="BO37" s="12"/>
      <c r="BS37" s="5"/>
      <c r="BT37" s="5"/>
      <c r="BU37" s="5"/>
      <c r="BV37" s="12"/>
      <c r="BW37" s="12"/>
      <c r="BX37" s="12"/>
      <c r="BY37" s="5"/>
      <c r="BZ37" s="5"/>
      <c r="CA37" s="5"/>
      <c r="CB37" s="5"/>
      <c r="CC37" s="5"/>
      <c r="CD37" s="5"/>
      <c r="CE37" s="5"/>
      <c r="CF37" s="5"/>
      <c r="CG37" s="5"/>
    </row>
    <row r="38" spans="2:85" ht="13.2">
      <c r="B38" s="12"/>
      <c r="R38" s="12"/>
      <c r="S38" s="12"/>
      <c r="T38" s="12"/>
      <c r="U38" s="12"/>
      <c r="Y38" s="12"/>
      <c r="Z38" s="12"/>
      <c r="AA38" s="12"/>
      <c r="AC38" s="12"/>
      <c r="AD38" s="12"/>
      <c r="AE38" s="12"/>
      <c r="AF38" s="12"/>
      <c r="AG38" s="12"/>
      <c r="AI38" s="12"/>
      <c r="AO38" s="12"/>
      <c r="AQ38" s="12"/>
      <c r="AR38" s="12"/>
      <c r="AS38" s="12"/>
      <c r="AU38" s="12"/>
      <c r="AV38" s="12"/>
      <c r="AY38" s="12"/>
      <c r="AZ38" s="12"/>
      <c r="BA38" s="12"/>
      <c r="BJ38" s="12"/>
      <c r="BK38" s="12"/>
      <c r="BM38" s="12"/>
      <c r="BO38" s="12"/>
      <c r="BS38" s="5"/>
      <c r="BT38" s="5"/>
      <c r="BU38" s="5"/>
      <c r="BV38" s="12"/>
      <c r="BW38" s="12"/>
      <c r="BX38" s="12"/>
      <c r="BY38" s="5"/>
      <c r="BZ38" s="5"/>
      <c r="CA38" s="5"/>
      <c r="CB38" s="5"/>
      <c r="CC38" s="5"/>
      <c r="CD38" s="5"/>
      <c r="CE38" s="5"/>
      <c r="CF38" s="5"/>
      <c r="CG38" s="5"/>
    </row>
    <row r="39" spans="2:85" ht="13.2">
      <c r="B39" s="12"/>
      <c r="R39" s="12"/>
      <c r="S39" s="12"/>
      <c r="T39" s="12"/>
      <c r="U39" s="12"/>
      <c r="Y39" s="12"/>
      <c r="Z39" s="12"/>
      <c r="AA39" s="12"/>
      <c r="AC39" s="12"/>
      <c r="AD39" s="12"/>
      <c r="AE39" s="12"/>
      <c r="AF39" s="12"/>
      <c r="AG39" s="12"/>
      <c r="AI39" s="12"/>
      <c r="AO39" s="12"/>
      <c r="AQ39" s="12"/>
      <c r="AR39" s="12"/>
      <c r="AS39" s="12"/>
      <c r="AU39" s="12"/>
      <c r="AV39" s="12"/>
      <c r="AY39" s="12"/>
      <c r="AZ39" s="12"/>
      <c r="BA39" s="12"/>
      <c r="BJ39" s="12"/>
      <c r="BK39" s="12"/>
      <c r="BM39" s="12"/>
      <c r="BO39" s="12"/>
      <c r="BS39" s="5"/>
      <c r="BT39" s="5"/>
      <c r="BU39" s="5"/>
      <c r="BV39" s="12"/>
      <c r="BW39" s="12"/>
      <c r="BX39" s="12"/>
      <c r="BY39" s="5"/>
      <c r="BZ39" s="5"/>
      <c r="CA39" s="5"/>
      <c r="CB39" s="5"/>
      <c r="CC39" s="5"/>
      <c r="CD39" s="5"/>
      <c r="CE39" s="5"/>
      <c r="CF39" s="5"/>
      <c r="CG39" s="5"/>
    </row>
    <row r="40" spans="2:85" ht="13.2">
      <c r="B40" s="12"/>
      <c r="R40" s="12"/>
      <c r="S40" s="12"/>
      <c r="T40" s="12"/>
      <c r="U40" s="12"/>
      <c r="Y40" s="12"/>
      <c r="Z40" s="12"/>
      <c r="AA40" s="12"/>
      <c r="AC40" s="12"/>
      <c r="AD40" s="12"/>
      <c r="AE40" s="12"/>
      <c r="AF40" s="12"/>
      <c r="AG40" s="12"/>
      <c r="AI40" s="12"/>
      <c r="AO40" s="12"/>
      <c r="AQ40" s="12"/>
      <c r="AR40" s="12"/>
      <c r="AS40" s="12"/>
      <c r="AU40" s="12"/>
      <c r="AV40" s="12"/>
      <c r="AY40" s="12"/>
      <c r="AZ40" s="12"/>
      <c r="BA40" s="12"/>
      <c r="BJ40" s="12"/>
      <c r="BK40" s="12"/>
      <c r="BM40" s="12"/>
      <c r="BO40" s="12"/>
      <c r="BS40" s="5"/>
      <c r="BT40" s="5"/>
      <c r="BU40" s="5"/>
      <c r="BV40" s="12"/>
      <c r="BW40" s="12"/>
      <c r="BX40" s="12"/>
      <c r="BY40" s="5"/>
      <c r="BZ40" s="5"/>
      <c r="CA40" s="5"/>
      <c r="CB40" s="5"/>
      <c r="CC40" s="5"/>
      <c r="CD40" s="5"/>
      <c r="CE40" s="5"/>
      <c r="CF40" s="5"/>
      <c r="CG40" s="5"/>
    </row>
    <row r="41" spans="2:85" ht="13.2">
      <c r="B41" s="12"/>
      <c r="R41" s="12"/>
      <c r="S41" s="12"/>
      <c r="T41" s="12"/>
      <c r="U41" s="12"/>
      <c r="Y41" s="12"/>
      <c r="Z41" s="12"/>
      <c r="AA41" s="12"/>
      <c r="AC41" s="12"/>
      <c r="AD41" s="12"/>
      <c r="AE41" s="12"/>
      <c r="AF41" s="12"/>
      <c r="AG41" s="12"/>
      <c r="AI41" s="12"/>
      <c r="AO41" s="12"/>
      <c r="AQ41" s="12"/>
      <c r="AR41" s="12"/>
      <c r="AS41" s="12"/>
      <c r="AU41" s="12"/>
      <c r="AV41" s="12"/>
      <c r="AY41" s="12"/>
      <c r="AZ41" s="12"/>
      <c r="BA41" s="12"/>
      <c r="BJ41" s="12"/>
      <c r="BK41" s="12"/>
      <c r="BM41" s="12"/>
      <c r="BO41" s="12"/>
      <c r="BS41" s="5"/>
      <c r="BT41" s="5"/>
      <c r="BU41" s="5"/>
      <c r="BV41" s="12"/>
      <c r="BW41" s="12"/>
      <c r="BX41" s="12"/>
      <c r="BY41" s="5"/>
      <c r="BZ41" s="5"/>
      <c r="CA41" s="5"/>
      <c r="CB41" s="5"/>
      <c r="CC41" s="5"/>
      <c r="CD41" s="5"/>
      <c r="CE41" s="5"/>
      <c r="CF41" s="5"/>
      <c r="CG41" s="5"/>
    </row>
    <row r="42" spans="2:85" ht="13.2">
      <c r="B42" s="12"/>
      <c r="R42" s="12"/>
      <c r="S42" s="12"/>
      <c r="T42" s="12"/>
      <c r="U42" s="12"/>
      <c r="Y42" s="12"/>
      <c r="Z42" s="12"/>
      <c r="AA42" s="12"/>
      <c r="AC42" s="12"/>
      <c r="AD42" s="12"/>
      <c r="AE42" s="12"/>
      <c r="AF42" s="12"/>
      <c r="AG42" s="12"/>
      <c r="AI42" s="12"/>
      <c r="AO42" s="12"/>
      <c r="AQ42" s="12"/>
      <c r="AR42" s="12"/>
      <c r="AS42" s="12"/>
      <c r="AU42" s="12"/>
      <c r="AV42" s="12"/>
      <c r="AY42" s="12"/>
      <c r="AZ42" s="12"/>
      <c r="BA42" s="12"/>
      <c r="BJ42" s="12"/>
      <c r="BK42" s="12"/>
      <c r="BM42" s="12"/>
      <c r="BO42" s="12"/>
      <c r="BS42" s="5"/>
      <c r="BT42" s="5"/>
      <c r="BU42" s="5"/>
      <c r="BV42" s="12"/>
      <c r="BW42" s="12"/>
      <c r="BX42" s="12"/>
      <c r="BY42" s="5"/>
      <c r="BZ42" s="5"/>
      <c r="CA42" s="5"/>
      <c r="CB42" s="5"/>
      <c r="CC42" s="5"/>
      <c r="CD42" s="5"/>
      <c r="CE42" s="5"/>
      <c r="CF42" s="5"/>
      <c r="CG42" s="5"/>
    </row>
    <row r="43" spans="2:85" ht="13.2">
      <c r="B43" s="12"/>
      <c r="R43" s="12"/>
      <c r="S43" s="12"/>
      <c r="T43" s="12"/>
      <c r="U43" s="12"/>
      <c r="Y43" s="12"/>
      <c r="Z43" s="12"/>
      <c r="AA43" s="12"/>
      <c r="AC43" s="12"/>
      <c r="AD43" s="12"/>
      <c r="AE43" s="12"/>
      <c r="AF43" s="12"/>
      <c r="AG43" s="12"/>
      <c r="AI43" s="12"/>
      <c r="AO43" s="12"/>
      <c r="AQ43" s="12"/>
      <c r="AR43" s="12"/>
      <c r="AS43" s="12"/>
      <c r="AU43" s="12"/>
      <c r="AV43" s="12"/>
      <c r="AY43" s="12"/>
      <c r="AZ43" s="12"/>
      <c r="BA43" s="12"/>
      <c r="BJ43" s="12"/>
      <c r="BK43" s="12"/>
      <c r="BM43" s="12"/>
      <c r="BO43" s="12"/>
      <c r="BS43" s="5"/>
      <c r="BT43" s="5"/>
      <c r="BU43" s="5"/>
      <c r="BV43" s="12"/>
      <c r="BW43" s="12"/>
      <c r="BX43" s="12"/>
      <c r="BY43" s="5"/>
      <c r="BZ43" s="5"/>
      <c r="CA43" s="5"/>
      <c r="CB43" s="5"/>
      <c r="CC43" s="5"/>
      <c r="CD43" s="5"/>
      <c r="CE43" s="5"/>
      <c r="CF43" s="5"/>
      <c r="CG43" s="5"/>
    </row>
    <row r="44" spans="2:85" ht="13.2">
      <c r="B44" s="12"/>
      <c r="R44" s="12"/>
      <c r="S44" s="12"/>
      <c r="T44" s="12"/>
      <c r="U44" s="12"/>
      <c r="Y44" s="12"/>
      <c r="Z44" s="12"/>
      <c r="AA44" s="12"/>
      <c r="AC44" s="12"/>
      <c r="AD44" s="12"/>
      <c r="AE44" s="12"/>
      <c r="AF44" s="12"/>
      <c r="AG44" s="12"/>
      <c r="AI44" s="12"/>
      <c r="AO44" s="12"/>
      <c r="AQ44" s="12"/>
      <c r="AR44" s="12"/>
      <c r="AS44" s="12"/>
      <c r="AU44" s="12"/>
      <c r="AV44" s="12"/>
      <c r="AY44" s="12"/>
      <c r="AZ44" s="12"/>
      <c r="BA44" s="12"/>
      <c r="BJ44" s="12"/>
      <c r="BK44" s="12"/>
      <c r="BM44" s="12"/>
      <c r="BO44" s="12"/>
      <c r="BS44" s="5"/>
      <c r="BT44" s="5"/>
      <c r="BU44" s="5"/>
      <c r="BV44" s="12"/>
      <c r="BW44" s="12"/>
      <c r="BX44" s="12"/>
      <c r="BY44" s="5"/>
      <c r="BZ44" s="5"/>
      <c r="CA44" s="5"/>
      <c r="CB44" s="5"/>
      <c r="CC44" s="5"/>
      <c r="CD44" s="5"/>
      <c r="CE44" s="5"/>
      <c r="CF44" s="5"/>
      <c r="CG44" s="5"/>
    </row>
    <row r="45" spans="2:85" ht="13.2">
      <c r="B45" s="12"/>
      <c r="R45" s="12"/>
      <c r="S45" s="12"/>
      <c r="T45" s="12"/>
      <c r="U45" s="12"/>
      <c r="Y45" s="12"/>
      <c r="Z45" s="12"/>
      <c r="AA45" s="12"/>
      <c r="AC45" s="12"/>
      <c r="AD45" s="12"/>
      <c r="AE45" s="12"/>
      <c r="AF45" s="12"/>
      <c r="AG45" s="12"/>
      <c r="AI45" s="12"/>
      <c r="AO45" s="12"/>
      <c r="AQ45" s="12"/>
      <c r="AR45" s="12"/>
      <c r="AS45" s="12"/>
      <c r="AU45" s="12"/>
      <c r="AV45" s="12"/>
      <c r="AY45" s="12"/>
      <c r="AZ45" s="12"/>
      <c r="BA45" s="12"/>
      <c r="BJ45" s="12"/>
      <c r="BK45" s="12"/>
      <c r="BM45" s="12"/>
      <c r="BO45" s="12"/>
      <c r="BS45" s="5"/>
      <c r="BT45" s="5"/>
      <c r="BU45" s="5"/>
      <c r="BV45" s="12"/>
      <c r="BW45" s="12"/>
      <c r="BX45" s="12"/>
      <c r="BY45" s="5"/>
      <c r="BZ45" s="5"/>
      <c r="CA45" s="5"/>
      <c r="CB45" s="5"/>
      <c r="CC45" s="5"/>
      <c r="CD45" s="5"/>
      <c r="CE45" s="5"/>
      <c r="CF45" s="5"/>
      <c r="CG45" s="5"/>
    </row>
    <row r="46" spans="2:85" ht="13.2">
      <c r="B46" s="12"/>
      <c r="R46" s="12"/>
      <c r="S46" s="12"/>
      <c r="T46" s="12"/>
      <c r="U46" s="12"/>
      <c r="Y46" s="12"/>
      <c r="Z46" s="12"/>
      <c r="AA46" s="12"/>
      <c r="AC46" s="12"/>
      <c r="AD46" s="12"/>
      <c r="AE46" s="12"/>
      <c r="AF46" s="12"/>
      <c r="AG46" s="12"/>
      <c r="AI46" s="12"/>
      <c r="AO46" s="12"/>
      <c r="AQ46" s="12"/>
      <c r="AR46" s="12"/>
      <c r="AS46" s="12"/>
      <c r="AU46" s="12"/>
      <c r="AV46" s="12"/>
      <c r="AY46" s="12"/>
      <c r="AZ46" s="12"/>
      <c r="BA46" s="12"/>
      <c r="BJ46" s="12"/>
      <c r="BK46" s="12"/>
      <c r="BM46" s="12"/>
      <c r="BO46" s="12"/>
      <c r="BS46" s="5"/>
      <c r="BT46" s="5"/>
      <c r="BU46" s="5"/>
      <c r="BV46" s="12"/>
      <c r="BW46" s="12"/>
      <c r="BX46" s="12"/>
      <c r="BY46" s="5"/>
      <c r="BZ46" s="5"/>
      <c r="CA46" s="5"/>
      <c r="CB46" s="5"/>
      <c r="CC46" s="5"/>
      <c r="CD46" s="5"/>
      <c r="CE46" s="5"/>
      <c r="CF46" s="5"/>
      <c r="CG46" s="5"/>
    </row>
    <row r="47" spans="2:85" ht="13.2">
      <c r="B47" s="12"/>
      <c r="R47" s="12"/>
      <c r="S47" s="12"/>
      <c r="T47" s="12"/>
      <c r="U47" s="12"/>
      <c r="Y47" s="12"/>
      <c r="Z47" s="12"/>
      <c r="AA47" s="12"/>
      <c r="AC47" s="12"/>
      <c r="AD47" s="12"/>
      <c r="AE47" s="12"/>
      <c r="AF47" s="12"/>
      <c r="AG47" s="12"/>
      <c r="AI47" s="12"/>
      <c r="AO47" s="12"/>
      <c r="AQ47" s="12"/>
      <c r="AR47" s="12"/>
      <c r="AS47" s="12"/>
      <c r="AU47" s="12"/>
      <c r="AV47" s="12"/>
      <c r="AY47" s="12"/>
      <c r="AZ47" s="12"/>
      <c r="BA47" s="12"/>
      <c r="BJ47" s="12"/>
      <c r="BK47" s="12"/>
      <c r="BM47" s="12"/>
      <c r="BO47" s="12"/>
      <c r="BS47" s="5"/>
      <c r="BT47" s="5"/>
      <c r="BU47" s="5"/>
      <c r="BV47" s="12"/>
      <c r="BW47" s="12"/>
      <c r="BX47" s="12"/>
      <c r="BY47" s="5"/>
      <c r="BZ47" s="5"/>
      <c r="CA47" s="5"/>
      <c r="CB47" s="5"/>
      <c r="CC47" s="5"/>
      <c r="CD47" s="5"/>
      <c r="CE47" s="5"/>
      <c r="CF47" s="5"/>
      <c r="CG47" s="5"/>
    </row>
    <row r="48" spans="2:85" ht="13.2">
      <c r="B48" s="12"/>
      <c r="R48" s="12"/>
      <c r="S48" s="12"/>
      <c r="T48" s="12"/>
      <c r="U48" s="12"/>
      <c r="Y48" s="12"/>
      <c r="Z48" s="12"/>
      <c r="AA48" s="12"/>
      <c r="AC48" s="12"/>
      <c r="AD48" s="12"/>
      <c r="AE48" s="12"/>
      <c r="AF48" s="12"/>
      <c r="AG48" s="12"/>
      <c r="AI48" s="12"/>
      <c r="AO48" s="12"/>
      <c r="AQ48" s="12"/>
      <c r="AR48" s="12"/>
      <c r="AS48" s="12"/>
      <c r="AU48" s="12"/>
      <c r="AV48" s="12"/>
      <c r="AY48" s="12"/>
      <c r="AZ48" s="12"/>
      <c r="BA48" s="12"/>
      <c r="BJ48" s="12"/>
      <c r="BK48" s="12"/>
      <c r="BM48" s="12"/>
      <c r="BO48" s="12"/>
      <c r="BS48" s="5"/>
      <c r="BT48" s="5"/>
      <c r="BU48" s="5"/>
      <c r="BV48" s="12"/>
      <c r="BW48" s="12"/>
      <c r="BX48" s="12"/>
      <c r="BY48" s="5"/>
      <c r="BZ48" s="5"/>
      <c r="CA48" s="5"/>
      <c r="CB48" s="5"/>
      <c r="CC48" s="5"/>
      <c r="CD48" s="5"/>
      <c r="CE48" s="5"/>
      <c r="CF48" s="5"/>
      <c r="CG48" s="5"/>
    </row>
    <row r="49" spans="2:85" ht="13.2">
      <c r="B49" s="12"/>
      <c r="R49" s="12"/>
      <c r="S49" s="12"/>
      <c r="T49" s="12"/>
      <c r="U49" s="12"/>
      <c r="Y49" s="12"/>
      <c r="Z49" s="12"/>
      <c r="AA49" s="12"/>
      <c r="AC49" s="12"/>
      <c r="AD49" s="12"/>
      <c r="AE49" s="12"/>
      <c r="AF49" s="12"/>
      <c r="AG49" s="12"/>
      <c r="AI49" s="12"/>
      <c r="AO49" s="12"/>
      <c r="AQ49" s="12"/>
      <c r="AR49" s="12"/>
      <c r="AS49" s="12"/>
      <c r="AU49" s="12"/>
      <c r="AV49" s="12"/>
      <c r="AY49" s="12"/>
      <c r="AZ49" s="12"/>
      <c r="BA49" s="12"/>
      <c r="BJ49" s="12"/>
      <c r="BK49" s="12"/>
      <c r="BM49" s="12"/>
      <c r="BO49" s="12"/>
      <c r="BS49" s="5"/>
      <c r="BT49" s="5"/>
      <c r="BU49" s="5"/>
      <c r="BV49" s="12"/>
      <c r="BW49" s="12"/>
      <c r="BX49" s="12"/>
      <c r="BY49" s="5"/>
      <c r="BZ49" s="5"/>
      <c r="CA49" s="5"/>
      <c r="CB49" s="5"/>
      <c r="CC49" s="5"/>
      <c r="CD49" s="5"/>
      <c r="CE49" s="5"/>
      <c r="CF49" s="5"/>
      <c r="CG49" s="5"/>
    </row>
    <row r="50" spans="2:85" ht="13.2">
      <c r="B50" s="12"/>
      <c r="R50" s="12"/>
      <c r="S50" s="12"/>
      <c r="T50" s="12"/>
      <c r="U50" s="12"/>
      <c r="Y50" s="12"/>
      <c r="Z50" s="12"/>
      <c r="AA50" s="12"/>
      <c r="AC50" s="12"/>
      <c r="AD50" s="12"/>
      <c r="AE50" s="12"/>
      <c r="AF50" s="12"/>
      <c r="AG50" s="12"/>
      <c r="AI50" s="12"/>
      <c r="AO50" s="12"/>
      <c r="AQ50" s="12"/>
      <c r="AR50" s="12"/>
      <c r="AS50" s="12"/>
      <c r="AU50" s="12"/>
      <c r="AV50" s="12"/>
      <c r="AY50" s="12"/>
      <c r="AZ50" s="12"/>
      <c r="BA50" s="12"/>
      <c r="BJ50" s="12"/>
      <c r="BK50" s="12"/>
      <c r="BM50" s="12"/>
      <c r="BO50" s="12"/>
      <c r="BS50" s="5"/>
      <c r="BT50" s="5"/>
      <c r="BU50" s="5"/>
      <c r="BV50" s="12"/>
      <c r="BW50" s="12"/>
      <c r="BX50" s="12"/>
      <c r="BY50" s="5"/>
      <c r="BZ50" s="5"/>
      <c r="CA50" s="5"/>
      <c r="CB50" s="5"/>
      <c r="CC50" s="5"/>
      <c r="CD50" s="5"/>
      <c r="CE50" s="5"/>
      <c r="CF50" s="5"/>
      <c r="CG50" s="5"/>
    </row>
    <row r="51" spans="2:85" ht="13.2">
      <c r="B51" s="12"/>
      <c r="R51" s="12"/>
      <c r="S51" s="12"/>
      <c r="T51" s="12"/>
      <c r="U51" s="12"/>
      <c r="Y51" s="12"/>
      <c r="Z51" s="12"/>
      <c r="AA51" s="12"/>
      <c r="AC51" s="12"/>
      <c r="AD51" s="12"/>
      <c r="AE51" s="12"/>
      <c r="AF51" s="12"/>
      <c r="AG51" s="12"/>
      <c r="AI51" s="12"/>
      <c r="AO51" s="12"/>
      <c r="AQ51" s="12"/>
      <c r="AR51" s="12"/>
      <c r="AS51" s="12"/>
      <c r="AU51" s="12"/>
      <c r="AV51" s="12"/>
      <c r="AY51" s="12"/>
      <c r="AZ51" s="12"/>
      <c r="BA51" s="12"/>
      <c r="BJ51" s="12"/>
      <c r="BK51" s="12"/>
      <c r="BM51" s="12"/>
      <c r="BO51" s="12"/>
      <c r="BS51" s="5"/>
      <c r="BT51" s="5"/>
      <c r="BU51" s="5"/>
      <c r="BV51" s="12"/>
      <c r="BW51" s="12"/>
      <c r="BX51" s="12"/>
      <c r="BY51" s="5"/>
      <c r="BZ51" s="5"/>
      <c r="CA51" s="5"/>
      <c r="CB51" s="5"/>
      <c r="CC51" s="5"/>
      <c r="CD51" s="5"/>
      <c r="CE51" s="5"/>
      <c r="CF51" s="5"/>
      <c r="CG51" s="5"/>
    </row>
    <row r="52" spans="2:85" ht="13.2">
      <c r="B52" s="12"/>
      <c r="R52" s="12"/>
      <c r="S52" s="12"/>
      <c r="T52" s="12"/>
      <c r="U52" s="12"/>
      <c r="Y52" s="12"/>
      <c r="Z52" s="12"/>
      <c r="AA52" s="12"/>
      <c r="AC52" s="12"/>
      <c r="AD52" s="12"/>
      <c r="AE52" s="12"/>
      <c r="AF52" s="12"/>
      <c r="AG52" s="12"/>
      <c r="AI52" s="12"/>
      <c r="AO52" s="12"/>
      <c r="AQ52" s="12"/>
      <c r="AR52" s="12"/>
      <c r="AS52" s="12"/>
      <c r="AU52" s="12"/>
      <c r="AV52" s="12"/>
      <c r="AY52" s="12"/>
      <c r="AZ52" s="12"/>
      <c r="BA52" s="12"/>
      <c r="BJ52" s="12"/>
      <c r="BK52" s="12"/>
      <c r="BM52" s="12"/>
      <c r="BO52" s="12"/>
      <c r="BS52" s="5"/>
      <c r="BT52" s="5"/>
      <c r="BU52" s="5"/>
      <c r="BV52" s="12"/>
      <c r="BW52" s="12"/>
      <c r="BX52" s="12"/>
      <c r="BY52" s="5"/>
      <c r="BZ52" s="5"/>
      <c r="CA52" s="5"/>
      <c r="CB52" s="5"/>
      <c r="CC52" s="5"/>
      <c r="CD52" s="5"/>
      <c r="CE52" s="5"/>
      <c r="CF52" s="5"/>
      <c r="CG52" s="5"/>
    </row>
    <row r="53" spans="2:85" ht="13.2">
      <c r="B53" s="12"/>
      <c r="R53" s="12"/>
      <c r="S53" s="12"/>
      <c r="T53" s="12"/>
      <c r="U53" s="12"/>
      <c r="Y53" s="12"/>
      <c r="Z53" s="12"/>
      <c r="AA53" s="12"/>
      <c r="AC53" s="12"/>
      <c r="AD53" s="12"/>
      <c r="AE53" s="12"/>
      <c r="AF53" s="12"/>
      <c r="AG53" s="12"/>
      <c r="AI53" s="12"/>
      <c r="AO53" s="12"/>
      <c r="AQ53" s="12"/>
      <c r="AR53" s="12"/>
      <c r="AS53" s="12"/>
      <c r="AU53" s="12"/>
      <c r="AV53" s="12"/>
      <c r="AY53" s="12"/>
      <c r="AZ53" s="12"/>
      <c r="BA53" s="12"/>
      <c r="BJ53" s="12"/>
      <c r="BK53" s="12"/>
      <c r="BM53" s="12"/>
      <c r="BO53" s="12"/>
      <c r="BS53" s="5"/>
      <c r="BT53" s="5"/>
      <c r="BU53" s="5"/>
      <c r="BV53" s="12"/>
      <c r="BW53" s="12"/>
      <c r="BX53" s="12"/>
      <c r="BY53" s="5"/>
      <c r="BZ53" s="5"/>
      <c r="CA53" s="5"/>
      <c r="CB53" s="5"/>
      <c r="CC53" s="5"/>
      <c r="CD53" s="5"/>
      <c r="CE53" s="5"/>
      <c r="CF53" s="5"/>
      <c r="CG53" s="5"/>
    </row>
    <row r="54" spans="2:85" ht="13.2">
      <c r="B54" s="12"/>
      <c r="R54" s="12"/>
      <c r="S54" s="12"/>
      <c r="T54" s="12"/>
      <c r="U54" s="12"/>
      <c r="Y54" s="12"/>
      <c r="Z54" s="12"/>
      <c r="AA54" s="12"/>
      <c r="AC54" s="12"/>
      <c r="AD54" s="12"/>
      <c r="AE54" s="12"/>
      <c r="AF54" s="12"/>
      <c r="AG54" s="12"/>
      <c r="AI54" s="12"/>
      <c r="AO54" s="12"/>
      <c r="AQ54" s="12"/>
      <c r="AR54" s="12"/>
      <c r="AS54" s="12"/>
      <c r="AU54" s="12"/>
      <c r="AV54" s="12"/>
      <c r="AY54" s="12"/>
      <c r="AZ54" s="12"/>
      <c r="BA54" s="12"/>
      <c r="BJ54" s="12"/>
      <c r="BK54" s="12"/>
      <c r="BM54" s="12"/>
      <c r="BO54" s="12"/>
      <c r="BS54" s="5"/>
      <c r="BT54" s="5"/>
      <c r="BU54" s="5"/>
      <c r="BV54" s="12"/>
      <c r="BW54" s="12"/>
      <c r="BX54" s="12"/>
      <c r="BY54" s="5"/>
      <c r="BZ54" s="5"/>
      <c r="CA54" s="5"/>
      <c r="CB54" s="5"/>
      <c r="CC54" s="5"/>
      <c r="CD54" s="5"/>
      <c r="CE54" s="5"/>
      <c r="CF54" s="5"/>
      <c r="CG54" s="5"/>
    </row>
    <row r="55" spans="2:85" ht="13.2">
      <c r="B55" s="12"/>
      <c r="R55" s="12"/>
      <c r="S55" s="12"/>
      <c r="T55" s="12"/>
      <c r="U55" s="12"/>
      <c r="Y55" s="12"/>
      <c r="Z55" s="12"/>
      <c r="AA55" s="12"/>
      <c r="AC55" s="12"/>
      <c r="AD55" s="12"/>
      <c r="AE55" s="12"/>
      <c r="AF55" s="12"/>
      <c r="AG55" s="12"/>
      <c r="AI55" s="12"/>
      <c r="AO55" s="12"/>
      <c r="AQ55" s="12"/>
      <c r="AR55" s="12"/>
      <c r="AS55" s="12"/>
      <c r="AU55" s="12"/>
      <c r="AV55" s="12"/>
      <c r="AY55" s="12"/>
      <c r="AZ55" s="12"/>
      <c r="BA55" s="12"/>
      <c r="BJ55" s="12"/>
      <c r="BK55" s="12"/>
      <c r="BM55" s="12"/>
      <c r="BO55" s="12"/>
      <c r="BS55" s="5"/>
      <c r="BT55" s="5"/>
      <c r="BU55" s="5"/>
      <c r="BV55" s="12"/>
      <c r="BW55" s="12"/>
      <c r="BX55" s="12"/>
      <c r="BY55" s="5"/>
      <c r="BZ55" s="5"/>
      <c r="CA55" s="5"/>
      <c r="CB55" s="5"/>
      <c r="CC55" s="5"/>
      <c r="CD55" s="5"/>
      <c r="CE55" s="5"/>
      <c r="CF55" s="5"/>
      <c r="CG55" s="5"/>
    </row>
    <row r="56" spans="2:85" ht="13.2">
      <c r="B56" s="12"/>
      <c r="R56" s="12"/>
      <c r="S56" s="12"/>
      <c r="T56" s="12"/>
      <c r="U56" s="12"/>
      <c r="Y56" s="12"/>
      <c r="Z56" s="12"/>
      <c r="AA56" s="12"/>
      <c r="AC56" s="12"/>
      <c r="AD56" s="12"/>
      <c r="AE56" s="12"/>
      <c r="AF56" s="12"/>
      <c r="AG56" s="12"/>
      <c r="AI56" s="12"/>
      <c r="AO56" s="12"/>
      <c r="AQ56" s="12"/>
      <c r="AR56" s="12"/>
      <c r="AS56" s="12"/>
      <c r="AU56" s="12"/>
      <c r="AV56" s="12"/>
      <c r="AY56" s="12"/>
      <c r="AZ56" s="12"/>
      <c r="BA56" s="12"/>
      <c r="BJ56" s="12"/>
      <c r="BK56" s="12"/>
      <c r="BM56" s="12"/>
      <c r="BO56" s="12"/>
      <c r="BS56" s="5"/>
      <c r="BT56" s="5"/>
      <c r="BU56" s="5"/>
      <c r="BV56" s="12"/>
      <c r="BW56" s="12"/>
      <c r="BX56" s="12"/>
      <c r="BY56" s="5"/>
      <c r="BZ56" s="5"/>
      <c r="CA56" s="5"/>
      <c r="CB56" s="5"/>
      <c r="CC56" s="5"/>
      <c r="CD56" s="5"/>
      <c r="CE56" s="5"/>
      <c r="CF56" s="5"/>
      <c r="CG56" s="5"/>
    </row>
    <row r="57" spans="2:85" ht="13.2">
      <c r="B57" s="12"/>
      <c r="R57" s="12"/>
      <c r="S57" s="12"/>
      <c r="T57" s="12"/>
      <c r="U57" s="12"/>
      <c r="Y57" s="12"/>
      <c r="Z57" s="12"/>
      <c r="AA57" s="12"/>
      <c r="AC57" s="12"/>
      <c r="AD57" s="12"/>
      <c r="AE57" s="12"/>
      <c r="AF57" s="12"/>
      <c r="AG57" s="12"/>
      <c r="AI57" s="12"/>
      <c r="AO57" s="12"/>
      <c r="AQ57" s="12"/>
      <c r="AR57" s="12"/>
      <c r="AS57" s="12"/>
      <c r="AU57" s="12"/>
      <c r="AV57" s="12"/>
      <c r="AY57" s="12"/>
      <c r="AZ57" s="12"/>
      <c r="BA57" s="12"/>
      <c r="BJ57" s="12"/>
      <c r="BK57" s="12"/>
      <c r="BM57" s="12"/>
      <c r="BO57" s="12"/>
      <c r="BS57" s="5"/>
      <c r="BT57" s="5"/>
      <c r="BU57" s="5"/>
      <c r="BV57" s="12"/>
      <c r="BW57" s="12"/>
      <c r="BX57" s="12"/>
      <c r="BY57" s="5"/>
      <c r="BZ57" s="5"/>
      <c r="CA57" s="5"/>
      <c r="CB57" s="5"/>
      <c r="CC57" s="5"/>
      <c r="CD57" s="5"/>
      <c r="CE57" s="5"/>
      <c r="CF57" s="5"/>
      <c r="CG57" s="5"/>
    </row>
    <row r="58" spans="2:85" ht="13.2">
      <c r="B58" s="12"/>
      <c r="R58" s="12"/>
      <c r="S58" s="12"/>
      <c r="T58" s="12"/>
      <c r="U58" s="12"/>
      <c r="Y58" s="12"/>
      <c r="Z58" s="12"/>
      <c r="AA58" s="12"/>
      <c r="AC58" s="12"/>
      <c r="AD58" s="12"/>
      <c r="AE58" s="12"/>
      <c r="AF58" s="12"/>
      <c r="AG58" s="12"/>
      <c r="AI58" s="12"/>
      <c r="AO58" s="12"/>
      <c r="AQ58" s="12"/>
      <c r="AR58" s="12"/>
      <c r="AS58" s="12"/>
      <c r="AU58" s="12"/>
      <c r="AV58" s="12"/>
      <c r="AY58" s="12"/>
      <c r="AZ58" s="12"/>
      <c r="BA58" s="12"/>
      <c r="BJ58" s="12"/>
      <c r="BK58" s="12"/>
      <c r="BM58" s="12"/>
      <c r="BO58" s="12"/>
      <c r="BS58" s="5"/>
      <c r="BT58" s="5"/>
      <c r="BU58" s="5"/>
      <c r="BV58" s="12"/>
      <c r="BW58" s="12"/>
      <c r="BX58" s="12"/>
      <c r="BY58" s="5"/>
      <c r="BZ58" s="5"/>
      <c r="CA58" s="5"/>
      <c r="CB58" s="5"/>
      <c r="CC58" s="5"/>
      <c r="CD58" s="5"/>
      <c r="CE58" s="5"/>
      <c r="CF58" s="5"/>
      <c r="CG58" s="5"/>
    </row>
    <row r="59" spans="2:85" ht="13.2">
      <c r="B59" s="12"/>
      <c r="R59" s="12"/>
      <c r="S59" s="12"/>
      <c r="T59" s="12"/>
      <c r="U59" s="12"/>
      <c r="Y59" s="12"/>
      <c r="Z59" s="12"/>
      <c r="AA59" s="12"/>
      <c r="AC59" s="12"/>
      <c r="AD59" s="12"/>
      <c r="AE59" s="12"/>
      <c r="AF59" s="12"/>
      <c r="AG59" s="12"/>
      <c r="AI59" s="12"/>
      <c r="AO59" s="12"/>
      <c r="AQ59" s="12"/>
      <c r="AR59" s="12"/>
      <c r="AS59" s="12"/>
      <c r="AU59" s="12"/>
      <c r="AV59" s="12"/>
      <c r="AY59" s="12"/>
      <c r="AZ59" s="12"/>
      <c r="BA59" s="12"/>
      <c r="BJ59" s="12"/>
      <c r="BK59" s="12"/>
      <c r="BM59" s="12"/>
      <c r="BO59" s="12"/>
      <c r="BS59" s="5"/>
      <c r="BT59" s="5"/>
      <c r="BU59" s="5"/>
      <c r="BV59" s="12"/>
      <c r="BW59" s="12"/>
      <c r="BX59" s="12"/>
      <c r="BY59" s="5"/>
      <c r="BZ59" s="5"/>
      <c r="CA59" s="5"/>
      <c r="CB59" s="5"/>
      <c r="CC59" s="5"/>
      <c r="CD59" s="5"/>
      <c r="CE59" s="5"/>
      <c r="CF59" s="5"/>
      <c r="CG59" s="5"/>
    </row>
    <row r="60" spans="2:85" ht="13.2">
      <c r="B60" s="12"/>
      <c r="R60" s="12"/>
      <c r="S60" s="12"/>
      <c r="T60" s="12"/>
      <c r="U60" s="12"/>
      <c r="Y60" s="12"/>
      <c r="Z60" s="12"/>
      <c r="AA60" s="12"/>
      <c r="AC60" s="12"/>
      <c r="AD60" s="12"/>
      <c r="AE60" s="12"/>
      <c r="AF60" s="12"/>
      <c r="AG60" s="12"/>
      <c r="AI60" s="12"/>
      <c r="AO60" s="12"/>
      <c r="AQ60" s="12"/>
      <c r="AR60" s="12"/>
      <c r="AS60" s="12"/>
      <c r="AU60" s="12"/>
      <c r="AV60" s="12"/>
      <c r="AY60" s="12"/>
      <c r="AZ60" s="12"/>
      <c r="BA60" s="12"/>
      <c r="BJ60" s="12"/>
      <c r="BK60" s="12"/>
      <c r="BM60" s="12"/>
      <c r="BO60" s="12"/>
      <c r="BS60" s="5"/>
      <c r="BT60" s="5"/>
      <c r="BU60" s="5"/>
      <c r="BV60" s="12"/>
      <c r="BW60" s="12"/>
      <c r="BX60" s="12"/>
      <c r="BY60" s="5"/>
      <c r="BZ60" s="5"/>
      <c r="CA60" s="5"/>
      <c r="CB60" s="5"/>
      <c r="CC60" s="5"/>
      <c r="CD60" s="5"/>
      <c r="CE60" s="5"/>
      <c r="CF60" s="5"/>
      <c r="CG60" s="5"/>
    </row>
    <row r="61" spans="2:85" ht="13.2">
      <c r="B61" s="12"/>
      <c r="R61" s="12"/>
      <c r="S61" s="12"/>
      <c r="T61" s="12"/>
      <c r="U61" s="12"/>
      <c r="Y61" s="12"/>
      <c r="Z61" s="12"/>
      <c r="AA61" s="12"/>
      <c r="AC61" s="12"/>
      <c r="AD61" s="12"/>
      <c r="AE61" s="12"/>
      <c r="AF61" s="12"/>
      <c r="AG61" s="12"/>
      <c r="AI61" s="12"/>
      <c r="AO61" s="12"/>
      <c r="AQ61" s="12"/>
      <c r="AR61" s="12"/>
      <c r="AS61" s="12"/>
      <c r="AU61" s="12"/>
      <c r="AV61" s="12"/>
      <c r="AY61" s="12"/>
      <c r="AZ61" s="12"/>
      <c r="BA61" s="12"/>
      <c r="BJ61" s="12"/>
      <c r="BK61" s="12"/>
      <c r="BM61" s="12"/>
      <c r="BO61" s="12"/>
      <c r="BS61" s="5"/>
      <c r="BT61" s="5"/>
      <c r="BU61" s="5"/>
      <c r="BV61" s="12"/>
      <c r="BW61" s="12"/>
      <c r="BX61" s="12"/>
      <c r="BY61" s="5"/>
      <c r="BZ61" s="5"/>
      <c r="CA61" s="5"/>
      <c r="CB61" s="5"/>
      <c r="CC61" s="5"/>
      <c r="CD61" s="5"/>
      <c r="CE61" s="5"/>
      <c r="CF61" s="5"/>
      <c r="CG61" s="5"/>
    </row>
    <row r="62" spans="2:85" ht="13.2">
      <c r="B62" s="12"/>
      <c r="R62" s="12"/>
      <c r="S62" s="12"/>
      <c r="T62" s="12"/>
      <c r="U62" s="12"/>
      <c r="Y62" s="12"/>
      <c r="Z62" s="12"/>
      <c r="AA62" s="12"/>
      <c r="AC62" s="12"/>
      <c r="AD62" s="12"/>
      <c r="AE62" s="12"/>
      <c r="AF62" s="12"/>
      <c r="AG62" s="12"/>
      <c r="AI62" s="12"/>
      <c r="AO62" s="12"/>
      <c r="AQ62" s="12"/>
      <c r="AR62" s="12"/>
      <c r="AS62" s="12"/>
      <c r="AU62" s="12"/>
      <c r="AV62" s="12"/>
      <c r="AY62" s="12"/>
      <c r="AZ62" s="12"/>
      <c r="BA62" s="12"/>
      <c r="BJ62" s="12"/>
      <c r="BK62" s="12"/>
      <c r="BM62" s="12"/>
      <c r="BO62" s="12"/>
      <c r="BS62" s="5"/>
      <c r="BT62" s="5"/>
      <c r="BU62" s="5"/>
      <c r="BV62" s="12"/>
      <c r="BW62" s="12"/>
      <c r="BX62" s="12"/>
      <c r="BY62" s="5"/>
      <c r="BZ62" s="5"/>
      <c r="CA62" s="5"/>
      <c r="CB62" s="5"/>
      <c r="CC62" s="5"/>
      <c r="CD62" s="5"/>
      <c r="CE62" s="5"/>
      <c r="CF62" s="5"/>
      <c r="CG62" s="5"/>
    </row>
    <row r="63" spans="2:85" ht="13.2">
      <c r="B63" s="12"/>
      <c r="R63" s="12"/>
      <c r="S63" s="12"/>
      <c r="T63" s="12"/>
      <c r="U63" s="12"/>
      <c r="Y63" s="12"/>
      <c r="Z63" s="12"/>
      <c r="AA63" s="12"/>
      <c r="AC63" s="12"/>
      <c r="AD63" s="12"/>
      <c r="AE63" s="12"/>
      <c r="AF63" s="12"/>
      <c r="AG63" s="12"/>
      <c r="AI63" s="12"/>
      <c r="AO63" s="12"/>
      <c r="AQ63" s="12"/>
      <c r="AR63" s="12"/>
      <c r="AS63" s="12"/>
      <c r="AU63" s="12"/>
      <c r="AV63" s="12"/>
      <c r="AY63" s="12"/>
      <c r="AZ63" s="12"/>
      <c r="BA63" s="12"/>
      <c r="BJ63" s="12"/>
      <c r="BK63" s="12"/>
      <c r="BM63" s="12"/>
      <c r="BO63" s="12"/>
      <c r="BS63" s="5"/>
      <c r="BT63" s="5"/>
      <c r="BU63" s="5"/>
      <c r="BV63" s="12"/>
      <c r="BW63" s="12"/>
      <c r="BX63" s="12"/>
      <c r="BY63" s="5"/>
      <c r="BZ63" s="5"/>
      <c r="CA63" s="5"/>
      <c r="CB63" s="5"/>
      <c r="CC63" s="5"/>
      <c r="CD63" s="5"/>
      <c r="CE63" s="5"/>
      <c r="CF63" s="5"/>
      <c r="CG63" s="5"/>
    </row>
    <row r="64" spans="2:85" ht="13.2">
      <c r="B64" s="12"/>
      <c r="R64" s="12"/>
      <c r="S64" s="12"/>
      <c r="T64" s="12"/>
      <c r="U64" s="12"/>
      <c r="Y64" s="12"/>
      <c r="Z64" s="12"/>
      <c r="AA64" s="12"/>
      <c r="AC64" s="12"/>
      <c r="AD64" s="12"/>
      <c r="AE64" s="12"/>
      <c r="AF64" s="12"/>
      <c r="AG64" s="12"/>
      <c r="AI64" s="12"/>
      <c r="AO64" s="12"/>
      <c r="AQ64" s="12"/>
      <c r="AR64" s="12"/>
      <c r="AS64" s="12"/>
      <c r="AU64" s="12"/>
      <c r="AV64" s="12"/>
      <c r="AY64" s="12"/>
      <c r="AZ64" s="12"/>
      <c r="BA64" s="12"/>
      <c r="BJ64" s="12"/>
      <c r="BK64" s="12"/>
      <c r="BM64" s="12"/>
      <c r="BO64" s="12"/>
      <c r="BS64" s="5"/>
      <c r="BT64" s="5"/>
      <c r="BU64" s="5"/>
      <c r="BV64" s="12"/>
      <c r="BW64" s="12"/>
      <c r="BX64" s="12"/>
      <c r="BY64" s="5"/>
      <c r="BZ64" s="5"/>
      <c r="CA64" s="5"/>
      <c r="CB64" s="5"/>
      <c r="CC64" s="5"/>
      <c r="CD64" s="5"/>
      <c r="CE64" s="5"/>
      <c r="CF64" s="5"/>
      <c r="CG64" s="5"/>
    </row>
    <row r="65" spans="2:85" ht="13.2">
      <c r="B65" s="12"/>
      <c r="R65" s="12"/>
      <c r="S65" s="12"/>
      <c r="T65" s="12"/>
      <c r="U65" s="12"/>
      <c r="Y65" s="12"/>
      <c r="Z65" s="12"/>
      <c r="AA65" s="12"/>
      <c r="AC65" s="12"/>
      <c r="AD65" s="12"/>
      <c r="AE65" s="12"/>
      <c r="AF65" s="12"/>
      <c r="AG65" s="12"/>
      <c r="AI65" s="12"/>
      <c r="AO65" s="12"/>
      <c r="AQ65" s="12"/>
      <c r="AR65" s="12"/>
      <c r="AS65" s="12"/>
      <c r="AU65" s="12"/>
      <c r="AV65" s="12"/>
      <c r="AY65" s="12"/>
      <c r="AZ65" s="12"/>
      <c r="BA65" s="12"/>
      <c r="BJ65" s="12"/>
      <c r="BK65" s="12"/>
      <c r="BM65" s="12"/>
      <c r="BO65" s="12"/>
      <c r="BS65" s="5"/>
      <c r="BT65" s="5"/>
      <c r="BU65" s="5"/>
      <c r="BV65" s="12"/>
      <c r="BW65" s="12"/>
      <c r="BX65" s="12"/>
      <c r="BY65" s="5"/>
      <c r="BZ65" s="5"/>
      <c r="CA65" s="5"/>
      <c r="CB65" s="5"/>
      <c r="CC65" s="5"/>
      <c r="CD65" s="5"/>
      <c r="CE65" s="5"/>
      <c r="CF65" s="5"/>
      <c r="CG65" s="5"/>
    </row>
    <row r="66" spans="2:85" ht="13.2">
      <c r="B66" s="12"/>
      <c r="R66" s="12"/>
      <c r="S66" s="12"/>
      <c r="T66" s="12"/>
      <c r="U66" s="12"/>
      <c r="Y66" s="12"/>
      <c r="Z66" s="12"/>
      <c r="AA66" s="12"/>
      <c r="AC66" s="12"/>
      <c r="AD66" s="12"/>
      <c r="AE66" s="12"/>
      <c r="AF66" s="12"/>
      <c r="AG66" s="12"/>
      <c r="AI66" s="12"/>
      <c r="AO66" s="12"/>
      <c r="AQ66" s="12"/>
      <c r="AR66" s="12"/>
      <c r="AS66" s="12"/>
      <c r="AU66" s="12"/>
      <c r="AV66" s="12"/>
      <c r="AY66" s="12"/>
      <c r="AZ66" s="12"/>
      <c r="BA66" s="12"/>
      <c r="BJ66" s="12"/>
      <c r="BK66" s="12"/>
      <c r="BM66" s="12"/>
      <c r="BO66" s="12"/>
      <c r="BS66" s="5"/>
      <c r="BT66" s="5"/>
      <c r="BU66" s="5"/>
      <c r="BV66" s="12"/>
      <c r="BW66" s="12"/>
      <c r="BX66" s="12"/>
      <c r="BY66" s="5"/>
      <c r="BZ66" s="5"/>
      <c r="CA66" s="5"/>
      <c r="CB66" s="5"/>
      <c r="CC66" s="5"/>
      <c r="CD66" s="5"/>
      <c r="CE66" s="5"/>
      <c r="CF66" s="5"/>
      <c r="CG66" s="5"/>
    </row>
    <row r="67" spans="2:85" ht="13.2">
      <c r="B67" s="12"/>
      <c r="R67" s="12"/>
      <c r="S67" s="12"/>
      <c r="T67" s="12"/>
      <c r="U67" s="12"/>
      <c r="Y67" s="12"/>
      <c r="Z67" s="12"/>
      <c r="AA67" s="12"/>
      <c r="AC67" s="12"/>
      <c r="AD67" s="12"/>
      <c r="AE67" s="12"/>
      <c r="AF67" s="12"/>
      <c r="AG67" s="12"/>
      <c r="AI67" s="12"/>
      <c r="AO67" s="12"/>
      <c r="AQ67" s="12"/>
      <c r="AR67" s="12"/>
      <c r="AS67" s="12"/>
      <c r="AU67" s="12"/>
      <c r="AV67" s="12"/>
      <c r="AY67" s="12"/>
      <c r="AZ67" s="12"/>
      <c r="BA67" s="12"/>
      <c r="BJ67" s="12"/>
      <c r="BK67" s="12"/>
      <c r="BM67" s="12"/>
      <c r="BO67" s="12"/>
      <c r="BS67" s="5"/>
      <c r="BT67" s="5"/>
      <c r="BU67" s="5"/>
      <c r="BV67" s="12"/>
      <c r="BW67" s="12"/>
      <c r="BX67" s="12"/>
      <c r="BY67" s="5"/>
      <c r="BZ67" s="5"/>
      <c r="CA67" s="5"/>
      <c r="CB67" s="5"/>
      <c r="CC67" s="5"/>
      <c r="CD67" s="5"/>
      <c r="CE67" s="5"/>
      <c r="CF67" s="5"/>
      <c r="CG67" s="5"/>
    </row>
    <row r="68" spans="2:85" ht="13.2">
      <c r="B68" s="12"/>
      <c r="R68" s="12"/>
      <c r="S68" s="12"/>
      <c r="T68" s="12"/>
      <c r="U68" s="12"/>
      <c r="Y68" s="12"/>
      <c r="Z68" s="12"/>
      <c r="AA68" s="12"/>
      <c r="AC68" s="12"/>
      <c r="AD68" s="12"/>
      <c r="AE68" s="12"/>
      <c r="AF68" s="12"/>
      <c r="AG68" s="12"/>
      <c r="AI68" s="12"/>
      <c r="AO68" s="12"/>
      <c r="AQ68" s="12"/>
      <c r="AR68" s="12"/>
      <c r="AS68" s="12"/>
      <c r="AU68" s="12"/>
      <c r="AV68" s="12"/>
      <c r="AY68" s="12"/>
      <c r="AZ68" s="12"/>
      <c r="BA68" s="12"/>
      <c r="BJ68" s="12"/>
      <c r="BK68" s="12"/>
      <c r="BM68" s="12"/>
      <c r="BO68" s="12"/>
      <c r="BS68" s="5"/>
      <c r="BT68" s="5"/>
      <c r="BU68" s="5"/>
      <c r="BV68" s="12"/>
      <c r="BW68" s="12"/>
      <c r="BX68" s="12"/>
      <c r="BY68" s="5"/>
      <c r="BZ68" s="5"/>
      <c r="CA68" s="5"/>
      <c r="CB68" s="5"/>
      <c r="CC68" s="5"/>
      <c r="CD68" s="5"/>
      <c r="CE68" s="5"/>
      <c r="CF68" s="5"/>
      <c r="CG68" s="5"/>
    </row>
    <row r="69" spans="2:85" ht="13.2">
      <c r="B69" s="12"/>
      <c r="R69" s="12"/>
      <c r="S69" s="12"/>
      <c r="T69" s="12"/>
      <c r="U69" s="12"/>
      <c r="Y69" s="12"/>
      <c r="Z69" s="12"/>
      <c r="AA69" s="12"/>
      <c r="AC69" s="12"/>
      <c r="AD69" s="12"/>
      <c r="AE69" s="12"/>
      <c r="AF69" s="12"/>
      <c r="AG69" s="12"/>
      <c r="AI69" s="12"/>
      <c r="AO69" s="12"/>
      <c r="AQ69" s="12"/>
      <c r="AR69" s="12"/>
      <c r="AS69" s="12"/>
      <c r="AU69" s="12"/>
      <c r="AV69" s="12"/>
      <c r="AY69" s="12"/>
      <c r="AZ69" s="12"/>
      <c r="BA69" s="12"/>
      <c r="BJ69" s="12"/>
      <c r="BK69" s="12"/>
      <c r="BM69" s="12"/>
      <c r="BO69" s="12"/>
      <c r="BS69" s="5"/>
      <c r="BT69" s="5"/>
      <c r="BU69" s="5"/>
      <c r="BV69" s="12"/>
      <c r="BW69" s="12"/>
      <c r="BX69" s="12"/>
      <c r="BY69" s="5"/>
      <c r="BZ69" s="5"/>
      <c r="CA69" s="5"/>
      <c r="CB69" s="5"/>
      <c r="CC69" s="5"/>
      <c r="CD69" s="5"/>
      <c r="CE69" s="5"/>
      <c r="CF69" s="5"/>
      <c r="CG69" s="5"/>
    </row>
    <row r="70" spans="2:85" ht="13.2">
      <c r="B70" s="12"/>
      <c r="R70" s="12"/>
      <c r="S70" s="12"/>
      <c r="T70" s="12"/>
      <c r="U70" s="12"/>
      <c r="Y70" s="12"/>
      <c r="Z70" s="12"/>
      <c r="AA70" s="12"/>
      <c r="AC70" s="12"/>
      <c r="AD70" s="12"/>
      <c r="AE70" s="12"/>
      <c r="AF70" s="12"/>
      <c r="AG70" s="12"/>
      <c r="AI70" s="12"/>
      <c r="AO70" s="12"/>
      <c r="AQ70" s="12"/>
      <c r="AR70" s="12"/>
      <c r="AS70" s="12"/>
      <c r="AU70" s="12"/>
      <c r="AV70" s="12"/>
      <c r="AY70" s="12"/>
      <c r="AZ70" s="12"/>
      <c r="BA70" s="12"/>
      <c r="BJ70" s="12"/>
      <c r="BK70" s="12"/>
      <c r="BM70" s="12"/>
      <c r="BO70" s="12"/>
      <c r="BS70" s="5"/>
      <c r="BT70" s="5"/>
      <c r="BU70" s="5"/>
      <c r="BV70" s="12"/>
      <c r="BW70" s="12"/>
      <c r="BX70" s="12"/>
      <c r="BY70" s="5"/>
      <c r="BZ70" s="5"/>
      <c r="CA70" s="5"/>
      <c r="CB70" s="5"/>
      <c r="CC70" s="5"/>
      <c r="CD70" s="5"/>
      <c r="CE70" s="5"/>
      <c r="CF70" s="5"/>
      <c r="CG70" s="5"/>
    </row>
    <row r="71" spans="2:85" ht="13.2">
      <c r="B71" s="12"/>
      <c r="R71" s="12"/>
      <c r="S71" s="12"/>
      <c r="T71" s="12"/>
      <c r="U71" s="12"/>
      <c r="Y71" s="12"/>
      <c r="Z71" s="12"/>
      <c r="AA71" s="12"/>
      <c r="AC71" s="12"/>
      <c r="AD71" s="12"/>
      <c r="AE71" s="12"/>
      <c r="AF71" s="12"/>
      <c r="AG71" s="12"/>
      <c r="AI71" s="12"/>
      <c r="AO71" s="12"/>
      <c r="AQ71" s="12"/>
      <c r="AR71" s="12"/>
      <c r="AS71" s="12"/>
      <c r="AU71" s="12"/>
      <c r="AV71" s="12"/>
      <c r="AY71" s="12"/>
      <c r="AZ71" s="12"/>
      <c r="BA71" s="12"/>
      <c r="BJ71" s="12"/>
      <c r="BK71" s="12"/>
      <c r="BM71" s="12"/>
      <c r="BO71" s="12"/>
      <c r="BS71" s="5"/>
      <c r="BT71" s="5"/>
      <c r="BU71" s="5"/>
      <c r="BV71" s="12"/>
      <c r="BW71" s="12"/>
      <c r="BX71" s="12"/>
      <c r="BY71" s="5"/>
      <c r="BZ71" s="5"/>
      <c r="CA71" s="5"/>
      <c r="CB71" s="5"/>
      <c r="CC71" s="5"/>
      <c r="CD71" s="5"/>
      <c r="CE71" s="5"/>
      <c r="CF71" s="5"/>
      <c r="CG71" s="5"/>
    </row>
    <row r="72" spans="2:85" ht="13.2">
      <c r="B72" s="12"/>
      <c r="R72" s="12"/>
      <c r="S72" s="12"/>
      <c r="T72" s="12"/>
      <c r="U72" s="12"/>
      <c r="Y72" s="12"/>
      <c r="Z72" s="12"/>
      <c r="AA72" s="12"/>
      <c r="AC72" s="12"/>
      <c r="AD72" s="12"/>
      <c r="AE72" s="12"/>
      <c r="AF72" s="12"/>
      <c r="AG72" s="12"/>
      <c r="AI72" s="12"/>
      <c r="AO72" s="12"/>
      <c r="AQ72" s="12"/>
      <c r="AR72" s="12"/>
      <c r="AS72" s="12"/>
      <c r="AU72" s="12"/>
      <c r="AV72" s="12"/>
      <c r="AY72" s="12"/>
      <c r="AZ72" s="12"/>
      <c r="BA72" s="12"/>
      <c r="BJ72" s="12"/>
      <c r="BK72" s="12"/>
      <c r="BM72" s="12"/>
      <c r="BO72" s="12"/>
      <c r="BS72" s="5"/>
      <c r="BT72" s="5"/>
      <c r="BU72" s="5"/>
      <c r="BV72" s="12"/>
      <c r="BW72" s="12"/>
      <c r="BX72" s="12"/>
      <c r="BY72" s="5"/>
      <c r="BZ72" s="5"/>
      <c r="CA72" s="5"/>
      <c r="CB72" s="5"/>
      <c r="CC72" s="5"/>
      <c r="CD72" s="5"/>
      <c r="CE72" s="5"/>
      <c r="CF72" s="5"/>
      <c r="CG72" s="5"/>
    </row>
    <row r="73" spans="2:85" ht="13.2">
      <c r="B73" s="12"/>
      <c r="R73" s="12"/>
      <c r="S73" s="12"/>
      <c r="T73" s="12"/>
      <c r="U73" s="12"/>
      <c r="Y73" s="12"/>
      <c r="Z73" s="12"/>
      <c r="AA73" s="12"/>
      <c r="AC73" s="12"/>
      <c r="AD73" s="12"/>
      <c r="AE73" s="12"/>
      <c r="AF73" s="12"/>
      <c r="AG73" s="12"/>
      <c r="AI73" s="12"/>
      <c r="AO73" s="12"/>
      <c r="AQ73" s="12"/>
      <c r="AR73" s="12"/>
      <c r="AS73" s="12"/>
      <c r="AU73" s="12"/>
      <c r="AV73" s="12"/>
      <c r="AY73" s="12"/>
      <c r="AZ73" s="12"/>
      <c r="BA73" s="12"/>
      <c r="BJ73" s="12"/>
      <c r="BK73" s="12"/>
      <c r="BM73" s="12"/>
      <c r="BO73" s="12"/>
      <c r="BS73" s="5"/>
      <c r="BT73" s="5"/>
      <c r="BU73" s="5"/>
      <c r="BV73" s="12"/>
      <c r="BW73" s="12"/>
      <c r="BX73" s="12"/>
      <c r="BY73" s="5"/>
      <c r="BZ73" s="5"/>
      <c r="CA73" s="5"/>
      <c r="CB73" s="5"/>
      <c r="CC73" s="5"/>
      <c r="CD73" s="5"/>
      <c r="CE73" s="5"/>
      <c r="CF73" s="5"/>
      <c r="CG73" s="5"/>
    </row>
    <row r="74" spans="2:85" ht="13.2">
      <c r="B74" s="12"/>
      <c r="R74" s="12"/>
      <c r="S74" s="12"/>
      <c r="T74" s="12"/>
      <c r="U74" s="12"/>
      <c r="Y74" s="12"/>
      <c r="Z74" s="12"/>
      <c r="AA74" s="12"/>
      <c r="AC74" s="12"/>
      <c r="AD74" s="12"/>
      <c r="AE74" s="12"/>
      <c r="AF74" s="12"/>
      <c r="AG74" s="12"/>
      <c r="AI74" s="12"/>
      <c r="AO74" s="12"/>
      <c r="AQ74" s="12"/>
      <c r="AR74" s="12"/>
      <c r="AS74" s="12"/>
      <c r="AU74" s="12"/>
      <c r="AV74" s="12"/>
      <c r="AY74" s="12"/>
      <c r="AZ74" s="12"/>
      <c r="BA74" s="12"/>
      <c r="BJ74" s="12"/>
      <c r="BK74" s="12"/>
      <c r="BM74" s="12"/>
      <c r="BO74" s="12"/>
      <c r="BS74" s="5"/>
      <c r="BT74" s="5"/>
      <c r="BU74" s="5"/>
      <c r="BV74" s="12"/>
      <c r="BW74" s="12"/>
      <c r="BX74" s="12"/>
      <c r="BY74" s="5"/>
      <c r="BZ74" s="5"/>
      <c r="CA74" s="5"/>
      <c r="CB74" s="5"/>
      <c r="CC74" s="5"/>
      <c r="CD74" s="5"/>
      <c r="CE74" s="5"/>
      <c r="CF74" s="5"/>
      <c r="CG74" s="5"/>
    </row>
    <row r="75" spans="2:85" ht="13.2">
      <c r="B75" s="12"/>
      <c r="R75" s="12"/>
      <c r="S75" s="12"/>
      <c r="T75" s="12"/>
      <c r="U75" s="12"/>
      <c r="Y75" s="12"/>
      <c r="Z75" s="12"/>
      <c r="AA75" s="12"/>
      <c r="AC75" s="12"/>
      <c r="AD75" s="12"/>
      <c r="AE75" s="12"/>
      <c r="AF75" s="12"/>
      <c r="AG75" s="12"/>
      <c r="AI75" s="12"/>
      <c r="AO75" s="12"/>
      <c r="AQ75" s="12"/>
      <c r="AR75" s="12"/>
      <c r="AS75" s="12"/>
      <c r="AU75" s="12"/>
      <c r="AV75" s="12"/>
      <c r="AY75" s="12"/>
      <c r="AZ75" s="12"/>
      <c r="BA75" s="12"/>
      <c r="BJ75" s="12"/>
      <c r="BK75" s="12"/>
      <c r="BM75" s="12"/>
      <c r="BO75" s="12"/>
      <c r="BS75" s="5"/>
      <c r="BT75" s="5"/>
      <c r="BU75" s="5"/>
      <c r="BV75" s="12"/>
      <c r="BW75" s="12"/>
      <c r="BX75" s="12"/>
      <c r="BY75" s="5"/>
      <c r="BZ75" s="5"/>
      <c r="CA75" s="5"/>
      <c r="CB75" s="5"/>
      <c r="CC75" s="5"/>
      <c r="CD75" s="5"/>
      <c r="CE75" s="5"/>
      <c r="CF75" s="5"/>
      <c r="CG75" s="5"/>
    </row>
    <row r="76" spans="2:85" ht="13.2">
      <c r="B76" s="12"/>
      <c r="R76" s="12"/>
      <c r="S76" s="12"/>
      <c r="T76" s="12"/>
      <c r="U76" s="12"/>
      <c r="Y76" s="12"/>
      <c r="Z76" s="12"/>
      <c r="AA76" s="12"/>
      <c r="AC76" s="12"/>
      <c r="AD76" s="12"/>
      <c r="AE76" s="12"/>
      <c r="AF76" s="12"/>
      <c r="AG76" s="12"/>
      <c r="AI76" s="12"/>
      <c r="AO76" s="12"/>
      <c r="AQ76" s="12"/>
      <c r="AR76" s="12"/>
      <c r="AS76" s="12"/>
      <c r="AU76" s="12"/>
      <c r="AV76" s="12"/>
      <c r="AY76" s="12"/>
      <c r="AZ76" s="12"/>
      <c r="BA76" s="12"/>
      <c r="BJ76" s="12"/>
      <c r="BK76" s="12"/>
      <c r="BM76" s="12"/>
      <c r="BO76" s="12"/>
      <c r="BS76" s="5"/>
      <c r="BT76" s="5"/>
      <c r="BU76" s="5"/>
      <c r="BV76" s="12"/>
      <c r="BW76" s="12"/>
      <c r="BX76" s="12"/>
      <c r="BY76" s="5"/>
      <c r="BZ76" s="5"/>
      <c r="CA76" s="5"/>
      <c r="CB76" s="5"/>
      <c r="CC76" s="5"/>
      <c r="CD76" s="5"/>
      <c r="CE76" s="5"/>
      <c r="CF76" s="5"/>
      <c r="CG76" s="5"/>
    </row>
    <row r="77" spans="2:85" ht="13.2">
      <c r="B77" s="12"/>
      <c r="R77" s="12"/>
      <c r="S77" s="12"/>
      <c r="T77" s="12"/>
      <c r="U77" s="12"/>
      <c r="Y77" s="12"/>
      <c r="Z77" s="12"/>
      <c r="AA77" s="12"/>
      <c r="AC77" s="12"/>
      <c r="AD77" s="12"/>
      <c r="AE77" s="12"/>
      <c r="AF77" s="12"/>
      <c r="AG77" s="12"/>
      <c r="AI77" s="12"/>
      <c r="AO77" s="12"/>
      <c r="AQ77" s="12"/>
      <c r="AR77" s="12"/>
      <c r="AS77" s="12"/>
      <c r="AU77" s="12"/>
      <c r="AV77" s="12"/>
      <c r="AY77" s="12"/>
      <c r="AZ77" s="12"/>
      <c r="BA77" s="12"/>
      <c r="BJ77" s="12"/>
      <c r="BK77" s="12"/>
      <c r="BM77" s="12"/>
      <c r="BO77" s="12"/>
      <c r="BS77" s="5"/>
      <c r="BT77" s="5"/>
      <c r="BU77" s="5"/>
      <c r="BV77" s="12"/>
      <c r="BW77" s="12"/>
      <c r="BX77" s="12"/>
      <c r="BY77" s="5"/>
      <c r="BZ77" s="5"/>
      <c r="CA77" s="5"/>
      <c r="CB77" s="5"/>
      <c r="CC77" s="5"/>
      <c r="CD77" s="5"/>
      <c r="CE77" s="5"/>
      <c r="CF77" s="5"/>
      <c r="CG77" s="5"/>
    </row>
    <row r="78" spans="2:85" ht="13.2">
      <c r="B78" s="12"/>
      <c r="R78" s="12"/>
      <c r="S78" s="12"/>
      <c r="T78" s="12"/>
      <c r="U78" s="12"/>
      <c r="Y78" s="12"/>
      <c r="Z78" s="12"/>
      <c r="AA78" s="12"/>
      <c r="AC78" s="12"/>
      <c r="AD78" s="12"/>
      <c r="AE78" s="12"/>
      <c r="AF78" s="12"/>
      <c r="AG78" s="12"/>
      <c r="AI78" s="12"/>
      <c r="AO78" s="12"/>
      <c r="AQ78" s="12"/>
      <c r="AR78" s="12"/>
      <c r="AS78" s="12"/>
      <c r="AU78" s="12"/>
      <c r="AV78" s="12"/>
      <c r="AY78" s="12"/>
      <c r="AZ78" s="12"/>
      <c r="BA78" s="12"/>
      <c r="BJ78" s="12"/>
      <c r="BK78" s="12"/>
      <c r="BM78" s="12"/>
      <c r="BO78" s="12"/>
      <c r="BS78" s="5"/>
      <c r="BT78" s="5"/>
      <c r="BU78" s="5"/>
      <c r="BV78" s="12"/>
      <c r="BW78" s="12"/>
      <c r="BX78" s="12"/>
      <c r="BY78" s="5"/>
      <c r="BZ78" s="5"/>
      <c r="CA78" s="5"/>
      <c r="CB78" s="5"/>
      <c r="CC78" s="5"/>
      <c r="CD78" s="5"/>
      <c r="CE78" s="5"/>
      <c r="CF78" s="5"/>
      <c r="CG78" s="5"/>
    </row>
    <row r="79" spans="2:85" ht="13.2">
      <c r="B79" s="12"/>
      <c r="R79" s="12"/>
      <c r="S79" s="12"/>
      <c r="T79" s="12"/>
      <c r="U79" s="12"/>
      <c r="Y79" s="12"/>
      <c r="Z79" s="12"/>
      <c r="AA79" s="12"/>
      <c r="AC79" s="12"/>
      <c r="AD79" s="12"/>
      <c r="AE79" s="12"/>
      <c r="AF79" s="12"/>
      <c r="AG79" s="12"/>
      <c r="AI79" s="12"/>
      <c r="AO79" s="12"/>
      <c r="AQ79" s="12"/>
      <c r="AR79" s="12"/>
      <c r="AS79" s="12"/>
      <c r="AU79" s="12"/>
      <c r="AV79" s="12"/>
      <c r="AY79" s="12"/>
      <c r="AZ79" s="12"/>
      <c r="BA79" s="12"/>
      <c r="BJ79" s="12"/>
      <c r="BK79" s="12"/>
      <c r="BM79" s="12"/>
      <c r="BO79" s="12"/>
      <c r="BS79" s="5"/>
      <c r="BT79" s="5"/>
      <c r="BU79" s="5"/>
      <c r="BV79" s="12"/>
      <c r="BW79" s="12"/>
      <c r="BX79" s="12"/>
      <c r="BY79" s="5"/>
      <c r="BZ79" s="5"/>
      <c r="CA79" s="5"/>
      <c r="CB79" s="5"/>
      <c r="CC79" s="5"/>
      <c r="CD79" s="5"/>
      <c r="CE79" s="5"/>
      <c r="CF79" s="5"/>
      <c r="CG79" s="5"/>
    </row>
    <row r="80" spans="2:85" ht="13.2">
      <c r="B80" s="12"/>
      <c r="R80" s="12"/>
      <c r="S80" s="12"/>
      <c r="T80" s="12"/>
      <c r="U80" s="12"/>
      <c r="Y80" s="12"/>
      <c r="Z80" s="12"/>
      <c r="AA80" s="12"/>
      <c r="AC80" s="12"/>
      <c r="AD80" s="12"/>
      <c r="AE80" s="12"/>
      <c r="AF80" s="12"/>
      <c r="AG80" s="12"/>
      <c r="AI80" s="12"/>
      <c r="AO80" s="12"/>
      <c r="AQ80" s="12"/>
      <c r="AR80" s="12"/>
      <c r="AS80" s="12"/>
      <c r="AU80" s="12"/>
      <c r="AV80" s="12"/>
      <c r="AY80" s="12"/>
      <c r="AZ80" s="12"/>
      <c r="BA80" s="12"/>
      <c r="BJ80" s="12"/>
      <c r="BK80" s="12"/>
      <c r="BM80" s="12"/>
      <c r="BO80" s="12"/>
      <c r="BS80" s="5"/>
      <c r="BT80" s="5"/>
      <c r="BU80" s="5"/>
      <c r="BV80" s="12"/>
      <c r="BW80" s="12"/>
      <c r="BX80" s="12"/>
      <c r="BY80" s="5"/>
      <c r="BZ80" s="5"/>
      <c r="CA80" s="5"/>
      <c r="CB80" s="5"/>
      <c r="CC80" s="5"/>
      <c r="CD80" s="5"/>
      <c r="CE80" s="5"/>
      <c r="CF80" s="5"/>
      <c r="CG80" s="5"/>
    </row>
    <row r="81" spans="2:85" ht="13.2">
      <c r="B81" s="12"/>
      <c r="R81" s="12"/>
      <c r="S81" s="12"/>
      <c r="T81" s="12"/>
      <c r="U81" s="12"/>
      <c r="Y81" s="12"/>
      <c r="Z81" s="12"/>
      <c r="AA81" s="12"/>
      <c r="AC81" s="12"/>
      <c r="AD81" s="12"/>
      <c r="AE81" s="12"/>
      <c r="AF81" s="12"/>
      <c r="AG81" s="12"/>
      <c r="AI81" s="12"/>
      <c r="AO81" s="12"/>
      <c r="AQ81" s="12"/>
      <c r="AR81" s="12"/>
      <c r="AS81" s="12"/>
      <c r="AU81" s="12"/>
      <c r="AV81" s="12"/>
      <c r="AY81" s="12"/>
      <c r="AZ81" s="12"/>
      <c r="BA81" s="12"/>
      <c r="BJ81" s="12"/>
      <c r="BK81" s="12"/>
      <c r="BM81" s="12"/>
      <c r="BO81" s="12"/>
      <c r="BS81" s="5"/>
      <c r="BT81" s="5"/>
      <c r="BU81" s="5"/>
      <c r="BV81" s="12"/>
      <c r="BW81" s="12"/>
      <c r="BX81" s="12"/>
      <c r="BY81" s="5"/>
      <c r="BZ81" s="5"/>
      <c r="CA81" s="5"/>
      <c r="CB81" s="5"/>
      <c r="CC81" s="5"/>
      <c r="CD81" s="5"/>
      <c r="CE81" s="5"/>
      <c r="CF81" s="5"/>
      <c r="CG81" s="5"/>
    </row>
    <row r="82" spans="2:85" ht="13.2">
      <c r="B82" s="12"/>
      <c r="R82" s="12"/>
      <c r="S82" s="12"/>
      <c r="T82" s="12"/>
      <c r="U82" s="12"/>
      <c r="Y82" s="12"/>
      <c r="Z82" s="12"/>
      <c r="AA82" s="12"/>
      <c r="AC82" s="12"/>
      <c r="AD82" s="12"/>
      <c r="AE82" s="12"/>
      <c r="AF82" s="12"/>
      <c r="AG82" s="12"/>
      <c r="AI82" s="12"/>
      <c r="AO82" s="12"/>
      <c r="AQ82" s="12"/>
      <c r="AR82" s="12"/>
      <c r="AS82" s="12"/>
      <c r="AU82" s="12"/>
      <c r="AV82" s="12"/>
      <c r="AY82" s="12"/>
      <c r="AZ82" s="12"/>
      <c r="BA82" s="12"/>
      <c r="BJ82" s="12"/>
      <c r="BK82" s="12"/>
      <c r="BM82" s="12"/>
      <c r="BO82" s="12"/>
      <c r="BS82" s="5"/>
      <c r="BT82" s="5"/>
      <c r="BU82" s="5"/>
      <c r="BV82" s="12"/>
      <c r="BW82" s="12"/>
      <c r="BX82" s="12"/>
      <c r="BY82" s="5"/>
      <c r="BZ82" s="5"/>
      <c r="CA82" s="5"/>
      <c r="CB82" s="5"/>
      <c r="CC82" s="5"/>
      <c r="CD82" s="5"/>
      <c r="CE82" s="5"/>
      <c r="CF82" s="5"/>
      <c r="CG82" s="5"/>
    </row>
    <row r="83" spans="2:85" ht="13.2">
      <c r="B83" s="12"/>
      <c r="R83" s="12"/>
      <c r="S83" s="12"/>
      <c r="T83" s="12"/>
      <c r="U83" s="12"/>
      <c r="Y83" s="12"/>
      <c r="Z83" s="12"/>
      <c r="AA83" s="12"/>
      <c r="AC83" s="12"/>
      <c r="AD83" s="12"/>
      <c r="AE83" s="12"/>
      <c r="AF83" s="12"/>
      <c r="AG83" s="12"/>
      <c r="AI83" s="12"/>
      <c r="AO83" s="12"/>
      <c r="AQ83" s="12"/>
      <c r="AR83" s="12"/>
      <c r="AS83" s="12"/>
      <c r="AU83" s="12"/>
      <c r="AV83" s="12"/>
      <c r="AY83" s="12"/>
      <c r="AZ83" s="12"/>
      <c r="BA83" s="12"/>
      <c r="BJ83" s="12"/>
      <c r="BK83" s="12"/>
      <c r="BM83" s="12"/>
      <c r="BO83" s="12"/>
      <c r="BS83" s="5"/>
      <c r="BT83" s="5"/>
      <c r="BU83" s="5"/>
      <c r="BV83" s="12"/>
      <c r="BW83" s="12"/>
      <c r="BX83" s="12"/>
      <c r="BY83" s="5"/>
      <c r="BZ83" s="5"/>
      <c r="CA83" s="5"/>
      <c r="CB83" s="5"/>
      <c r="CC83" s="5"/>
      <c r="CD83" s="5"/>
      <c r="CE83" s="5"/>
      <c r="CF83" s="5"/>
      <c r="CG83" s="5"/>
    </row>
    <row r="84" spans="2:85" ht="13.2">
      <c r="B84" s="12"/>
      <c r="R84" s="12"/>
      <c r="S84" s="12"/>
      <c r="T84" s="12"/>
      <c r="U84" s="12"/>
      <c r="Y84" s="12"/>
      <c r="Z84" s="12"/>
      <c r="AA84" s="12"/>
      <c r="AC84" s="12"/>
      <c r="AD84" s="12"/>
      <c r="AE84" s="12"/>
      <c r="AF84" s="12"/>
      <c r="AG84" s="12"/>
      <c r="AI84" s="12"/>
      <c r="AO84" s="12"/>
      <c r="AQ84" s="12"/>
      <c r="AR84" s="12"/>
      <c r="AS84" s="12"/>
      <c r="AU84" s="12"/>
      <c r="AV84" s="12"/>
      <c r="AY84" s="12"/>
      <c r="AZ84" s="12"/>
      <c r="BA84" s="12"/>
      <c r="BJ84" s="12"/>
      <c r="BK84" s="12"/>
      <c r="BM84" s="12"/>
      <c r="BO84" s="12"/>
      <c r="BS84" s="5"/>
      <c r="BT84" s="5"/>
      <c r="BU84" s="5"/>
      <c r="BV84" s="12"/>
      <c r="BW84" s="12"/>
      <c r="BX84" s="12"/>
      <c r="BY84" s="5"/>
      <c r="BZ84" s="5"/>
      <c r="CA84" s="5"/>
      <c r="CB84" s="5"/>
      <c r="CC84" s="5"/>
      <c r="CD84" s="5"/>
      <c r="CE84" s="5"/>
      <c r="CF84" s="5"/>
      <c r="CG84" s="5"/>
    </row>
    <row r="85" spans="2:85" ht="13.2">
      <c r="B85" s="12"/>
      <c r="R85" s="12"/>
      <c r="S85" s="12"/>
      <c r="T85" s="12"/>
      <c r="U85" s="12"/>
      <c r="Y85" s="12"/>
      <c r="Z85" s="12"/>
      <c r="AA85" s="12"/>
      <c r="AC85" s="12"/>
      <c r="AD85" s="12"/>
      <c r="AE85" s="12"/>
      <c r="AF85" s="12"/>
      <c r="AG85" s="12"/>
      <c r="AI85" s="12"/>
      <c r="AO85" s="12"/>
      <c r="AQ85" s="12"/>
      <c r="AR85" s="12"/>
      <c r="AS85" s="12"/>
      <c r="AU85" s="12"/>
      <c r="AV85" s="12"/>
      <c r="AY85" s="12"/>
      <c r="AZ85" s="12"/>
      <c r="BA85" s="12"/>
      <c r="BJ85" s="12"/>
      <c r="BK85" s="12"/>
      <c r="BM85" s="12"/>
      <c r="BO85" s="12"/>
      <c r="BS85" s="5"/>
      <c r="BT85" s="5"/>
      <c r="BU85" s="5"/>
      <c r="BV85" s="12"/>
      <c r="BW85" s="12"/>
      <c r="BX85" s="12"/>
      <c r="BY85" s="5"/>
      <c r="BZ85" s="5"/>
      <c r="CA85" s="5"/>
      <c r="CB85" s="5"/>
      <c r="CC85" s="5"/>
      <c r="CD85" s="5"/>
      <c r="CE85" s="5"/>
      <c r="CF85" s="5"/>
      <c r="CG85" s="5"/>
    </row>
    <row r="86" spans="2:85" ht="13.2">
      <c r="B86" s="12"/>
      <c r="R86" s="12"/>
      <c r="S86" s="12"/>
      <c r="T86" s="12"/>
      <c r="U86" s="12"/>
      <c r="Y86" s="12"/>
      <c r="Z86" s="12"/>
      <c r="AA86" s="12"/>
      <c r="AC86" s="12"/>
      <c r="AD86" s="12"/>
      <c r="AE86" s="12"/>
      <c r="AF86" s="12"/>
      <c r="AG86" s="12"/>
      <c r="AI86" s="12"/>
      <c r="AO86" s="12"/>
      <c r="AQ86" s="12"/>
      <c r="AR86" s="12"/>
      <c r="AS86" s="12"/>
      <c r="AU86" s="12"/>
      <c r="AV86" s="12"/>
      <c r="AY86" s="12"/>
      <c r="AZ86" s="12"/>
      <c r="BA86" s="12"/>
      <c r="BJ86" s="12"/>
      <c r="BK86" s="12"/>
      <c r="BM86" s="12"/>
      <c r="BO86" s="12"/>
      <c r="BS86" s="5"/>
      <c r="BT86" s="5"/>
      <c r="BU86" s="5"/>
      <c r="BV86" s="12"/>
      <c r="BW86" s="12"/>
      <c r="BX86" s="12"/>
      <c r="BY86" s="5"/>
      <c r="BZ86" s="5"/>
      <c r="CA86" s="5"/>
      <c r="CB86" s="5"/>
      <c r="CC86" s="5"/>
      <c r="CD86" s="5"/>
      <c r="CE86" s="5"/>
      <c r="CF86" s="5"/>
      <c r="CG86" s="5"/>
    </row>
    <row r="87" spans="2:85" ht="13.2">
      <c r="B87" s="12"/>
      <c r="R87" s="12"/>
      <c r="S87" s="12"/>
      <c r="T87" s="12"/>
      <c r="U87" s="12"/>
      <c r="Y87" s="12"/>
      <c r="Z87" s="12"/>
      <c r="AA87" s="12"/>
      <c r="AC87" s="12"/>
      <c r="AD87" s="12"/>
      <c r="AE87" s="12"/>
      <c r="AF87" s="12"/>
      <c r="AG87" s="12"/>
      <c r="AI87" s="12"/>
      <c r="AO87" s="12"/>
      <c r="AQ87" s="12"/>
      <c r="AR87" s="12"/>
      <c r="AS87" s="12"/>
      <c r="AU87" s="12"/>
      <c r="AV87" s="12"/>
      <c r="AY87" s="12"/>
      <c r="AZ87" s="12"/>
      <c r="BA87" s="12"/>
      <c r="BJ87" s="12"/>
      <c r="BK87" s="12"/>
      <c r="BM87" s="12"/>
      <c r="BO87" s="12"/>
      <c r="BS87" s="5"/>
      <c r="BT87" s="5"/>
      <c r="BU87" s="5"/>
      <c r="BV87" s="12"/>
      <c r="BW87" s="12"/>
      <c r="BX87" s="12"/>
      <c r="BY87" s="5"/>
      <c r="BZ87" s="5"/>
      <c r="CA87" s="5"/>
      <c r="CB87" s="5"/>
      <c r="CC87" s="5"/>
      <c r="CD87" s="5"/>
      <c r="CE87" s="5"/>
      <c r="CF87" s="5"/>
      <c r="CG87" s="5"/>
    </row>
    <row r="88" spans="2:85" ht="13.2">
      <c r="B88" s="12"/>
      <c r="R88" s="12"/>
      <c r="S88" s="12"/>
      <c r="T88" s="12"/>
      <c r="U88" s="12"/>
      <c r="Y88" s="12"/>
      <c r="Z88" s="12"/>
      <c r="AA88" s="12"/>
      <c r="AC88" s="12"/>
      <c r="AD88" s="12"/>
      <c r="AE88" s="12"/>
      <c r="AF88" s="12"/>
      <c r="AG88" s="12"/>
      <c r="AI88" s="12"/>
      <c r="AO88" s="12"/>
      <c r="AQ88" s="12"/>
      <c r="AR88" s="12"/>
      <c r="AS88" s="12"/>
      <c r="AU88" s="12"/>
      <c r="AV88" s="12"/>
      <c r="AY88" s="12"/>
      <c r="AZ88" s="12"/>
      <c r="BA88" s="12"/>
      <c r="BJ88" s="12"/>
      <c r="BK88" s="12"/>
      <c r="BM88" s="12"/>
      <c r="BO88" s="12"/>
      <c r="BS88" s="5"/>
      <c r="BT88" s="5"/>
      <c r="BU88" s="5"/>
      <c r="BV88" s="12"/>
      <c r="BW88" s="12"/>
      <c r="BX88" s="12"/>
      <c r="BY88" s="5"/>
      <c r="BZ88" s="5"/>
      <c r="CA88" s="5"/>
      <c r="CB88" s="5"/>
      <c r="CC88" s="5"/>
      <c r="CD88" s="5"/>
      <c r="CE88" s="5"/>
      <c r="CF88" s="5"/>
      <c r="CG88" s="5"/>
    </row>
    <row r="89" spans="2:85" ht="13.2">
      <c r="B89" s="12"/>
      <c r="R89" s="12"/>
      <c r="S89" s="12"/>
      <c r="T89" s="12"/>
      <c r="U89" s="12"/>
      <c r="Y89" s="12"/>
      <c r="Z89" s="12"/>
      <c r="AA89" s="12"/>
      <c r="AC89" s="12"/>
      <c r="AD89" s="12"/>
      <c r="AE89" s="12"/>
      <c r="AF89" s="12"/>
      <c r="AG89" s="12"/>
      <c r="AI89" s="12"/>
      <c r="AO89" s="12"/>
      <c r="AQ89" s="12"/>
      <c r="AR89" s="12"/>
      <c r="AS89" s="12"/>
      <c r="AU89" s="12"/>
      <c r="AV89" s="12"/>
      <c r="AY89" s="12"/>
      <c r="AZ89" s="12"/>
      <c r="BA89" s="12"/>
      <c r="BJ89" s="12"/>
      <c r="BK89" s="12"/>
      <c r="BM89" s="12"/>
      <c r="BO89" s="12"/>
      <c r="BS89" s="5"/>
      <c r="BT89" s="5"/>
      <c r="BU89" s="5"/>
      <c r="BV89" s="12"/>
      <c r="BW89" s="12"/>
      <c r="BX89" s="12"/>
      <c r="BY89" s="5"/>
      <c r="BZ89" s="5"/>
      <c r="CA89" s="5"/>
      <c r="CB89" s="5"/>
      <c r="CC89" s="5"/>
      <c r="CD89" s="5"/>
      <c r="CE89" s="5"/>
      <c r="CF89" s="5"/>
      <c r="CG89" s="5"/>
    </row>
    <row r="90" spans="2:85" ht="13.2">
      <c r="B90" s="12"/>
      <c r="R90" s="12"/>
      <c r="S90" s="12"/>
      <c r="T90" s="12"/>
      <c r="U90" s="12"/>
      <c r="Y90" s="12"/>
      <c r="Z90" s="12"/>
      <c r="AA90" s="12"/>
      <c r="AC90" s="12"/>
      <c r="AD90" s="12"/>
      <c r="AE90" s="12"/>
      <c r="AF90" s="12"/>
      <c r="AG90" s="12"/>
      <c r="AI90" s="12"/>
      <c r="AO90" s="12"/>
      <c r="AQ90" s="12"/>
      <c r="AR90" s="12"/>
      <c r="AS90" s="12"/>
      <c r="AU90" s="12"/>
      <c r="AV90" s="12"/>
      <c r="AY90" s="12"/>
      <c r="AZ90" s="12"/>
      <c r="BA90" s="12"/>
      <c r="BJ90" s="12"/>
      <c r="BK90" s="12"/>
      <c r="BM90" s="12"/>
      <c r="BO90" s="12"/>
      <c r="BS90" s="5"/>
      <c r="BT90" s="5"/>
      <c r="BU90" s="5"/>
      <c r="BV90" s="12"/>
      <c r="BW90" s="12"/>
      <c r="BX90" s="12"/>
      <c r="BY90" s="5"/>
      <c r="BZ90" s="5"/>
      <c r="CA90" s="5"/>
      <c r="CB90" s="5"/>
      <c r="CC90" s="5"/>
      <c r="CD90" s="5"/>
      <c r="CE90" s="5"/>
      <c r="CF90" s="5"/>
      <c r="CG90" s="5"/>
    </row>
    <row r="91" spans="2:85" ht="13.2">
      <c r="B91" s="12"/>
      <c r="R91" s="12"/>
      <c r="S91" s="12"/>
      <c r="T91" s="12"/>
      <c r="U91" s="12"/>
      <c r="Y91" s="12"/>
      <c r="Z91" s="12"/>
      <c r="AA91" s="12"/>
      <c r="AC91" s="12"/>
      <c r="AD91" s="12"/>
      <c r="AE91" s="12"/>
      <c r="AF91" s="12"/>
      <c r="AG91" s="12"/>
      <c r="AI91" s="12"/>
      <c r="AO91" s="12"/>
      <c r="AQ91" s="12"/>
      <c r="AR91" s="12"/>
      <c r="AS91" s="12"/>
      <c r="AU91" s="12"/>
      <c r="AV91" s="12"/>
      <c r="AY91" s="12"/>
      <c r="AZ91" s="12"/>
      <c r="BA91" s="12"/>
      <c r="BJ91" s="12"/>
      <c r="BK91" s="12"/>
      <c r="BM91" s="12"/>
      <c r="BO91" s="12"/>
      <c r="BS91" s="5"/>
      <c r="BT91" s="5"/>
      <c r="BU91" s="5"/>
      <c r="BV91" s="12"/>
      <c r="BW91" s="12"/>
      <c r="BX91" s="12"/>
      <c r="BY91" s="5"/>
      <c r="BZ91" s="5"/>
      <c r="CA91" s="5"/>
      <c r="CB91" s="5"/>
      <c r="CC91" s="5"/>
      <c r="CD91" s="5"/>
      <c r="CE91" s="5"/>
      <c r="CF91" s="5"/>
      <c r="CG91" s="5"/>
    </row>
    <row r="92" spans="2:85" ht="13.2">
      <c r="B92" s="12"/>
      <c r="R92" s="12"/>
      <c r="S92" s="12"/>
      <c r="T92" s="12"/>
      <c r="U92" s="12"/>
      <c r="Y92" s="12"/>
      <c r="Z92" s="12"/>
      <c r="AA92" s="12"/>
      <c r="AC92" s="12"/>
      <c r="AD92" s="12"/>
      <c r="AE92" s="12"/>
      <c r="AF92" s="12"/>
      <c r="AG92" s="12"/>
      <c r="AI92" s="12"/>
      <c r="AO92" s="12"/>
      <c r="AQ92" s="12"/>
      <c r="AR92" s="12"/>
      <c r="AS92" s="12"/>
      <c r="AU92" s="12"/>
      <c r="AV92" s="12"/>
      <c r="AY92" s="12"/>
      <c r="AZ92" s="12"/>
      <c r="BA92" s="12"/>
      <c r="BJ92" s="12"/>
      <c r="BK92" s="12"/>
      <c r="BM92" s="12"/>
      <c r="BO92" s="12"/>
      <c r="BS92" s="5"/>
      <c r="BT92" s="5"/>
      <c r="BU92" s="5"/>
      <c r="BV92" s="12"/>
      <c r="BW92" s="12"/>
      <c r="BX92" s="12"/>
      <c r="BY92" s="5"/>
      <c r="BZ92" s="5"/>
      <c r="CA92" s="5"/>
      <c r="CB92" s="5"/>
      <c r="CC92" s="5"/>
      <c r="CD92" s="5"/>
      <c r="CE92" s="5"/>
      <c r="CF92" s="5"/>
      <c r="CG92" s="5"/>
    </row>
    <row r="93" spans="2:85" ht="13.2">
      <c r="B93" s="12"/>
      <c r="R93" s="12"/>
      <c r="S93" s="12"/>
      <c r="T93" s="12"/>
      <c r="U93" s="12"/>
      <c r="Y93" s="12"/>
      <c r="Z93" s="12"/>
      <c r="AA93" s="12"/>
      <c r="AC93" s="12"/>
      <c r="AD93" s="12"/>
      <c r="AE93" s="12"/>
      <c r="AF93" s="12"/>
      <c r="AG93" s="12"/>
      <c r="AI93" s="12"/>
      <c r="AO93" s="12"/>
      <c r="AQ93" s="12"/>
      <c r="AR93" s="12"/>
      <c r="AS93" s="12"/>
      <c r="AU93" s="12"/>
      <c r="AV93" s="12"/>
      <c r="AY93" s="12"/>
      <c r="AZ93" s="12"/>
      <c r="BA93" s="12"/>
      <c r="BJ93" s="12"/>
      <c r="BK93" s="12"/>
      <c r="BM93" s="12"/>
      <c r="BO93" s="12"/>
      <c r="BS93" s="5"/>
      <c r="BT93" s="5"/>
      <c r="BU93" s="5"/>
      <c r="BV93" s="12"/>
      <c r="BW93" s="12"/>
      <c r="BX93" s="12"/>
      <c r="BY93" s="5"/>
      <c r="BZ93" s="5"/>
      <c r="CA93" s="5"/>
      <c r="CB93" s="5"/>
      <c r="CC93" s="5"/>
      <c r="CD93" s="5"/>
      <c r="CE93" s="5"/>
      <c r="CF93" s="5"/>
      <c r="CG93" s="5"/>
    </row>
    <row r="94" spans="2:85" ht="13.2">
      <c r="B94" s="12"/>
      <c r="R94" s="12"/>
      <c r="S94" s="12"/>
      <c r="T94" s="12"/>
      <c r="U94" s="12"/>
      <c r="Y94" s="12"/>
      <c r="Z94" s="12"/>
      <c r="AA94" s="12"/>
      <c r="AC94" s="12"/>
      <c r="AD94" s="12"/>
      <c r="AE94" s="12"/>
      <c r="AF94" s="12"/>
      <c r="AG94" s="12"/>
      <c r="AI94" s="12"/>
      <c r="AO94" s="12"/>
      <c r="AQ94" s="12"/>
      <c r="AR94" s="12"/>
      <c r="AS94" s="12"/>
      <c r="AU94" s="12"/>
      <c r="AV94" s="12"/>
      <c r="AY94" s="12"/>
      <c r="AZ94" s="12"/>
      <c r="BA94" s="12"/>
      <c r="BJ94" s="12"/>
      <c r="BK94" s="12"/>
      <c r="BM94" s="12"/>
      <c r="BO94" s="12"/>
      <c r="BS94" s="5"/>
      <c r="BT94" s="5"/>
      <c r="BU94" s="5"/>
      <c r="BV94" s="12"/>
      <c r="BW94" s="12"/>
      <c r="BX94" s="12"/>
      <c r="BY94" s="5"/>
      <c r="BZ94" s="5"/>
      <c r="CA94" s="5"/>
      <c r="CB94" s="5"/>
      <c r="CC94" s="5"/>
      <c r="CD94" s="5"/>
      <c r="CE94" s="5"/>
      <c r="CF94" s="5"/>
      <c r="CG94" s="5"/>
    </row>
    <row r="95" spans="2:85" ht="13.2">
      <c r="B95" s="12"/>
      <c r="R95" s="12"/>
      <c r="S95" s="12"/>
      <c r="T95" s="12"/>
      <c r="U95" s="12"/>
      <c r="Y95" s="12"/>
      <c r="Z95" s="12"/>
      <c r="AA95" s="12"/>
      <c r="AC95" s="12"/>
      <c r="AD95" s="12"/>
      <c r="AE95" s="12"/>
      <c r="AF95" s="12"/>
      <c r="AG95" s="12"/>
      <c r="AI95" s="12"/>
      <c r="AO95" s="12"/>
      <c r="AQ95" s="12"/>
      <c r="AR95" s="12"/>
      <c r="AS95" s="12"/>
      <c r="AU95" s="12"/>
      <c r="AV95" s="12"/>
      <c r="AY95" s="12"/>
      <c r="AZ95" s="12"/>
      <c r="BA95" s="12"/>
      <c r="BJ95" s="12"/>
      <c r="BK95" s="12"/>
      <c r="BM95" s="12"/>
      <c r="BO95" s="12"/>
      <c r="BS95" s="5"/>
      <c r="BT95" s="5"/>
      <c r="BU95" s="5"/>
      <c r="BV95" s="12"/>
      <c r="BW95" s="12"/>
      <c r="BX95" s="12"/>
      <c r="BY95" s="5"/>
      <c r="BZ95" s="5"/>
      <c r="CA95" s="5"/>
      <c r="CB95" s="5"/>
      <c r="CC95" s="5"/>
      <c r="CD95" s="5"/>
      <c r="CE95" s="5"/>
      <c r="CF95" s="5"/>
      <c r="CG95" s="5"/>
    </row>
    <row r="96" spans="2:85" ht="13.2">
      <c r="B96" s="12"/>
      <c r="R96" s="12"/>
      <c r="S96" s="12"/>
      <c r="T96" s="12"/>
      <c r="U96" s="12"/>
      <c r="Y96" s="12"/>
      <c r="Z96" s="12"/>
      <c r="AA96" s="12"/>
      <c r="AC96" s="12"/>
      <c r="AD96" s="12"/>
      <c r="AE96" s="12"/>
      <c r="AF96" s="12"/>
      <c r="AG96" s="12"/>
      <c r="AI96" s="12"/>
      <c r="AO96" s="12"/>
      <c r="AQ96" s="12"/>
      <c r="AR96" s="12"/>
      <c r="AS96" s="12"/>
      <c r="AU96" s="12"/>
      <c r="AV96" s="12"/>
      <c r="AY96" s="12"/>
      <c r="AZ96" s="12"/>
      <c r="BA96" s="12"/>
      <c r="BJ96" s="12"/>
      <c r="BK96" s="12"/>
      <c r="BM96" s="12"/>
      <c r="BO96" s="12"/>
      <c r="BS96" s="5"/>
      <c r="BT96" s="5"/>
      <c r="BU96" s="5"/>
      <c r="BV96" s="12"/>
      <c r="BW96" s="12"/>
      <c r="BX96" s="12"/>
      <c r="BY96" s="5"/>
      <c r="BZ96" s="5"/>
      <c r="CA96" s="5"/>
      <c r="CB96" s="5"/>
      <c r="CC96" s="5"/>
      <c r="CD96" s="5"/>
      <c r="CE96" s="5"/>
      <c r="CF96" s="5"/>
      <c r="CG96" s="5"/>
    </row>
    <row r="97" spans="2:85" ht="13.2">
      <c r="B97" s="12"/>
      <c r="R97" s="12"/>
      <c r="S97" s="12"/>
      <c r="T97" s="12"/>
      <c r="U97" s="12"/>
      <c r="Y97" s="12"/>
      <c r="Z97" s="12"/>
      <c r="AA97" s="12"/>
      <c r="AC97" s="12"/>
      <c r="AD97" s="12"/>
      <c r="AE97" s="12"/>
      <c r="AF97" s="12"/>
      <c r="AG97" s="12"/>
      <c r="AI97" s="12"/>
      <c r="AO97" s="12"/>
      <c r="AQ97" s="12"/>
      <c r="AR97" s="12"/>
      <c r="AS97" s="12"/>
      <c r="AU97" s="12"/>
      <c r="AV97" s="12"/>
      <c r="AY97" s="12"/>
      <c r="AZ97" s="12"/>
      <c r="BA97" s="12"/>
      <c r="BJ97" s="12"/>
      <c r="BK97" s="12"/>
      <c r="BM97" s="12"/>
      <c r="BO97" s="12"/>
      <c r="BS97" s="5"/>
      <c r="BT97" s="5"/>
      <c r="BU97" s="5"/>
      <c r="BV97" s="12"/>
      <c r="BW97" s="12"/>
      <c r="BX97" s="12"/>
      <c r="BY97" s="5"/>
      <c r="BZ97" s="5"/>
      <c r="CA97" s="5"/>
      <c r="CB97" s="5"/>
      <c r="CC97" s="5"/>
      <c r="CD97" s="5"/>
      <c r="CE97" s="5"/>
      <c r="CF97" s="5"/>
      <c r="CG97" s="5"/>
    </row>
    <row r="98" spans="2:85" ht="13.2">
      <c r="B98" s="12"/>
      <c r="R98" s="12"/>
      <c r="S98" s="12"/>
      <c r="T98" s="12"/>
      <c r="U98" s="12"/>
      <c r="Y98" s="12"/>
      <c r="Z98" s="12"/>
      <c r="AA98" s="12"/>
      <c r="AC98" s="12"/>
      <c r="AD98" s="12"/>
      <c r="AE98" s="12"/>
      <c r="AF98" s="12"/>
      <c r="AG98" s="12"/>
      <c r="AI98" s="12"/>
      <c r="AO98" s="12"/>
      <c r="AQ98" s="12"/>
      <c r="AR98" s="12"/>
      <c r="AS98" s="12"/>
      <c r="AU98" s="12"/>
      <c r="AV98" s="12"/>
      <c r="AY98" s="12"/>
      <c r="AZ98" s="12"/>
      <c r="BA98" s="12"/>
      <c r="BJ98" s="12"/>
      <c r="BK98" s="12"/>
      <c r="BM98" s="12"/>
      <c r="BO98" s="12"/>
      <c r="BS98" s="5"/>
      <c r="BT98" s="5"/>
      <c r="BU98" s="5"/>
      <c r="BV98" s="12"/>
      <c r="BW98" s="12"/>
      <c r="BX98" s="12"/>
      <c r="BY98" s="5"/>
      <c r="BZ98" s="5"/>
      <c r="CA98" s="5"/>
      <c r="CB98" s="5"/>
      <c r="CC98" s="5"/>
      <c r="CD98" s="5"/>
      <c r="CE98" s="5"/>
      <c r="CF98" s="5"/>
      <c r="CG98" s="5"/>
    </row>
    <row r="99" spans="2:85" ht="13.2">
      <c r="B99" s="12"/>
      <c r="R99" s="12"/>
      <c r="S99" s="12"/>
      <c r="T99" s="12"/>
      <c r="U99" s="12"/>
      <c r="Y99" s="12"/>
      <c r="Z99" s="12"/>
      <c r="AA99" s="12"/>
      <c r="AC99" s="12"/>
      <c r="AD99" s="12"/>
      <c r="AE99" s="12"/>
      <c r="AF99" s="12"/>
      <c r="AG99" s="12"/>
      <c r="AI99" s="12"/>
      <c r="AO99" s="12"/>
      <c r="AQ99" s="12"/>
      <c r="AR99" s="12"/>
      <c r="AS99" s="12"/>
      <c r="AU99" s="12"/>
      <c r="AV99" s="12"/>
      <c r="AY99" s="12"/>
      <c r="AZ99" s="12"/>
      <c r="BA99" s="12"/>
      <c r="BJ99" s="12"/>
      <c r="BK99" s="12"/>
      <c r="BM99" s="12"/>
      <c r="BO99" s="12"/>
      <c r="BS99" s="5"/>
      <c r="BT99" s="5"/>
      <c r="BU99" s="5"/>
      <c r="BV99" s="12"/>
      <c r="BW99" s="12"/>
      <c r="BX99" s="12"/>
      <c r="BY99" s="5"/>
      <c r="BZ99" s="5"/>
      <c r="CA99" s="5"/>
      <c r="CB99" s="5"/>
      <c r="CC99" s="5"/>
      <c r="CD99" s="5"/>
      <c r="CE99" s="5"/>
      <c r="CF99" s="5"/>
      <c r="CG99" s="5"/>
    </row>
    <row r="100" spans="2:85" ht="13.2">
      <c r="B100" s="12"/>
      <c r="R100" s="12"/>
      <c r="S100" s="12"/>
      <c r="T100" s="12"/>
      <c r="U100" s="12"/>
      <c r="Y100" s="12"/>
      <c r="Z100" s="12"/>
      <c r="AA100" s="12"/>
      <c r="AC100" s="12"/>
      <c r="AD100" s="12"/>
      <c r="AE100" s="12"/>
      <c r="AF100" s="12"/>
      <c r="AG100" s="12"/>
      <c r="AI100" s="12"/>
      <c r="AO100" s="12"/>
      <c r="AQ100" s="12"/>
      <c r="AR100" s="12"/>
      <c r="AS100" s="12"/>
      <c r="AU100" s="12"/>
      <c r="AV100" s="12"/>
      <c r="AY100" s="12"/>
      <c r="AZ100" s="12"/>
      <c r="BA100" s="12"/>
      <c r="BJ100" s="12"/>
      <c r="BK100" s="12"/>
      <c r="BM100" s="12"/>
      <c r="BO100" s="12"/>
      <c r="BS100" s="5"/>
      <c r="BT100" s="5"/>
      <c r="BU100" s="5"/>
      <c r="BV100" s="12"/>
      <c r="BW100" s="12"/>
      <c r="BX100" s="12"/>
      <c r="BY100" s="5"/>
      <c r="BZ100" s="5"/>
      <c r="CA100" s="5"/>
      <c r="CB100" s="5"/>
      <c r="CC100" s="5"/>
      <c r="CD100" s="5"/>
      <c r="CE100" s="5"/>
      <c r="CF100" s="5"/>
      <c r="CG100" s="5"/>
    </row>
    <row r="101" spans="2:85" ht="13.2">
      <c r="BS101" s="5"/>
      <c r="BT101" s="5"/>
      <c r="BU101" s="5"/>
      <c r="BY101" s="5"/>
      <c r="BZ101" s="5"/>
      <c r="CA101" s="5"/>
      <c r="CB101" s="5"/>
      <c r="CC101" s="5"/>
      <c r="CD101" s="5"/>
      <c r="CE101" s="5"/>
      <c r="CF101" s="5"/>
      <c r="CG101" s="5"/>
    </row>
    <row r="102" spans="2:85" ht="13.2">
      <c r="BS102" s="5"/>
      <c r="BT102" s="5"/>
      <c r="BU102" s="5"/>
      <c r="BY102" s="5"/>
      <c r="BZ102" s="5"/>
      <c r="CA102" s="5"/>
      <c r="CB102" s="5"/>
      <c r="CC102" s="5"/>
      <c r="CD102" s="5"/>
      <c r="CE102" s="5"/>
      <c r="CF102" s="5"/>
      <c r="CG102" s="5"/>
    </row>
    <row r="103" spans="2:85" ht="13.2">
      <c r="BS103" s="5"/>
      <c r="BT103" s="5"/>
      <c r="BU103" s="5"/>
      <c r="BY103" s="5"/>
      <c r="BZ103" s="5"/>
      <c r="CA103" s="5"/>
      <c r="CB103" s="5"/>
      <c r="CC103" s="5"/>
      <c r="CD103" s="5"/>
      <c r="CE103" s="5"/>
      <c r="CF103" s="5"/>
      <c r="CG103" s="5"/>
    </row>
    <row r="104" spans="2:85" ht="13.2">
      <c r="BS104" s="5"/>
      <c r="BT104" s="5"/>
      <c r="BU104" s="5"/>
      <c r="BY104" s="5"/>
      <c r="BZ104" s="5"/>
      <c r="CA104" s="5"/>
      <c r="CB104" s="5"/>
      <c r="CC104" s="5"/>
      <c r="CD104" s="5"/>
      <c r="CE104" s="5"/>
      <c r="CF104" s="5"/>
      <c r="CG104" s="5"/>
    </row>
    <row r="105" spans="2:85" ht="13.2">
      <c r="BS105" s="5"/>
      <c r="BT105" s="5"/>
      <c r="BU105" s="5"/>
      <c r="BY105" s="5"/>
      <c r="BZ105" s="5"/>
      <c r="CA105" s="5"/>
      <c r="CB105" s="5"/>
      <c r="CC105" s="5"/>
      <c r="CD105" s="5"/>
      <c r="CE105" s="5"/>
      <c r="CF105" s="5"/>
      <c r="CG105" s="5"/>
    </row>
    <row r="106" spans="2:85" ht="13.2">
      <c r="BS106" s="5"/>
      <c r="BT106" s="5"/>
      <c r="BU106" s="5"/>
      <c r="BY106" s="5"/>
      <c r="BZ106" s="5"/>
      <c r="CA106" s="5"/>
      <c r="CB106" s="5"/>
      <c r="CC106" s="5"/>
      <c r="CD106" s="5"/>
      <c r="CE106" s="5"/>
      <c r="CF106" s="5"/>
      <c r="CG106" s="5"/>
    </row>
    <row r="107" spans="2:85" ht="13.2">
      <c r="BS107" s="5"/>
      <c r="BT107" s="5"/>
      <c r="BU107" s="5"/>
      <c r="BY107" s="5"/>
      <c r="BZ107" s="5"/>
      <c r="CA107" s="5"/>
      <c r="CB107" s="5"/>
      <c r="CC107" s="5"/>
      <c r="CD107" s="5"/>
      <c r="CE107" s="5"/>
      <c r="CF107" s="5"/>
      <c r="CG107" s="5"/>
    </row>
    <row r="108" spans="2:85" ht="13.2">
      <c r="BS108" s="5"/>
      <c r="BT108" s="5"/>
      <c r="BU108" s="5"/>
      <c r="BY108" s="5"/>
      <c r="BZ108" s="5"/>
      <c r="CA108" s="5"/>
      <c r="CB108" s="5"/>
      <c r="CC108" s="5"/>
      <c r="CD108" s="5"/>
      <c r="CE108" s="5"/>
      <c r="CF108" s="5"/>
      <c r="CG108" s="5"/>
    </row>
    <row r="109" spans="2:85" ht="13.2">
      <c r="BS109" s="5"/>
      <c r="BT109" s="5"/>
      <c r="BU109" s="5"/>
      <c r="BY109" s="5"/>
      <c r="BZ109" s="5"/>
      <c r="CA109" s="5"/>
      <c r="CB109" s="5"/>
      <c r="CC109" s="5"/>
      <c r="CD109" s="5"/>
      <c r="CE109" s="5"/>
      <c r="CF109" s="5"/>
      <c r="CG109" s="5"/>
    </row>
    <row r="110" spans="2:85" ht="13.2">
      <c r="BS110" s="5"/>
      <c r="BT110" s="5"/>
      <c r="BU110" s="5"/>
      <c r="BY110" s="5"/>
      <c r="BZ110" s="5"/>
      <c r="CA110" s="5"/>
      <c r="CB110" s="5"/>
      <c r="CC110" s="5"/>
      <c r="CD110" s="5"/>
      <c r="CE110" s="5"/>
      <c r="CF110" s="5"/>
      <c r="CG110" s="5"/>
    </row>
    <row r="111" spans="2:85" ht="13.2">
      <c r="BS111" s="5"/>
      <c r="BT111" s="5"/>
      <c r="BU111" s="5"/>
      <c r="BY111" s="5"/>
      <c r="BZ111" s="5"/>
      <c r="CA111" s="5"/>
      <c r="CB111" s="5"/>
      <c r="CC111" s="5"/>
      <c r="CD111" s="5"/>
      <c r="CE111" s="5"/>
      <c r="CF111" s="5"/>
      <c r="CG111" s="5"/>
    </row>
    <row r="112" spans="2:85" ht="13.2">
      <c r="BS112" s="5"/>
      <c r="BT112" s="5"/>
      <c r="BU112" s="5"/>
      <c r="BY112" s="5"/>
      <c r="BZ112" s="5"/>
      <c r="CA112" s="5"/>
      <c r="CB112" s="5"/>
      <c r="CC112" s="5"/>
      <c r="CD112" s="5"/>
      <c r="CE112" s="5"/>
      <c r="CF112" s="5"/>
      <c r="CG112" s="5"/>
    </row>
    <row r="113" spans="71:85" ht="13.2">
      <c r="BS113" s="5"/>
      <c r="BT113" s="5"/>
      <c r="BU113" s="5"/>
      <c r="BY113" s="5"/>
      <c r="BZ113" s="5"/>
      <c r="CA113" s="5"/>
      <c r="CB113" s="5"/>
      <c r="CC113" s="5"/>
      <c r="CD113" s="5"/>
      <c r="CE113" s="5"/>
      <c r="CF113" s="5"/>
      <c r="CG113" s="5"/>
    </row>
    <row r="114" spans="71:85" ht="13.2">
      <c r="BS114" s="5"/>
      <c r="BT114" s="5"/>
      <c r="BU114" s="5"/>
      <c r="BY114" s="5"/>
      <c r="BZ114" s="5"/>
      <c r="CA114" s="5"/>
      <c r="CB114" s="5"/>
      <c r="CC114" s="5"/>
      <c r="CD114" s="5"/>
      <c r="CE114" s="5"/>
      <c r="CF114" s="5"/>
      <c r="CG114" s="5"/>
    </row>
    <row r="115" spans="71:85" ht="13.2">
      <c r="BS115" s="5"/>
      <c r="BT115" s="5"/>
      <c r="BU115" s="5"/>
      <c r="BY115" s="5"/>
      <c r="BZ115" s="5"/>
      <c r="CA115" s="5"/>
      <c r="CB115" s="5"/>
      <c r="CC115" s="5"/>
      <c r="CD115" s="5"/>
      <c r="CE115" s="5"/>
      <c r="CF115" s="5"/>
      <c r="CG115" s="5"/>
    </row>
    <row r="116" spans="71:85" ht="13.2">
      <c r="BS116" s="5"/>
      <c r="BT116" s="5"/>
      <c r="BU116" s="5"/>
      <c r="BY116" s="5"/>
      <c r="BZ116" s="5"/>
      <c r="CA116" s="5"/>
      <c r="CB116" s="5"/>
      <c r="CC116" s="5"/>
      <c r="CD116" s="5"/>
      <c r="CE116" s="5"/>
      <c r="CF116" s="5"/>
      <c r="CG116" s="5"/>
    </row>
    <row r="117" spans="71:85" ht="13.2">
      <c r="BS117" s="5"/>
      <c r="BT117" s="5"/>
      <c r="BU117" s="5"/>
      <c r="BY117" s="5"/>
      <c r="BZ117" s="5"/>
      <c r="CA117" s="5"/>
      <c r="CB117" s="5"/>
      <c r="CC117" s="5"/>
      <c r="CD117" s="5"/>
      <c r="CE117" s="5"/>
      <c r="CF117" s="5"/>
      <c r="CG117" s="5"/>
    </row>
    <row r="118" spans="71:85" ht="13.2">
      <c r="BS118" s="5"/>
      <c r="BT118" s="5"/>
      <c r="BU118" s="5"/>
      <c r="BY118" s="5"/>
      <c r="BZ118" s="5"/>
      <c r="CA118" s="5"/>
      <c r="CB118" s="5"/>
      <c r="CC118" s="5"/>
      <c r="CD118" s="5"/>
      <c r="CE118" s="5"/>
      <c r="CF118" s="5"/>
      <c r="CG118" s="5"/>
    </row>
    <row r="119" spans="71:85" ht="13.2">
      <c r="BS119" s="5"/>
      <c r="BT119" s="5"/>
      <c r="BU119" s="5"/>
      <c r="BY119" s="5"/>
      <c r="BZ119" s="5"/>
      <c r="CA119" s="5"/>
      <c r="CB119" s="5"/>
      <c r="CC119" s="5"/>
      <c r="CD119" s="5"/>
      <c r="CE119" s="5"/>
      <c r="CF119" s="5"/>
      <c r="CG119" s="5"/>
    </row>
    <row r="120" spans="71:85" ht="13.2">
      <c r="BS120" s="5"/>
      <c r="BT120" s="5"/>
      <c r="BU120" s="5"/>
      <c r="BY120" s="5"/>
      <c r="BZ120" s="5"/>
      <c r="CA120" s="5"/>
      <c r="CB120" s="5"/>
      <c r="CC120" s="5"/>
      <c r="CD120" s="5"/>
      <c r="CE120" s="5"/>
      <c r="CF120" s="5"/>
      <c r="CG120" s="5"/>
    </row>
    <row r="121" spans="71:85" ht="13.2">
      <c r="BS121" s="5"/>
      <c r="BT121" s="5"/>
      <c r="BU121" s="5"/>
      <c r="BY121" s="5"/>
      <c r="BZ121" s="5"/>
      <c r="CA121" s="5"/>
      <c r="CB121" s="5"/>
      <c r="CC121" s="5"/>
      <c r="CD121" s="5"/>
      <c r="CE121" s="5"/>
      <c r="CF121" s="5"/>
      <c r="CG121" s="5"/>
    </row>
    <row r="122" spans="71:85" ht="13.2">
      <c r="BS122" s="5"/>
      <c r="BT122" s="5"/>
      <c r="BU122" s="5"/>
      <c r="BY122" s="5"/>
      <c r="BZ122" s="5"/>
      <c r="CA122" s="5"/>
      <c r="CB122" s="5"/>
      <c r="CC122" s="5"/>
      <c r="CD122" s="5"/>
      <c r="CE122" s="5"/>
      <c r="CF122" s="5"/>
      <c r="CG122" s="5"/>
    </row>
    <row r="123" spans="71:85" ht="13.2">
      <c r="BS123" s="5"/>
      <c r="BT123" s="5"/>
      <c r="BU123" s="5"/>
      <c r="BY123" s="5"/>
      <c r="BZ123" s="5"/>
      <c r="CA123" s="5"/>
      <c r="CB123" s="5"/>
      <c r="CC123" s="5"/>
      <c r="CD123" s="5"/>
      <c r="CE123" s="5"/>
      <c r="CF123" s="5"/>
      <c r="CG123" s="5"/>
    </row>
    <row r="124" spans="71:85" ht="13.2">
      <c r="BS124" s="5"/>
      <c r="BT124" s="5"/>
      <c r="BU124" s="5"/>
      <c r="BY124" s="5"/>
      <c r="BZ124" s="5"/>
      <c r="CA124" s="5"/>
      <c r="CB124" s="5"/>
      <c r="CC124" s="5"/>
      <c r="CD124" s="5"/>
      <c r="CE124" s="5"/>
      <c r="CF124" s="5"/>
      <c r="CG124" s="5"/>
    </row>
    <row r="125" spans="71:85" ht="13.2">
      <c r="BS125" s="5"/>
      <c r="BT125" s="5"/>
      <c r="BU125" s="5"/>
      <c r="BY125" s="5"/>
      <c r="BZ125" s="5"/>
      <c r="CA125" s="5"/>
      <c r="CB125" s="5"/>
      <c r="CC125" s="5"/>
      <c r="CD125" s="5"/>
      <c r="CE125" s="5"/>
      <c r="CF125" s="5"/>
      <c r="CG125" s="5"/>
    </row>
    <row r="126" spans="71:85" ht="13.2">
      <c r="BS126" s="5"/>
      <c r="BT126" s="5"/>
      <c r="BU126" s="5"/>
      <c r="BY126" s="5"/>
      <c r="BZ126" s="5"/>
      <c r="CA126" s="5"/>
      <c r="CB126" s="5"/>
      <c r="CC126" s="5"/>
      <c r="CD126" s="5"/>
      <c r="CE126" s="5"/>
      <c r="CF126" s="5"/>
      <c r="CG126" s="5"/>
    </row>
    <row r="127" spans="71:85" ht="13.2">
      <c r="BS127" s="5"/>
      <c r="BT127" s="5"/>
      <c r="BU127" s="5"/>
      <c r="BY127" s="5"/>
      <c r="BZ127" s="5"/>
      <c r="CA127" s="5"/>
      <c r="CB127" s="5"/>
      <c r="CC127" s="5"/>
      <c r="CD127" s="5"/>
      <c r="CE127" s="5"/>
      <c r="CF127" s="5"/>
      <c r="CG127" s="5"/>
    </row>
    <row r="128" spans="71:85" ht="13.2">
      <c r="BS128" s="5"/>
      <c r="BT128" s="5"/>
      <c r="BU128" s="5"/>
      <c r="BY128" s="5"/>
      <c r="BZ128" s="5"/>
      <c r="CA128" s="5"/>
      <c r="CB128" s="5"/>
      <c r="CC128" s="5"/>
      <c r="CD128" s="5"/>
      <c r="CE128" s="5"/>
      <c r="CF128" s="5"/>
      <c r="CG128" s="5"/>
    </row>
    <row r="129" spans="71:85" ht="13.2">
      <c r="BS129" s="5"/>
      <c r="BT129" s="5"/>
      <c r="BU129" s="5"/>
      <c r="BY129" s="5"/>
      <c r="BZ129" s="5"/>
      <c r="CA129" s="5"/>
      <c r="CB129" s="5"/>
      <c r="CC129" s="5"/>
      <c r="CD129" s="5"/>
      <c r="CE129" s="5"/>
      <c r="CF129" s="5"/>
      <c r="CG129" s="5"/>
    </row>
    <row r="130" spans="71:85" ht="13.2">
      <c r="BS130" s="5"/>
      <c r="BT130" s="5"/>
      <c r="BU130" s="5"/>
      <c r="BY130" s="5"/>
      <c r="BZ130" s="5"/>
      <c r="CA130" s="5"/>
      <c r="CB130" s="5"/>
      <c r="CC130" s="5"/>
      <c r="CD130" s="5"/>
      <c r="CE130" s="5"/>
      <c r="CF130" s="5"/>
      <c r="CG130" s="5"/>
    </row>
    <row r="131" spans="71:85" ht="13.2">
      <c r="BS131" s="5"/>
      <c r="BT131" s="5"/>
      <c r="BU131" s="5"/>
      <c r="BY131" s="5"/>
      <c r="BZ131" s="5"/>
      <c r="CA131" s="5"/>
      <c r="CB131" s="5"/>
      <c r="CC131" s="5"/>
      <c r="CD131" s="5"/>
      <c r="CE131" s="5"/>
      <c r="CF131" s="5"/>
      <c r="CG131" s="5"/>
    </row>
    <row r="132" spans="71:85" ht="13.2">
      <c r="BS132" s="5"/>
      <c r="BT132" s="5"/>
      <c r="BU132" s="5"/>
      <c r="BY132" s="5"/>
      <c r="BZ132" s="5"/>
      <c r="CA132" s="5"/>
      <c r="CB132" s="5"/>
      <c r="CC132" s="5"/>
      <c r="CD132" s="5"/>
      <c r="CE132" s="5"/>
      <c r="CF132" s="5"/>
      <c r="CG132" s="5"/>
    </row>
    <row r="133" spans="71:85" ht="13.2">
      <c r="BS133" s="5"/>
      <c r="BT133" s="5"/>
      <c r="BU133" s="5"/>
      <c r="BY133" s="5"/>
      <c r="BZ133" s="5"/>
      <c r="CA133" s="5"/>
      <c r="CB133" s="5"/>
      <c r="CC133" s="5"/>
      <c r="CD133" s="5"/>
      <c r="CE133" s="5"/>
      <c r="CF133" s="5"/>
      <c r="CG133" s="5"/>
    </row>
    <row r="134" spans="71:85" ht="13.2">
      <c r="BS134" s="5"/>
      <c r="BT134" s="5"/>
      <c r="BU134" s="5"/>
      <c r="BY134" s="5"/>
      <c r="BZ134" s="5"/>
      <c r="CA134" s="5"/>
      <c r="CB134" s="5"/>
      <c r="CC134" s="5"/>
      <c r="CD134" s="5"/>
      <c r="CE134" s="5"/>
      <c r="CF134" s="5"/>
      <c r="CG134" s="5"/>
    </row>
    <row r="135" spans="71:85" ht="13.2">
      <c r="BS135" s="5"/>
      <c r="BT135" s="5"/>
      <c r="BU135" s="5"/>
      <c r="BY135" s="5"/>
      <c r="BZ135" s="5"/>
      <c r="CA135" s="5"/>
      <c r="CB135" s="5"/>
      <c r="CC135" s="5"/>
      <c r="CD135" s="5"/>
      <c r="CE135" s="5"/>
      <c r="CF135" s="5"/>
      <c r="CG135" s="5"/>
    </row>
    <row r="136" spans="71:85" ht="13.2">
      <c r="BS136" s="5"/>
      <c r="BT136" s="5"/>
      <c r="BU136" s="5"/>
      <c r="BY136" s="5"/>
      <c r="BZ136" s="5"/>
      <c r="CA136" s="5"/>
      <c r="CB136" s="5"/>
      <c r="CC136" s="5"/>
      <c r="CD136" s="5"/>
      <c r="CE136" s="5"/>
      <c r="CF136" s="5"/>
      <c r="CG136" s="5"/>
    </row>
    <row r="137" spans="71:85" ht="13.2">
      <c r="BS137" s="5"/>
      <c r="BT137" s="5"/>
      <c r="BU137" s="5"/>
      <c r="BY137" s="5"/>
      <c r="BZ137" s="5"/>
      <c r="CA137" s="5"/>
      <c r="CB137" s="5"/>
      <c r="CC137" s="5"/>
      <c r="CD137" s="5"/>
      <c r="CE137" s="5"/>
      <c r="CF137" s="5"/>
      <c r="CG137" s="5"/>
    </row>
    <row r="138" spans="71:85" ht="13.2">
      <c r="BS138" s="5"/>
      <c r="BT138" s="5"/>
      <c r="BU138" s="5"/>
      <c r="BY138" s="5"/>
      <c r="BZ138" s="5"/>
      <c r="CA138" s="5"/>
      <c r="CB138" s="5"/>
      <c r="CC138" s="5"/>
      <c r="CD138" s="5"/>
      <c r="CE138" s="5"/>
      <c r="CF138" s="5"/>
      <c r="CG138" s="5"/>
    </row>
    <row r="139" spans="71:85" ht="13.2">
      <c r="BS139" s="5"/>
      <c r="BT139" s="5"/>
      <c r="BU139" s="5"/>
      <c r="BY139" s="5"/>
      <c r="BZ139" s="5"/>
      <c r="CA139" s="5"/>
      <c r="CB139" s="5"/>
      <c r="CC139" s="5"/>
      <c r="CD139" s="5"/>
      <c r="CE139" s="5"/>
      <c r="CF139" s="5"/>
      <c r="CG139" s="5"/>
    </row>
    <row r="140" spans="71:85" ht="13.2">
      <c r="BS140" s="5"/>
      <c r="BT140" s="5"/>
      <c r="BU140" s="5"/>
      <c r="BY140" s="5"/>
      <c r="BZ140" s="5"/>
      <c r="CA140" s="5"/>
      <c r="CB140" s="5"/>
      <c r="CC140" s="5"/>
      <c r="CD140" s="5"/>
      <c r="CE140" s="5"/>
      <c r="CF140" s="5"/>
      <c r="CG140" s="5"/>
    </row>
    <row r="141" spans="71:85" ht="13.2">
      <c r="BS141" s="5"/>
      <c r="BT141" s="5"/>
      <c r="BU141" s="5"/>
      <c r="BY141" s="5"/>
      <c r="BZ141" s="5"/>
      <c r="CA141" s="5"/>
      <c r="CB141" s="5"/>
      <c r="CC141" s="5"/>
      <c r="CD141" s="5"/>
      <c r="CE141" s="5"/>
      <c r="CF141" s="5"/>
      <c r="CG141" s="5"/>
    </row>
    <row r="142" spans="71:85" ht="13.2">
      <c r="BS142" s="5"/>
      <c r="BT142" s="5"/>
      <c r="BU142" s="5"/>
      <c r="BY142" s="5"/>
      <c r="BZ142" s="5"/>
      <c r="CA142" s="5"/>
      <c r="CB142" s="5"/>
      <c r="CC142" s="5"/>
      <c r="CD142" s="5"/>
      <c r="CE142" s="5"/>
      <c r="CF142" s="5"/>
      <c r="CG142" s="5"/>
    </row>
    <row r="143" spans="71:85" ht="13.2">
      <c r="BS143" s="5"/>
      <c r="BT143" s="5"/>
      <c r="BU143" s="5"/>
      <c r="BY143" s="5"/>
      <c r="BZ143" s="5"/>
      <c r="CA143" s="5"/>
      <c r="CB143" s="5"/>
      <c r="CC143" s="5"/>
      <c r="CD143" s="5"/>
      <c r="CE143" s="5"/>
      <c r="CF143" s="5"/>
      <c r="CG143" s="5"/>
    </row>
    <row r="144" spans="71:85" ht="13.2">
      <c r="BS144" s="5"/>
      <c r="BT144" s="5"/>
      <c r="BU144" s="5"/>
      <c r="BY144" s="5"/>
      <c r="BZ144" s="5"/>
      <c r="CA144" s="5"/>
      <c r="CB144" s="5"/>
      <c r="CC144" s="5"/>
      <c r="CD144" s="5"/>
      <c r="CE144" s="5"/>
      <c r="CF144" s="5"/>
      <c r="CG144" s="5"/>
    </row>
    <row r="145" spans="71:85" ht="13.2">
      <c r="BS145" s="5"/>
      <c r="BT145" s="5"/>
      <c r="BU145" s="5"/>
      <c r="BY145" s="5"/>
      <c r="BZ145" s="5"/>
      <c r="CA145" s="5"/>
      <c r="CB145" s="5"/>
      <c r="CC145" s="5"/>
      <c r="CD145" s="5"/>
      <c r="CE145" s="5"/>
      <c r="CF145" s="5"/>
      <c r="CG145" s="5"/>
    </row>
    <row r="146" spans="71:85" ht="13.2">
      <c r="BS146" s="5"/>
      <c r="BT146" s="5"/>
      <c r="BU146" s="5"/>
      <c r="BY146" s="5"/>
      <c r="BZ146" s="5"/>
      <c r="CA146" s="5"/>
      <c r="CB146" s="5"/>
      <c r="CC146" s="5"/>
      <c r="CD146" s="5"/>
      <c r="CE146" s="5"/>
      <c r="CF146" s="5"/>
      <c r="CG146" s="5"/>
    </row>
    <row r="147" spans="71:85" ht="13.2">
      <c r="BS147" s="5"/>
      <c r="BT147" s="5"/>
      <c r="BU147" s="5"/>
      <c r="BY147" s="5"/>
      <c r="BZ147" s="5"/>
      <c r="CA147" s="5"/>
      <c r="CB147" s="5"/>
      <c r="CC147" s="5"/>
      <c r="CD147" s="5"/>
      <c r="CE147" s="5"/>
      <c r="CF147" s="5"/>
      <c r="CG147" s="5"/>
    </row>
    <row r="148" spans="71:85" ht="13.2">
      <c r="BS148" s="5"/>
      <c r="BT148" s="5"/>
      <c r="BU148" s="5"/>
      <c r="BY148" s="5"/>
      <c r="BZ148" s="5"/>
      <c r="CA148" s="5"/>
      <c r="CB148" s="5"/>
      <c r="CC148" s="5"/>
      <c r="CD148" s="5"/>
      <c r="CE148" s="5"/>
      <c r="CF148" s="5"/>
      <c r="CG148" s="5"/>
    </row>
    <row r="149" spans="71:85" ht="13.2">
      <c r="BS149" s="5"/>
      <c r="BT149" s="5"/>
      <c r="BU149" s="5"/>
      <c r="BY149" s="5"/>
      <c r="BZ149" s="5"/>
      <c r="CA149" s="5"/>
      <c r="CB149" s="5"/>
      <c r="CC149" s="5"/>
      <c r="CD149" s="5"/>
      <c r="CE149" s="5"/>
      <c r="CF149" s="5"/>
      <c r="CG149" s="5"/>
    </row>
    <row r="150" spans="71:85" ht="13.2">
      <c r="BS150" s="5"/>
      <c r="BT150" s="5"/>
      <c r="BU150" s="5"/>
      <c r="BY150" s="5"/>
      <c r="BZ150" s="5"/>
      <c r="CA150" s="5"/>
      <c r="CB150" s="5"/>
      <c r="CC150" s="5"/>
      <c r="CD150" s="5"/>
      <c r="CE150" s="5"/>
      <c r="CF150" s="5"/>
      <c r="CG150" s="5"/>
    </row>
    <row r="151" spans="71:85" ht="13.2">
      <c r="BS151" s="5"/>
      <c r="BT151" s="5"/>
      <c r="BU151" s="5"/>
      <c r="BY151" s="5"/>
      <c r="BZ151" s="5"/>
      <c r="CA151" s="5"/>
      <c r="CB151" s="5"/>
      <c r="CC151" s="5"/>
      <c r="CD151" s="5"/>
      <c r="CE151" s="5"/>
      <c r="CF151" s="5"/>
      <c r="CG151" s="5"/>
    </row>
    <row r="152" spans="71:85" ht="13.2">
      <c r="BS152" s="5"/>
      <c r="BT152" s="5"/>
      <c r="BU152" s="5"/>
      <c r="BY152" s="5"/>
      <c r="BZ152" s="5"/>
      <c r="CA152" s="5"/>
      <c r="CB152" s="5"/>
      <c r="CC152" s="5"/>
      <c r="CD152" s="5"/>
      <c r="CE152" s="5"/>
      <c r="CF152" s="5"/>
      <c r="CG152" s="5"/>
    </row>
    <row r="153" spans="71:85" ht="13.2">
      <c r="BS153" s="5"/>
      <c r="BT153" s="5"/>
      <c r="BU153" s="5"/>
      <c r="BY153" s="5"/>
      <c r="BZ153" s="5"/>
      <c r="CA153" s="5"/>
      <c r="CB153" s="5"/>
      <c r="CC153" s="5"/>
      <c r="CD153" s="5"/>
      <c r="CE153" s="5"/>
      <c r="CF153" s="5"/>
      <c r="CG153" s="5"/>
    </row>
    <row r="154" spans="71:85" ht="13.2">
      <c r="BS154" s="5"/>
      <c r="BT154" s="5"/>
      <c r="BU154" s="5"/>
      <c r="BY154" s="5"/>
      <c r="BZ154" s="5"/>
      <c r="CA154" s="5"/>
      <c r="CB154" s="5"/>
      <c r="CC154" s="5"/>
      <c r="CD154" s="5"/>
      <c r="CE154" s="5"/>
      <c r="CF154" s="5"/>
      <c r="CG154" s="5"/>
    </row>
    <row r="155" spans="71:85" ht="13.2">
      <c r="BS155" s="5"/>
      <c r="BT155" s="5"/>
      <c r="BU155" s="5"/>
      <c r="BY155" s="5"/>
      <c r="BZ155" s="5"/>
      <c r="CA155" s="5"/>
      <c r="CB155" s="5"/>
      <c r="CC155" s="5"/>
      <c r="CD155" s="5"/>
      <c r="CE155" s="5"/>
      <c r="CF155" s="5"/>
      <c r="CG155" s="5"/>
    </row>
    <row r="156" spans="71:85" ht="13.2">
      <c r="BS156" s="5"/>
      <c r="BT156" s="5"/>
      <c r="BU156" s="5"/>
      <c r="BY156" s="5"/>
      <c r="BZ156" s="5"/>
      <c r="CA156" s="5"/>
      <c r="CB156" s="5"/>
      <c r="CC156" s="5"/>
      <c r="CD156" s="5"/>
      <c r="CE156" s="5"/>
      <c r="CF156" s="5"/>
      <c r="CG156" s="5"/>
    </row>
    <row r="157" spans="71:85" ht="13.2">
      <c r="BS157" s="5"/>
      <c r="BT157" s="5"/>
      <c r="BU157" s="5"/>
      <c r="BY157" s="5"/>
      <c r="BZ157" s="5"/>
      <c r="CA157" s="5"/>
      <c r="CB157" s="5"/>
      <c r="CC157" s="5"/>
      <c r="CD157" s="5"/>
      <c r="CE157" s="5"/>
      <c r="CF157" s="5"/>
      <c r="CG157" s="5"/>
    </row>
    <row r="158" spans="71:85" ht="13.2">
      <c r="BS158" s="5"/>
      <c r="BT158" s="5"/>
      <c r="BU158" s="5"/>
      <c r="BY158" s="5"/>
      <c r="BZ158" s="5"/>
      <c r="CA158" s="5"/>
      <c r="CB158" s="5"/>
      <c r="CC158" s="5"/>
      <c r="CD158" s="5"/>
      <c r="CE158" s="5"/>
      <c r="CF158" s="5"/>
      <c r="CG158" s="5"/>
    </row>
    <row r="159" spans="71:85" ht="13.2">
      <c r="BS159" s="5"/>
      <c r="BT159" s="5"/>
      <c r="BU159" s="5"/>
      <c r="BY159" s="5"/>
      <c r="BZ159" s="5"/>
      <c r="CA159" s="5"/>
      <c r="CB159" s="5"/>
      <c r="CC159" s="5"/>
      <c r="CD159" s="5"/>
      <c r="CE159" s="5"/>
      <c r="CF159" s="5"/>
      <c r="CG159" s="5"/>
    </row>
    <row r="160" spans="71:85" ht="13.2">
      <c r="BS160" s="5"/>
      <c r="BT160" s="5"/>
      <c r="BU160" s="5"/>
      <c r="BY160" s="5"/>
      <c r="BZ160" s="5"/>
      <c r="CA160" s="5"/>
      <c r="CB160" s="5"/>
      <c r="CC160" s="5"/>
      <c r="CD160" s="5"/>
      <c r="CE160" s="5"/>
      <c r="CF160" s="5"/>
      <c r="CG160" s="5"/>
    </row>
    <row r="161" spans="71:85" ht="13.2">
      <c r="BS161" s="5"/>
      <c r="BT161" s="5"/>
      <c r="BU161" s="5"/>
      <c r="BY161" s="5"/>
      <c r="BZ161" s="5"/>
      <c r="CA161" s="5"/>
      <c r="CB161" s="5"/>
      <c r="CC161" s="5"/>
      <c r="CD161" s="5"/>
      <c r="CE161" s="5"/>
      <c r="CF161" s="5"/>
      <c r="CG161" s="5"/>
    </row>
    <row r="162" spans="71:85" ht="13.2">
      <c r="BS162" s="5"/>
      <c r="BT162" s="5"/>
      <c r="BU162" s="5"/>
      <c r="BY162" s="5"/>
      <c r="BZ162" s="5"/>
      <c r="CA162" s="5"/>
      <c r="CB162" s="5"/>
      <c r="CC162" s="5"/>
      <c r="CD162" s="5"/>
      <c r="CE162" s="5"/>
      <c r="CF162" s="5"/>
      <c r="CG162" s="5"/>
    </row>
    <row r="163" spans="71:85" ht="13.2">
      <c r="BS163" s="5"/>
      <c r="BT163" s="5"/>
      <c r="BU163" s="5"/>
      <c r="BY163" s="5"/>
      <c r="BZ163" s="5"/>
      <c r="CA163" s="5"/>
      <c r="CB163" s="5"/>
      <c r="CC163" s="5"/>
      <c r="CD163" s="5"/>
      <c r="CE163" s="5"/>
      <c r="CF163" s="5"/>
      <c r="CG163" s="5"/>
    </row>
    <row r="164" spans="71:85" ht="13.2">
      <c r="BS164" s="5"/>
      <c r="BT164" s="5"/>
      <c r="BU164" s="5"/>
      <c r="BY164" s="5"/>
      <c r="BZ164" s="5"/>
      <c r="CA164" s="5"/>
      <c r="CB164" s="5"/>
      <c r="CC164" s="5"/>
      <c r="CD164" s="5"/>
      <c r="CE164" s="5"/>
      <c r="CF164" s="5"/>
      <c r="CG164" s="5"/>
    </row>
    <row r="165" spans="71:85" ht="13.2">
      <c r="BS165" s="5"/>
      <c r="BT165" s="5"/>
      <c r="BU165" s="5"/>
      <c r="BY165" s="5"/>
      <c r="BZ165" s="5"/>
      <c r="CA165" s="5"/>
      <c r="CB165" s="5"/>
      <c r="CC165" s="5"/>
      <c r="CD165" s="5"/>
      <c r="CE165" s="5"/>
      <c r="CF165" s="5"/>
      <c r="CG165" s="5"/>
    </row>
    <row r="166" spans="71:85" ht="13.2">
      <c r="BS166" s="5"/>
      <c r="BT166" s="5"/>
      <c r="BU166" s="5"/>
      <c r="BY166" s="5"/>
      <c r="BZ166" s="5"/>
      <c r="CA166" s="5"/>
      <c r="CB166" s="5"/>
      <c r="CC166" s="5"/>
      <c r="CD166" s="5"/>
      <c r="CE166" s="5"/>
      <c r="CF166" s="5"/>
      <c r="CG166" s="5"/>
    </row>
    <row r="167" spans="71:85" ht="13.2">
      <c r="BS167" s="5"/>
      <c r="BT167" s="5"/>
      <c r="BU167" s="5"/>
      <c r="BY167" s="5"/>
      <c r="BZ167" s="5"/>
      <c r="CA167" s="5"/>
      <c r="CB167" s="5"/>
      <c r="CC167" s="5"/>
      <c r="CD167" s="5"/>
      <c r="CE167" s="5"/>
      <c r="CF167" s="5"/>
      <c r="CG167" s="5"/>
    </row>
    <row r="168" spans="71:85" ht="13.2">
      <c r="BS168" s="5"/>
      <c r="BT168" s="5"/>
      <c r="BU168" s="5"/>
      <c r="BY168" s="5"/>
      <c r="BZ168" s="5"/>
      <c r="CA168" s="5"/>
      <c r="CB168" s="5"/>
      <c r="CC168" s="5"/>
      <c r="CD168" s="5"/>
      <c r="CE168" s="5"/>
      <c r="CF168" s="5"/>
      <c r="CG168" s="5"/>
    </row>
    <row r="169" spans="71:85" ht="13.2">
      <c r="BS169" s="5"/>
      <c r="BT169" s="5"/>
      <c r="BU169" s="5"/>
      <c r="BY169" s="5"/>
      <c r="BZ169" s="5"/>
      <c r="CA169" s="5"/>
      <c r="CB169" s="5"/>
      <c r="CC169" s="5"/>
      <c r="CD169" s="5"/>
      <c r="CE169" s="5"/>
      <c r="CF169" s="5"/>
      <c r="CG169" s="5"/>
    </row>
    <row r="170" spans="71:85" ht="13.2">
      <c r="BS170" s="5"/>
      <c r="BT170" s="5"/>
      <c r="BU170" s="5"/>
      <c r="BY170" s="5"/>
      <c r="BZ170" s="5"/>
      <c r="CA170" s="5"/>
      <c r="CB170" s="5"/>
      <c r="CC170" s="5"/>
      <c r="CD170" s="5"/>
      <c r="CE170" s="5"/>
      <c r="CF170" s="5"/>
      <c r="CG170" s="5"/>
    </row>
    <row r="171" spans="71:85" ht="13.2">
      <c r="BS171" s="5"/>
      <c r="BT171" s="5"/>
      <c r="BU171" s="5"/>
      <c r="BY171" s="5"/>
      <c r="BZ171" s="5"/>
      <c r="CA171" s="5"/>
      <c r="CB171" s="5"/>
      <c r="CC171" s="5"/>
      <c r="CD171" s="5"/>
      <c r="CE171" s="5"/>
      <c r="CF171" s="5"/>
      <c r="CG171" s="5"/>
    </row>
    <row r="172" spans="71:85" ht="13.2">
      <c r="BS172" s="5"/>
      <c r="BT172" s="5"/>
      <c r="BU172" s="5"/>
      <c r="BY172" s="5"/>
      <c r="BZ172" s="5"/>
      <c r="CA172" s="5"/>
      <c r="CB172" s="5"/>
      <c r="CC172" s="5"/>
      <c r="CD172" s="5"/>
      <c r="CE172" s="5"/>
      <c r="CF172" s="5"/>
      <c r="CG172" s="5"/>
    </row>
    <row r="173" spans="71:85" ht="13.2">
      <c r="BS173" s="5"/>
      <c r="BT173" s="5"/>
      <c r="BU173" s="5"/>
      <c r="BY173" s="5"/>
      <c r="BZ173" s="5"/>
      <c r="CA173" s="5"/>
      <c r="CB173" s="5"/>
      <c r="CC173" s="5"/>
      <c r="CD173" s="5"/>
      <c r="CE173" s="5"/>
      <c r="CF173" s="5"/>
      <c r="CG173" s="5"/>
    </row>
    <row r="174" spans="71:85" ht="13.2">
      <c r="BS174" s="5"/>
      <c r="BT174" s="5"/>
      <c r="BU174" s="5"/>
      <c r="BY174" s="5"/>
      <c r="BZ174" s="5"/>
      <c r="CA174" s="5"/>
      <c r="CB174" s="5"/>
      <c r="CC174" s="5"/>
      <c r="CD174" s="5"/>
      <c r="CE174" s="5"/>
      <c r="CF174" s="5"/>
      <c r="CG174" s="5"/>
    </row>
    <row r="175" spans="71:85" ht="13.2">
      <c r="BS175" s="5"/>
      <c r="BT175" s="5"/>
      <c r="BU175" s="5"/>
      <c r="BY175" s="5"/>
      <c r="BZ175" s="5"/>
      <c r="CA175" s="5"/>
      <c r="CB175" s="5"/>
      <c r="CC175" s="5"/>
      <c r="CD175" s="5"/>
      <c r="CE175" s="5"/>
      <c r="CF175" s="5"/>
      <c r="CG175" s="5"/>
    </row>
    <row r="176" spans="71:85" ht="13.2">
      <c r="BS176" s="5"/>
      <c r="BT176" s="5"/>
      <c r="BU176" s="5"/>
      <c r="BY176" s="5"/>
      <c r="BZ176" s="5"/>
      <c r="CA176" s="5"/>
      <c r="CB176" s="5"/>
      <c r="CC176" s="5"/>
      <c r="CD176" s="5"/>
      <c r="CE176" s="5"/>
      <c r="CF176" s="5"/>
      <c r="CG176" s="5"/>
    </row>
    <row r="177" spans="71:85" ht="13.2">
      <c r="BS177" s="5"/>
      <c r="BT177" s="5"/>
      <c r="BU177" s="5"/>
      <c r="BY177" s="5"/>
      <c r="BZ177" s="5"/>
      <c r="CA177" s="5"/>
      <c r="CB177" s="5"/>
      <c r="CC177" s="5"/>
      <c r="CD177" s="5"/>
      <c r="CE177" s="5"/>
      <c r="CF177" s="5"/>
      <c r="CG177" s="5"/>
    </row>
    <row r="178" spans="71:85" ht="13.2">
      <c r="BS178" s="5"/>
      <c r="BT178" s="5"/>
      <c r="BU178" s="5"/>
      <c r="BY178" s="5"/>
      <c r="BZ178" s="5"/>
      <c r="CA178" s="5"/>
      <c r="CB178" s="5"/>
      <c r="CC178" s="5"/>
      <c r="CD178" s="5"/>
      <c r="CE178" s="5"/>
      <c r="CF178" s="5"/>
      <c r="CG178" s="5"/>
    </row>
    <row r="179" spans="71:85" ht="13.2">
      <c r="BS179" s="5"/>
      <c r="BT179" s="5"/>
      <c r="BU179" s="5"/>
      <c r="BY179" s="5"/>
      <c r="BZ179" s="5"/>
      <c r="CA179" s="5"/>
      <c r="CB179" s="5"/>
      <c r="CC179" s="5"/>
      <c r="CD179" s="5"/>
      <c r="CE179" s="5"/>
      <c r="CF179" s="5"/>
      <c r="CG179" s="5"/>
    </row>
    <row r="180" spans="71:85" ht="13.2">
      <c r="BS180" s="5"/>
      <c r="BT180" s="5"/>
      <c r="BU180" s="5"/>
      <c r="BY180" s="5"/>
      <c r="BZ180" s="5"/>
      <c r="CA180" s="5"/>
      <c r="CB180" s="5"/>
      <c r="CC180" s="5"/>
      <c r="CD180" s="5"/>
      <c r="CE180" s="5"/>
      <c r="CF180" s="5"/>
      <c r="CG180" s="5"/>
    </row>
    <row r="181" spans="71:85" ht="13.2">
      <c r="BS181" s="5"/>
      <c r="BT181" s="5"/>
      <c r="BU181" s="5"/>
      <c r="BY181" s="5"/>
      <c r="BZ181" s="5"/>
      <c r="CA181" s="5"/>
      <c r="CB181" s="5"/>
      <c r="CC181" s="5"/>
      <c r="CD181" s="5"/>
      <c r="CE181" s="5"/>
      <c r="CF181" s="5"/>
      <c r="CG181" s="5"/>
    </row>
    <row r="182" spans="71:85" ht="13.2">
      <c r="BS182" s="5"/>
      <c r="BT182" s="5"/>
      <c r="BU182" s="5"/>
      <c r="BY182" s="5"/>
      <c r="BZ182" s="5"/>
      <c r="CA182" s="5"/>
      <c r="CB182" s="5"/>
      <c r="CC182" s="5"/>
      <c r="CD182" s="5"/>
      <c r="CE182" s="5"/>
      <c r="CF182" s="5"/>
      <c r="CG182" s="5"/>
    </row>
    <row r="183" spans="71:85" ht="13.2">
      <c r="BS183" s="5"/>
      <c r="BT183" s="5"/>
      <c r="BU183" s="5"/>
      <c r="BY183" s="5"/>
      <c r="BZ183" s="5"/>
      <c r="CA183" s="5"/>
      <c r="CB183" s="5"/>
      <c r="CC183" s="5"/>
      <c r="CD183" s="5"/>
      <c r="CE183" s="5"/>
      <c r="CF183" s="5"/>
      <c r="CG183" s="5"/>
    </row>
    <row r="184" spans="71:85" ht="13.2">
      <c r="BS184" s="5"/>
      <c r="BT184" s="5"/>
      <c r="BU184" s="5"/>
      <c r="BY184" s="5"/>
      <c r="BZ184" s="5"/>
      <c r="CA184" s="5"/>
      <c r="CB184" s="5"/>
      <c r="CC184" s="5"/>
      <c r="CD184" s="5"/>
      <c r="CE184" s="5"/>
      <c r="CF184" s="5"/>
      <c r="CG184" s="5"/>
    </row>
    <row r="185" spans="71:85" ht="13.2">
      <c r="BS185" s="5"/>
      <c r="BT185" s="5"/>
      <c r="BU185" s="5"/>
      <c r="BY185" s="5"/>
      <c r="BZ185" s="5"/>
      <c r="CA185" s="5"/>
      <c r="CB185" s="5"/>
      <c r="CC185" s="5"/>
      <c r="CD185" s="5"/>
      <c r="CE185" s="5"/>
      <c r="CF185" s="5"/>
      <c r="CG185" s="5"/>
    </row>
    <row r="186" spans="71:85" ht="13.2">
      <c r="BS186" s="5"/>
      <c r="BT186" s="5"/>
      <c r="BU186" s="5"/>
      <c r="BY186" s="5"/>
      <c r="BZ186" s="5"/>
      <c r="CA186" s="5"/>
      <c r="CB186" s="5"/>
      <c r="CC186" s="5"/>
      <c r="CD186" s="5"/>
      <c r="CE186" s="5"/>
      <c r="CF186" s="5"/>
      <c r="CG186" s="5"/>
    </row>
    <row r="187" spans="71:85" ht="13.2">
      <c r="BS187" s="5"/>
      <c r="BT187" s="5"/>
      <c r="BU187" s="5"/>
      <c r="BY187" s="5"/>
      <c r="BZ187" s="5"/>
      <c r="CA187" s="5"/>
      <c r="CB187" s="5"/>
      <c r="CC187" s="5"/>
      <c r="CD187" s="5"/>
      <c r="CE187" s="5"/>
      <c r="CF187" s="5"/>
      <c r="CG187" s="5"/>
    </row>
    <row r="188" spans="71:85" ht="13.2">
      <c r="BS188" s="5"/>
      <c r="BT188" s="5"/>
      <c r="BU188" s="5"/>
      <c r="BY188" s="5"/>
      <c r="BZ188" s="5"/>
      <c r="CA188" s="5"/>
      <c r="CB188" s="5"/>
      <c r="CC188" s="5"/>
      <c r="CD188" s="5"/>
      <c r="CE188" s="5"/>
      <c r="CF188" s="5"/>
      <c r="CG188" s="5"/>
    </row>
    <row r="189" spans="71:85" ht="13.2">
      <c r="BS189" s="5"/>
      <c r="BT189" s="5"/>
      <c r="BU189" s="5"/>
      <c r="BY189" s="5"/>
      <c r="BZ189" s="5"/>
      <c r="CA189" s="5"/>
      <c r="CB189" s="5"/>
      <c r="CC189" s="5"/>
      <c r="CD189" s="5"/>
      <c r="CE189" s="5"/>
      <c r="CF189" s="5"/>
      <c r="CG189" s="5"/>
    </row>
    <row r="190" spans="71:85" ht="13.2">
      <c r="BS190" s="5"/>
      <c r="BT190" s="5"/>
      <c r="BU190" s="5"/>
      <c r="BY190" s="5"/>
      <c r="BZ190" s="5"/>
      <c r="CA190" s="5"/>
      <c r="CB190" s="5"/>
      <c r="CC190" s="5"/>
      <c r="CD190" s="5"/>
      <c r="CE190" s="5"/>
      <c r="CF190" s="5"/>
      <c r="CG190" s="5"/>
    </row>
    <row r="191" spans="71:85" ht="13.2">
      <c r="BS191" s="5"/>
      <c r="BT191" s="5"/>
      <c r="BU191" s="5"/>
      <c r="BY191" s="5"/>
      <c r="BZ191" s="5"/>
      <c r="CA191" s="5"/>
      <c r="CB191" s="5"/>
      <c r="CC191" s="5"/>
      <c r="CD191" s="5"/>
      <c r="CE191" s="5"/>
      <c r="CF191" s="5"/>
      <c r="CG191" s="5"/>
    </row>
    <row r="192" spans="71:85" ht="13.2">
      <c r="BS192" s="5"/>
      <c r="BT192" s="5"/>
      <c r="BU192" s="5"/>
      <c r="BY192" s="5"/>
      <c r="BZ192" s="5"/>
      <c r="CA192" s="5"/>
      <c r="CB192" s="5"/>
      <c r="CC192" s="5"/>
      <c r="CD192" s="5"/>
      <c r="CE192" s="5"/>
      <c r="CF192" s="5"/>
      <c r="CG192" s="5"/>
    </row>
    <row r="193" spans="71:85" ht="13.2">
      <c r="BS193" s="5"/>
      <c r="BT193" s="5"/>
      <c r="BU193" s="5"/>
      <c r="BY193" s="5"/>
      <c r="BZ193" s="5"/>
      <c r="CA193" s="5"/>
      <c r="CB193" s="5"/>
      <c r="CC193" s="5"/>
      <c r="CD193" s="5"/>
      <c r="CE193" s="5"/>
      <c r="CF193" s="5"/>
      <c r="CG193" s="5"/>
    </row>
    <row r="194" spans="71:85" ht="13.2">
      <c r="BS194" s="5"/>
      <c r="BT194" s="5"/>
      <c r="BU194" s="5"/>
      <c r="BY194" s="5"/>
      <c r="BZ194" s="5"/>
      <c r="CA194" s="5"/>
      <c r="CB194" s="5"/>
      <c r="CC194" s="5"/>
      <c r="CD194" s="5"/>
      <c r="CE194" s="5"/>
      <c r="CF194" s="5"/>
      <c r="CG194" s="5"/>
    </row>
    <row r="195" spans="71:85" ht="13.2">
      <c r="BS195" s="5"/>
      <c r="BT195" s="5"/>
      <c r="BU195" s="5"/>
      <c r="BY195" s="5"/>
      <c r="BZ195" s="5"/>
      <c r="CA195" s="5"/>
      <c r="CB195" s="5"/>
      <c r="CC195" s="5"/>
      <c r="CD195" s="5"/>
      <c r="CE195" s="5"/>
      <c r="CF195" s="5"/>
      <c r="CG195" s="5"/>
    </row>
    <row r="196" spans="71:85" ht="13.2">
      <c r="BS196" s="5"/>
      <c r="BT196" s="5"/>
      <c r="BU196" s="5"/>
      <c r="BY196" s="5"/>
      <c r="BZ196" s="5"/>
      <c r="CA196" s="5"/>
      <c r="CB196" s="5"/>
      <c r="CC196" s="5"/>
      <c r="CD196" s="5"/>
      <c r="CE196" s="5"/>
      <c r="CF196" s="5"/>
      <c r="CG196" s="5"/>
    </row>
    <row r="197" spans="71:85" ht="13.2">
      <c r="BS197" s="5"/>
      <c r="BT197" s="5"/>
      <c r="BU197" s="5"/>
      <c r="BY197" s="5"/>
      <c r="BZ197" s="5"/>
      <c r="CA197" s="5"/>
      <c r="CB197" s="5"/>
      <c r="CC197" s="5"/>
      <c r="CD197" s="5"/>
      <c r="CE197" s="5"/>
      <c r="CF197" s="5"/>
      <c r="CG197" s="5"/>
    </row>
    <row r="198" spans="71:85" ht="13.2">
      <c r="BS198" s="5"/>
      <c r="BT198" s="5"/>
      <c r="BU198" s="5"/>
      <c r="BY198" s="5"/>
      <c r="BZ198" s="5"/>
      <c r="CA198" s="5"/>
      <c r="CB198" s="5"/>
      <c r="CC198" s="5"/>
      <c r="CD198" s="5"/>
      <c r="CE198" s="5"/>
      <c r="CF198" s="5"/>
      <c r="CG198" s="5"/>
    </row>
    <row r="199" spans="71:85" ht="13.2">
      <c r="BS199" s="5"/>
      <c r="BT199" s="5"/>
      <c r="BU199" s="5"/>
      <c r="BY199" s="5"/>
      <c r="BZ199" s="5"/>
      <c r="CA199" s="5"/>
      <c r="CB199" s="5"/>
      <c r="CC199" s="5"/>
      <c r="CD199" s="5"/>
      <c r="CE199" s="5"/>
      <c r="CF199" s="5"/>
      <c r="CG199" s="5"/>
    </row>
    <row r="200" spans="71:85" ht="13.2">
      <c r="BS200" s="5"/>
      <c r="BT200" s="5"/>
      <c r="BU200" s="5"/>
      <c r="BY200" s="5"/>
      <c r="BZ200" s="5"/>
      <c r="CA200" s="5"/>
      <c r="CB200" s="5"/>
      <c r="CC200" s="5"/>
      <c r="CD200" s="5"/>
      <c r="CE200" s="5"/>
      <c r="CF200" s="5"/>
      <c r="CG200" s="5"/>
    </row>
    <row r="201" spans="71:85" ht="13.2">
      <c r="BS201" s="5"/>
      <c r="BT201" s="5"/>
      <c r="BU201" s="5"/>
      <c r="BY201" s="5"/>
      <c r="BZ201" s="5"/>
      <c r="CA201" s="5"/>
      <c r="CB201" s="5"/>
      <c r="CC201" s="5"/>
      <c r="CD201" s="5"/>
      <c r="CE201" s="5"/>
      <c r="CF201" s="5"/>
      <c r="CG201" s="5"/>
    </row>
    <row r="202" spans="71:85" ht="13.2">
      <c r="BS202" s="5"/>
      <c r="BT202" s="5"/>
      <c r="BU202" s="5"/>
      <c r="BY202" s="5"/>
      <c r="BZ202" s="5"/>
      <c r="CA202" s="5"/>
      <c r="CB202" s="5"/>
      <c r="CC202" s="5"/>
      <c r="CD202" s="5"/>
      <c r="CE202" s="5"/>
      <c r="CF202" s="5"/>
      <c r="CG202" s="5"/>
    </row>
    <row r="203" spans="71:85" ht="13.2">
      <c r="BS203" s="5"/>
      <c r="BT203" s="5"/>
      <c r="BU203" s="5"/>
      <c r="BY203" s="5"/>
      <c r="BZ203" s="5"/>
      <c r="CA203" s="5"/>
      <c r="CB203" s="5"/>
      <c r="CC203" s="5"/>
      <c r="CD203" s="5"/>
      <c r="CE203" s="5"/>
      <c r="CF203" s="5"/>
      <c r="CG203" s="5"/>
    </row>
    <row r="204" spans="71:85" ht="13.2">
      <c r="BS204" s="5"/>
      <c r="BT204" s="5"/>
      <c r="BU204" s="5"/>
      <c r="BY204" s="5"/>
      <c r="BZ204" s="5"/>
      <c r="CA204" s="5"/>
      <c r="CB204" s="5"/>
      <c r="CC204" s="5"/>
      <c r="CD204" s="5"/>
      <c r="CE204" s="5"/>
      <c r="CF204" s="5"/>
      <c r="CG204" s="5"/>
    </row>
    <row r="205" spans="71:85" ht="13.2">
      <c r="BS205" s="5"/>
      <c r="BT205" s="5"/>
      <c r="BU205" s="5"/>
      <c r="BY205" s="5"/>
      <c r="BZ205" s="5"/>
      <c r="CA205" s="5"/>
      <c r="CB205" s="5"/>
      <c r="CC205" s="5"/>
      <c r="CD205" s="5"/>
      <c r="CE205" s="5"/>
      <c r="CF205" s="5"/>
      <c r="CG205" s="5"/>
    </row>
    <row r="206" spans="71:85" ht="13.2">
      <c r="BS206" s="5"/>
      <c r="BT206" s="5"/>
      <c r="BU206" s="5"/>
      <c r="BY206" s="5"/>
      <c r="BZ206" s="5"/>
      <c r="CA206" s="5"/>
      <c r="CB206" s="5"/>
      <c r="CC206" s="5"/>
      <c r="CD206" s="5"/>
      <c r="CE206" s="5"/>
      <c r="CF206" s="5"/>
      <c r="CG206" s="5"/>
    </row>
    <row r="207" spans="71:85" ht="13.2">
      <c r="BS207" s="5"/>
      <c r="BT207" s="5"/>
      <c r="BU207" s="5"/>
      <c r="BY207" s="5"/>
      <c r="BZ207" s="5"/>
      <c r="CA207" s="5"/>
      <c r="CB207" s="5"/>
      <c r="CC207" s="5"/>
      <c r="CD207" s="5"/>
      <c r="CE207" s="5"/>
      <c r="CF207" s="5"/>
      <c r="CG207" s="5"/>
    </row>
    <row r="208" spans="71:85" ht="13.2">
      <c r="BS208" s="5"/>
      <c r="BT208" s="5"/>
      <c r="BU208" s="5"/>
      <c r="BY208" s="5"/>
      <c r="BZ208" s="5"/>
      <c r="CA208" s="5"/>
      <c r="CB208" s="5"/>
      <c r="CC208" s="5"/>
      <c r="CD208" s="5"/>
      <c r="CE208" s="5"/>
      <c r="CF208" s="5"/>
      <c r="CG208" s="5"/>
    </row>
    <row r="209" spans="71:85" ht="13.2">
      <c r="BS209" s="5"/>
      <c r="BT209" s="5"/>
      <c r="BU209" s="5"/>
      <c r="BY209" s="5"/>
      <c r="BZ209" s="5"/>
      <c r="CA209" s="5"/>
      <c r="CB209" s="5"/>
      <c r="CC209" s="5"/>
      <c r="CD209" s="5"/>
      <c r="CE209" s="5"/>
      <c r="CF209" s="5"/>
      <c r="CG209" s="5"/>
    </row>
    <row r="210" spans="71:85" ht="13.2">
      <c r="BS210" s="5"/>
      <c r="BT210" s="5"/>
      <c r="BU210" s="5"/>
      <c r="BY210" s="5"/>
      <c r="BZ210" s="5"/>
      <c r="CA210" s="5"/>
      <c r="CB210" s="5"/>
      <c r="CC210" s="5"/>
      <c r="CD210" s="5"/>
      <c r="CE210" s="5"/>
      <c r="CF210" s="5"/>
      <c r="CG210" s="5"/>
    </row>
    <row r="211" spans="71:85" ht="13.2">
      <c r="BS211" s="5"/>
      <c r="BT211" s="5"/>
      <c r="BU211" s="5"/>
      <c r="BY211" s="5"/>
      <c r="BZ211" s="5"/>
      <c r="CA211" s="5"/>
      <c r="CB211" s="5"/>
      <c r="CC211" s="5"/>
      <c r="CD211" s="5"/>
      <c r="CE211" s="5"/>
      <c r="CF211" s="5"/>
      <c r="CG211" s="5"/>
    </row>
    <row r="212" spans="71:85" ht="13.2">
      <c r="BS212" s="5"/>
      <c r="BT212" s="5"/>
      <c r="BU212" s="5"/>
      <c r="BY212" s="5"/>
      <c r="BZ212" s="5"/>
      <c r="CA212" s="5"/>
      <c r="CB212" s="5"/>
      <c r="CC212" s="5"/>
      <c r="CD212" s="5"/>
      <c r="CE212" s="5"/>
      <c r="CF212" s="5"/>
      <c r="CG212" s="5"/>
    </row>
    <row r="213" spans="71:85" ht="13.2">
      <c r="BS213" s="5"/>
      <c r="BT213" s="5"/>
      <c r="BU213" s="5"/>
      <c r="BY213" s="5"/>
      <c r="BZ213" s="5"/>
      <c r="CA213" s="5"/>
      <c r="CB213" s="5"/>
      <c r="CC213" s="5"/>
      <c r="CD213" s="5"/>
      <c r="CE213" s="5"/>
      <c r="CF213" s="5"/>
      <c r="CG213" s="5"/>
    </row>
    <row r="214" spans="71:85" ht="13.2">
      <c r="BS214" s="5"/>
      <c r="BT214" s="5"/>
      <c r="BU214" s="5"/>
      <c r="BY214" s="5"/>
      <c r="BZ214" s="5"/>
      <c r="CA214" s="5"/>
      <c r="CB214" s="5"/>
      <c r="CC214" s="5"/>
      <c r="CD214" s="5"/>
      <c r="CE214" s="5"/>
      <c r="CF214" s="5"/>
      <c r="CG214" s="5"/>
    </row>
    <row r="215" spans="71:85" ht="13.2">
      <c r="BS215" s="5"/>
      <c r="BT215" s="5"/>
      <c r="BU215" s="5"/>
      <c r="BY215" s="5"/>
      <c r="BZ215" s="5"/>
      <c r="CA215" s="5"/>
      <c r="CB215" s="5"/>
      <c r="CC215" s="5"/>
      <c r="CD215" s="5"/>
      <c r="CE215" s="5"/>
      <c r="CF215" s="5"/>
      <c r="CG215" s="5"/>
    </row>
    <row r="216" spans="71:85" ht="13.2">
      <c r="BS216" s="5"/>
      <c r="BT216" s="5"/>
      <c r="BU216" s="5"/>
      <c r="BY216" s="5"/>
      <c r="BZ216" s="5"/>
      <c r="CA216" s="5"/>
      <c r="CB216" s="5"/>
      <c r="CC216" s="5"/>
      <c r="CD216" s="5"/>
      <c r="CE216" s="5"/>
      <c r="CF216" s="5"/>
      <c r="CG216" s="5"/>
    </row>
    <row r="217" spans="71:85" ht="13.2">
      <c r="BS217" s="5"/>
      <c r="BT217" s="5"/>
      <c r="BU217" s="5"/>
      <c r="BY217" s="5"/>
      <c r="BZ217" s="5"/>
      <c r="CA217" s="5"/>
      <c r="CB217" s="5"/>
      <c r="CC217" s="5"/>
      <c r="CD217" s="5"/>
      <c r="CE217" s="5"/>
      <c r="CF217" s="5"/>
      <c r="CG217" s="5"/>
    </row>
    <row r="218" spans="71:85" ht="13.2">
      <c r="BS218" s="5"/>
      <c r="BT218" s="5"/>
      <c r="BU218" s="5"/>
      <c r="BY218" s="5"/>
      <c r="BZ218" s="5"/>
      <c r="CA218" s="5"/>
      <c r="CB218" s="5"/>
      <c r="CC218" s="5"/>
      <c r="CD218" s="5"/>
      <c r="CE218" s="5"/>
      <c r="CF218" s="5"/>
      <c r="CG218" s="5"/>
    </row>
    <row r="219" spans="71:85" ht="13.2">
      <c r="BS219" s="5"/>
      <c r="BT219" s="5"/>
      <c r="BU219" s="5"/>
      <c r="BY219" s="5"/>
      <c r="BZ219" s="5"/>
      <c r="CA219" s="5"/>
      <c r="CB219" s="5"/>
      <c r="CC219" s="5"/>
      <c r="CD219" s="5"/>
      <c r="CE219" s="5"/>
      <c r="CF219" s="5"/>
      <c r="CG219" s="5"/>
    </row>
    <row r="220" spans="71:85" ht="13.2">
      <c r="BS220" s="5"/>
      <c r="BT220" s="5"/>
      <c r="BU220" s="5"/>
      <c r="BY220" s="5"/>
      <c r="BZ220" s="5"/>
      <c r="CA220" s="5"/>
      <c r="CB220" s="5"/>
      <c r="CC220" s="5"/>
      <c r="CD220" s="5"/>
      <c r="CE220" s="5"/>
      <c r="CF220" s="5"/>
      <c r="CG220" s="5"/>
    </row>
    <row r="221" spans="71:85" ht="13.2">
      <c r="BS221" s="5"/>
      <c r="BT221" s="5"/>
      <c r="BU221" s="5"/>
      <c r="BY221" s="5"/>
      <c r="BZ221" s="5"/>
      <c r="CA221" s="5"/>
      <c r="CB221" s="5"/>
      <c r="CC221" s="5"/>
      <c r="CD221" s="5"/>
      <c r="CE221" s="5"/>
      <c r="CF221" s="5"/>
      <c r="CG221" s="5"/>
    </row>
    <row r="222" spans="71:85" ht="13.2">
      <c r="BS222" s="5"/>
      <c r="BT222" s="5"/>
      <c r="BU222" s="5"/>
      <c r="BY222" s="5"/>
      <c r="BZ222" s="5"/>
      <c r="CA222" s="5"/>
      <c r="CB222" s="5"/>
      <c r="CC222" s="5"/>
      <c r="CD222" s="5"/>
      <c r="CE222" s="5"/>
      <c r="CF222" s="5"/>
      <c r="CG222" s="5"/>
    </row>
    <row r="223" spans="71:85" ht="13.2">
      <c r="BS223" s="5"/>
      <c r="BT223" s="5"/>
      <c r="BU223" s="5"/>
      <c r="BY223" s="5"/>
      <c r="BZ223" s="5"/>
      <c r="CA223" s="5"/>
      <c r="CB223" s="5"/>
      <c r="CC223" s="5"/>
      <c r="CD223" s="5"/>
      <c r="CE223" s="5"/>
      <c r="CF223" s="5"/>
      <c r="CG223" s="5"/>
    </row>
    <row r="224" spans="71:85" ht="13.2">
      <c r="BS224" s="5"/>
      <c r="BT224" s="5"/>
      <c r="BU224" s="5"/>
      <c r="BY224" s="5"/>
      <c r="BZ224" s="5"/>
      <c r="CA224" s="5"/>
      <c r="CB224" s="5"/>
      <c r="CC224" s="5"/>
      <c r="CD224" s="5"/>
      <c r="CE224" s="5"/>
      <c r="CF224" s="5"/>
      <c r="CG224" s="5"/>
    </row>
    <row r="225" spans="71:85" ht="13.2">
      <c r="BS225" s="5"/>
      <c r="BT225" s="5"/>
      <c r="BU225" s="5"/>
      <c r="BY225" s="5"/>
      <c r="BZ225" s="5"/>
      <c r="CA225" s="5"/>
      <c r="CB225" s="5"/>
      <c r="CC225" s="5"/>
      <c r="CD225" s="5"/>
      <c r="CE225" s="5"/>
      <c r="CF225" s="5"/>
      <c r="CG225" s="5"/>
    </row>
    <row r="226" spans="71:85" ht="13.2">
      <c r="BS226" s="5"/>
      <c r="BT226" s="5"/>
      <c r="BU226" s="5"/>
      <c r="BY226" s="5"/>
      <c r="BZ226" s="5"/>
      <c r="CA226" s="5"/>
      <c r="CB226" s="5"/>
      <c r="CC226" s="5"/>
      <c r="CD226" s="5"/>
      <c r="CE226" s="5"/>
      <c r="CF226" s="5"/>
      <c r="CG226" s="5"/>
    </row>
    <row r="227" spans="71:85" ht="13.2">
      <c r="BS227" s="5"/>
      <c r="BT227" s="5"/>
      <c r="BU227" s="5"/>
      <c r="BY227" s="5"/>
      <c r="BZ227" s="5"/>
      <c r="CA227" s="5"/>
      <c r="CB227" s="5"/>
      <c r="CC227" s="5"/>
      <c r="CD227" s="5"/>
      <c r="CE227" s="5"/>
      <c r="CF227" s="5"/>
      <c r="CG227" s="5"/>
    </row>
    <row r="228" spans="71:85" ht="13.2">
      <c r="BS228" s="5"/>
      <c r="BT228" s="5"/>
      <c r="BU228" s="5"/>
      <c r="BY228" s="5"/>
      <c r="BZ228" s="5"/>
      <c r="CA228" s="5"/>
      <c r="CB228" s="5"/>
      <c r="CC228" s="5"/>
      <c r="CD228" s="5"/>
      <c r="CE228" s="5"/>
      <c r="CF228" s="5"/>
      <c r="CG228" s="5"/>
    </row>
    <row r="229" spans="71:85" ht="13.2">
      <c r="BS229" s="5"/>
      <c r="BT229" s="5"/>
      <c r="BU229" s="5"/>
      <c r="BY229" s="5"/>
      <c r="BZ229" s="5"/>
      <c r="CA229" s="5"/>
      <c r="CB229" s="5"/>
      <c r="CC229" s="5"/>
      <c r="CD229" s="5"/>
      <c r="CE229" s="5"/>
      <c r="CF229" s="5"/>
      <c r="CG229" s="5"/>
    </row>
    <row r="230" spans="71:85" ht="13.2">
      <c r="BS230" s="5"/>
      <c r="BT230" s="5"/>
      <c r="BU230" s="5"/>
      <c r="BY230" s="5"/>
      <c r="BZ230" s="5"/>
      <c r="CA230" s="5"/>
      <c r="CB230" s="5"/>
      <c r="CC230" s="5"/>
      <c r="CD230" s="5"/>
      <c r="CE230" s="5"/>
      <c r="CF230" s="5"/>
      <c r="CG230" s="5"/>
    </row>
    <row r="231" spans="71:85" ht="13.2">
      <c r="BS231" s="5"/>
      <c r="BT231" s="5"/>
      <c r="BU231" s="5"/>
      <c r="BY231" s="5"/>
      <c r="BZ231" s="5"/>
      <c r="CA231" s="5"/>
      <c r="CB231" s="5"/>
      <c r="CC231" s="5"/>
      <c r="CD231" s="5"/>
      <c r="CE231" s="5"/>
      <c r="CF231" s="5"/>
      <c r="CG231" s="5"/>
    </row>
    <row r="232" spans="71:85" ht="13.2">
      <c r="BS232" s="5"/>
      <c r="BT232" s="5"/>
      <c r="BU232" s="5"/>
      <c r="BY232" s="5"/>
      <c r="BZ232" s="5"/>
      <c r="CA232" s="5"/>
      <c r="CB232" s="5"/>
      <c r="CC232" s="5"/>
      <c r="CD232" s="5"/>
      <c r="CE232" s="5"/>
      <c r="CF232" s="5"/>
      <c r="CG232" s="5"/>
    </row>
    <row r="233" spans="71:85" ht="13.2">
      <c r="BS233" s="5"/>
      <c r="BT233" s="5"/>
      <c r="BU233" s="5"/>
      <c r="BY233" s="5"/>
      <c r="BZ233" s="5"/>
      <c r="CA233" s="5"/>
      <c r="CB233" s="5"/>
      <c r="CC233" s="5"/>
      <c r="CD233" s="5"/>
      <c r="CE233" s="5"/>
      <c r="CF233" s="5"/>
      <c r="CG233" s="5"/>
    </row>
    <row r="234" spans="71:85" ht="13.2">
      <c r="BS234" s="5"/>
      <c r="BT234" s="5"/>
      <c r="BU234" s="5"/>
      <c r="BY234" s="5"/>
      <c r="BZ234" s="5"/>
      <c r="CA234" s="5"/>
      <c r="CB234" s="5"/>
      <c r="CC234" s="5"/>
      <c r="CD234" s="5"/>
      <c r="CE234" s="5"/>
      <c r="CF234" s="5"/>
      <c r="CG234" s="5"/>
    </row>
    <row r="235" spans="71:85" ht="13.2">
      <c r="BS235" s="5"/>
      <c r="BT235" s="5"/>
      <c r="BU235" s="5"/>
      <c r="BY235" s="5"/>
      <c r="BZ235" s="5"/>
      <c r="CA235" s="5"/>
      <c r="CB235" s="5"/>
      <c r="CC235" s="5"/>
      <c r="CD235" s="5"/>
      <c r="CE235" s="5"/>
      <c r="CF235" s="5"/>
      <c r="CG235" s="5"/>
    </row>
    <row r="236" spans="71:85" ht="13.2">
      <c r="BS236" s="5"/>
      <c r="BT236" s="5"/>
      <c r="BU236" s="5"/>
      <c r="BY236" s="5"/>
      <c r="BZ236" s="5"/>
      <c r="CA236" s="5"/>
      <c r="CB236" s="5"/>
      <c r="CC236" s="5"/>
      <c r="CD236" s="5"/>
      <c r="CE236" s="5"/>
      <c r="CF236" s="5"/>
      <c r="CG236" s="5"/>
    </row>
    <row r="237" spans="71:85" ht="13.2">
      <c r="BS237" s="5"/>
      <c r="BT237" s="5"/>
      <c r="BU237" s="5"/>
      <c r="BY237" s="5"/>
      <c r="BZ237" s="5"/>
      <c r="CA237" s="5"/>
      <c r="CB237" s="5"/>
      <c r="CC237" s="5"/>
      <c r="CD237" s="5"/>
      <c r="CE237" s="5"/>
      <c r="CF237" s="5"/>
      <c r="CG237" s="5"/>
    </row>
    <row r="238" spans="71:85" ht="13.2">
      <c r="BS238" s="5"/>
      <c r="BT238" s="5"/>
      <c r="BU238" s="5"/>
      <c r="BY238" s="5"/>
      <c r="BZ238" s="5"/>
      <c r="CA238" s="5"/>
      <c r="CB238" s="5"/>
      <c r="CC238" s="5"/>
      <c r="CD238" s="5"/>
      <c r="CE238" s="5"/>
      <c r="CF238" s="5"/>
      <c r="CG238" s="5"/>
    </row>
    <row r="239" spans="71:85" ht="13.2">
      <c r="BS239" s="5"/>
      <c r="BT239" s="5"/>
      <c r="BU239" s="5"/>
      <c r="BY239" s="5"/>
      <c r="BZ239" s="5"/>
      <c r="CA239" s="5"/>
      <c r="CB239" s="5"/>
      <c r="CC239" s="5"/>
      <c r="CD239" s="5"/>
      <c r="CE239" s="5"/>
      <c r="CF239" s="5"/>
      <c r="CG239" s="5"/>
    </row>
    <row r="240" spans="71:85" ht="13.2">
      <c r="BS240" s="5"/>
      <c r="BT240" s="5"/>
      <c r="BU240" s="5"/>
      <c r="BY240" s="5"/>
      <c r="BZ240" s="5"/>
      <c r="CA240" s="5"/>
      <c r="CB240" s="5"/>
      <c r="CC240" s="5"/>
      <c r="CD240" s="5"/>
      <c r="CE240" s="5"/>
      <c r="CF240" s="5"/>
      <c r="CG240" s="5"/>
    </row>
    <row r="241" spans="71:85" ht="13.2">
      <c r="BS241" s="5"/>
      <c r="BT241" s="5"/>
      <c r="BU241" s="5"/>
      <c r="BY241" s="5"/>
      <c r="BZ241" s="5"/>
      <c r="CA241" s="5"/>
      <c r="CB241" s="5"/>
      <c r="CC241" s="5"/>
      <c r="CD241" s="5"/>
      <c r="CE241" s="5"/>
      <c r="CF241" s="5"/>
      <c r="CG241" s="5"/>
    </row>
    <row r="242" spans="71:85" ht="13.2">
      <c r="BS242" s="5"/>
      <c r="BT242" s="5"/>
      <c r="BU242" s="5"/>
      <c r="BY242" s="5"/>
      <c r="BZ242" s="5"/>
      <c r="CA242" s="5"/>
      <c r="CB242" s="5"/>
      <c r="CC242" s="5"/>
      <c r="CD242" s="5"/>
      <c r="CE242" s="5"/>
      <c r="CF242" s="5"/>
      <c r="CG242" s="5"/>
    </row>
    <row r="243" spans="71:85" ht="13.2">
      <c r="BS243" s="5"/>
      <c r="BT243" s="5"/>
      <c r="BU243" s="5"/>
      <c r="BY243" s="5"/>
      <c r="BZ243" s="5"/>
      <c r="CA243" s="5"/>
      <c r="CB243" s="5"/>
      <c r="CC243" s="5"/>
      <c r="CD243" s="5"/>
      <c r="CE243" s="5"/>
      <c r="CF243" s="5"/>
      <c r="CG243" s="5"/>
    </row>
    <row r="244" spans="71:85" ht="13.2">
      <c r="BS244" s="5"/>
      <c r="BT244" s="5"/>
      <c r="BU244" s="5"/>
      <c r="BY244" s="5"/>
      <c r="BZ244" s="5"/>
      <c r="CA244" s="5"/>
      <c r="CB244" s="5"/>
      <c r="CC244" s="5"/>
      <c r="CD244" s="5"/>
      <c r="CE244" s="5"/>
      <c r="CF244" s="5"/>
      <c r="CG244" s="5"/>
    </row>
    <row r="245" spans="71:85" ht="13.2">
      <c r="BS245" s="5"/>
      <c r="BT245" s="5"/>
      <c r="BU245" s="5"/>
      <c r="BY245" s="5"/>
      <c r="BZ245" s="5"/>
      <c r="CA245" s="5"/>
      <c r="CB245" s="5"/>
      <c r="CC245" s="5"/>
      <c r="CD245" s="5"/>
      <c r="CE245" s="5"/>
      <c r="CF245" s="5"/>
      <c r="CG245" s="5"/>
    </row>
    <row r="246" spans="71:85" ht="13.2">
      <c r="BS246" s="5"/>
      <c r="BT246" s="5"/>
      <c r="BU246" s="5"/>
      <c r="BY246" s="5"/>
      <c r="BZ246" s="5"/>
      <c r="CA246" s="5"/>
      <c r="CB246" s="5"/>
      <c r="CC246" s="5"/>
      <c r="CD246" s="5"/>
      <c r="CE246" s="5"/>
      <c r="CF246" s="5"/>
      <c r="CG246" s="5"/>
    </row>
    <row r="247" spans="71:85" ht="13.2">
      <c r="BS247" s="5"/>
      <c r="BT247" s="5"/>
      <c r="BU247" s="5"/>
      <c r="BY247" s="5"/>
      <c r="BZ247" s="5"/>
      <c r="CA247" s="5"/>
      <c r="CB247" s="5"/>
      <c r="CC247" s="5"/>
      <c r="CD247" s="5"/>
      <c r="CE247" s="5"/>
      <c r="CF247" s="5"/>
      <c r="CG247" s="5"/>
    </row>
    <row r="248" spans="71:85" ht="13.2">
      <c r="BS248" s="5"/>
      <c r="BT248" s="5"/>
      <c r="BU248" s="5"/>
      <c r="BY248" s="5"/>
      <c r="BZ248" s="5"/>
      <c r="CA248" s="5"/>
      <c r="CB248" s="5"/>
      <c r="CC248" s="5"/>
      <c r="CD248" s="5"/>
      <c r="CE248" s="5"/>
      <c r="CF248" s="5"/>
      <c r="CG248" s="5"/>
    </row>
    <row r="249" spans="71:85" ht="13.2">
      <c r="BS249" s="5"/>
      <c r="BT249" s="5"/>
      <c r="BU249" s="5"/>
      <c r="BY249" s="5"/>
      <c r="BZ249" s="5"/>
      <c r="CA249" s="5"/>
      <c r="CB249" s="5"/>
      <c r="CC249" s="5"/>
      <c r="CD249" s="5"/>
      <c r="CE249" s="5"/>
      <c r="CF249" s="5"/>
      <c r="CG249" s="5"/>
    </row>
    <row r="250" spans="71:85" ht="13.2">
      <c r="BS250" s="5"/>
      <c r="BT250" s="5"/>
      <c r="BU250" s="5"/>
      <c r="BY250" s="5"/>
      <c r="BZ250" s="5"/>
      <c r="CA250" s="5"/>
      <c r="CB250" s="5"/>
      <c r="CC250" s="5"/>
      <c r="CD250" s="5"/>
      <c r="CE250" s="5"/>
      <c r="CF250" s="5"/>
      <c r="CG250" s="5"/>
    </row>
    <row r="251" spans="71:85" ht="13.2">
      <c r="BS251" s="5"/>
      <c r="BT251" s="5"/>
      <c r="BU251" s="5"/>
      <c r="BY251" s="5"/>
      <c r="BZ251" s="5"/>
      <c r="CA251" s="5"/>
      <c r="CB251" s="5"/>
      <c r="CC251" s="5"/>
      <c r="CD251" s="5"/>
      <c r="CE251" s="5"/>
      <c r="CF251" s="5"/>
      <c r="CG251" s="5"/>
    </row>
    <row r="252" spans="71:85" ht="13.2">
      <c r="BS252" s="5"/>
      <c r="BT252" s="5"/>
      <c r="BU252" s="5"/>
      <c r="BY252" s="5"/>
      <c r="BZ252" s="5"/>
      <c r="CA252" s="5"/>
      <c r="CB252" s="5"/>
      <c r="CC252" s="5"/>
      <c r="CD252" s="5"/>
      <c r="CE252" s="5"/>
      <c r="CF252" s="5"/>
      <c r="CG252" s="5"/>
    </row>
    <row r="253" spans="71:85" ht="13.2">
      <c r="BS253" s="5"/>
      <c r="BT253" s="5"/>
      <c r="BU253" s="5"/>
      <c r="BY253" s="5"/>
      <c r="BZ253" s="5"/>
      <c r="CA253" s="5"/>
      <c r="CB253" s="5"/>
      <c r="CC253" s="5"/>
      <c r="CD253" s="5"/>
      <c r="CE253" s="5"/>
      <c r="CF253" s="5"/>
      <c r="CG253" s="5"/>
    </row>
    <row r="254" spans="71:85" ht="13.2">
      <c r="BS254" s="5"/>
      <c r="BT254" s="5"/>
      <c r="BU254" s="5"/>
      <c r="BY254" s="5"/>
      <c r="BZ254" s="5"/>
      <c r="CA254" s="5"/>
      <c r="CB254" s="5"/>
      <c r="CC254" s="5"/>
      <c r="CD254" s="5"/>
      <c r="CE254" s="5"/>
      <c r="CF254" s="5"/>
      <c r="CG254" s="5"/>
    </row>
    <row r="255" spans="71:85" ht="13.2">
      <c r="BS255" s="5"/>
      <c r="BT255" s="5"/>
      <c r="BU255" s="5"/>
      <c r="BY255" s="5"/>
      <c r="BZ255" s="5"/>
      <c r="CA255" s="5"/>
      <c r="CB255" s="5"/>
      <c r="CC255" s="5"/>
      <c r="CD255" s="5"/>
      <c r="CE255" s="5"/>
      <c r="CF255" s="5"/>
      <c r="CG255" s="5"/>
    </row>
    <row r="256" spans="71:85" ht="13.2">
      <c r="BS256" s="5"/>
      <c r="BT256" s="5"/>
      <c r="BU256" s="5"/>
      <c r="BY256" s="5"/>
      <c r="BZ256" s="5"/>
      <c r="CA256" s="5"/>
      <c r="CB256" s="5"/>
      <c r="CC256" s="5"/>
      <c r="CD256" s="5"/>
      <c r="CE256" s="5"/>
      <c r="CF256" s="5"/>
      <c r="CG256" s="5"/>
    </row>
    <row r="257" spans="71:85" ht="13.2">
      <c r="BS257" s="5"/>
      <c r="BT257" s="5"/>
      <c r="BU257" s="5"/>
      <c r="BY257" s="5"/>
      <c r="BZ257" s="5"/>
      <c r="CA257" s="5"/>
      <c r="CB257" s="5"/>
      <c r="CC257" s="5"/>
      <c r="CD257" s="5"/>
      <c r="CE257" s="5"/>
      <c r="CF257" s="5"/>
      <c r="CG257" s="5"/>
    </row>
    <row r="258" spans="71:85" ht="13.2">
      <c r="BS258" s="5"/>
      <c r="BT258" s="5"/>
      <c r="BU258" s="5"/>
      <c r="BY258" s="5"/>
      <c r="BZ258" s="5"/>
      <c r="CA258" s="5"/>
      <c r="CB258" s="5"/>
      <c r="CC258" s="5"/>
      <c r="CD258" s="5"/>
      <c r="CE258" s="5"/>
      <c r="CF258" s="5"/>
      <c r="CG258" s="5"/>
    </row>
    <row r="259" spans="71:85" ht="13.2">
      <c r="BS259" s="5"/>
      <c r="BT259" s="5"/>
      <c r="BU259" s="5"/>
      <c r="BY259" s="5"/>
      <c r="BZ259" s="5"/>
      <c r="CA259" s="5"/>
      <c r="CB259" s="5"/>
      <c r="CC259" s="5"/>
      <c r="CD259" s="5"/>
      <c r="CE259" s="5"/>
      <c r="CF259" s="5"/>
      <c r="CG259" s="5"/>
    </row>
    <row r="260" spans="71:85" ht="13.2">
      <c r="BS260" s="5"/>
      <c r="BT260" s="5"/>
      <c r="BU260" s="5"/>
      <c r="BY260" s="5"/>
      <c r="BZ260" s="5"/>
      <c r="CA260" s="5"/>
      <c r="CB260" s="5"/>
      <c r="CC260" s="5"/>
      <c r="CD260" s="5"/>
      <c r="CE260" s="5"/>
      <c r="CF260" s="5"/>
      <c r="CG260" s="5"/>
    </row>
    <row r="261" spans="71:85" ht="13.2">
      <c r="BS261" s="5"/>
      <c r="BT261" s="5"/>
      <c r="BU261" s="5"/>
      <c r="BY261" s="5"/>
      <c r="BZ261" s="5"/>
      <c r="CA261" s="5"/>
      <c r="CB261" s="5"/>
      <c r="CC261" s="5"/>
      <c r="CD261" s="5"/>
      <c r="CE261" s="5"/>
      <c r="CF261" s="5"/>
      <c r="CG261" s="5"/>
    </row>
    <row r="262" spans="71:85" ht="13.2">
      <c r="BS262" s="5"/>
      <c r="BT262" s="5"/>
      <c r="BU262" s="5"/>
      <c r="BY262" s="5"/>
      <c r="BZ262" s="5"/>
      <c r="CA262" s="5"/>
      <c r="CB262" s="5"/>
      <c r="CC262" s="5"/>
      <c r="CD262" s="5"/>
      <c r="CE262" s="5"/>
      <c r="CF262" s="5"/>
      <c r="CG262" s="5"/>
    </row>
    <row r="263" spans="71:85" ht="13.2">
      <c r="BS263" s="5"/>
      <c r="BT263" s="5"/>
      <c r="BU263" s="5"/>
      <c r="BY263" s="5"/>
      <c r="BZ263" s="5"/>
      <c r="CA263" s="5"/>
      <c r="CB263" s="5"/>
      <c r="CC263" s="5"/>
      <c r="CD263" s="5"/>
      <c r="CE263" s="5"/>
      <c r="CF263" s="5"/>
      <c r="CG263" s="5"/>
    </row>
    <row r="264" spans="71:85" ht="13.2">
      <c r="BS264" s="5"/>
      <c r="BT264" s="5"/>
      <c r="BU264" s="5"/>
      <c r="BY264" s="5"/>
      <c r="BZ264" s="5"/>
      <c r="CA264" s="5"/>
      <c r="CB264" s="5"/>
      <c r="CC264" s="5"/>
      <c r="CD264" s="5"/>
      <c r="CE264" s="5"/>
      <c r="CF264" s="5"/>
      <c r="CG264" s="5"/>
    </row>
    <row r="265" spans="71:85" ht="13.2">
      <c r="BS265" s="5"/>
      <c r="BT265" s="5"/>
      <c r="BU265" s="5"/>
      <c r="BY265" s="5"/>
      <c r="BZ265" s="5"/>
      <c r="CA265" s="5"/>
      <c r="CB265" s="5"/>
      <c r="CC265" s="5"/>
      <c r="CD265" s="5"/>
      <c r="CE265" s="5"/>
      <c r="CF265" s="5"/>
      <c r="CG265" s="5"/>
    </row>
    <row r="266" spans="71:85" ht="13.2">
      <c r="BS266" s="5"/>
      <c r="BT266" s="5"/>
      <c r="BU266" s="5"/>
      <c r="BY266" s="5"/>
      <c r="BZ266" s="5"/>
      <c r="CA266" s="5"/>
      <c r="CB266" s="5"/>
      <c r="CC266" s="5"/>
      <c r="CD266" s="5"/>
      <c r="CE266" s="5"/>
      <c r="CF266" s="5"/>
      <c r="CG266" s="5"/>
    </row>
    <row r="267" spans="71:85" ht="13.2">
      <c r="BS267" s="5"/>
      <c r="BT267" s="5"/>
      <c r="BU267" s="5"/>
      <c r="BY267" s="5"/>
      <c r="BZ267" s="5"/>
      <c r="CA267" s="5"/>
      <c r="CB267" s="5"/>
      <c r="CC267" s="5"/>
      <c r="CD267" s="5"/>
      <c r="CE267" s="5"/>
      <c r="CF267" s="5"/>
      <c r="CG267" s="5"/>
    </row>
    <row r="268" spans="71:85" ht="13.2">
      <c r="BS268" s="5"/>
      <c r="BT268" s="5"/>
      <c r="BU268" s="5"/>
      <c r="BY268" s="5"/>
      <c r="BZ268" s="5"/>
      <c r="CA268" s="5"/>
      <c r="CB268" s="5"/>
      <c r="CC268" s="5"/>
      <c r="CD268" s="5"/>
      <c r="CE268" s="5"/>
      <c r="CF268" s="5"/>
      <c r="CG268" s="5"/>
    </row>
    <row r="269" spans="71:85" ht="13.2">
      <c r="BS269" s="5"/>
      <c r="BT269" s="5"/>
      <c r="BU269" s="5"/>
      <c r="BY269" s="5"/>
      <c r="BZ269" s="5"/>
      <c r="CA269" s="5"/>
      <c r="CB269" s="5"/>
      <c r="CC269" s="5"/>
      <c r="CD269" s="5"/>
      <c r="CE269" s="5"/>
      <c r="CF269" s="5"/>
      <c r="CG269" s="5"/>
    </row>
    <row r="270" spans="71:85" ht="13.2">
      <c r="BS270" s="5"/>
      <c r="BT270" s="5"/>
      <c r="BU270" s="5"/>
      <c r="BY270" s="5"/>
      <c r="BZ270" s="5"/>
      <c r="CA270" s="5"/>
      <c r="CB270" s="5"/>
      <c r="CC270" s="5"/>
      <c r="CD270" s="5"/>
      <c r="CE270" s="5"/>
      <c r="CF270" s="5"/>
      <c r="CG270" s="5"/>
    </row>
    <row r="271" spans="71:85" ht="13.2">
      <c r="BS271" s="5"/>
      <c r="BT271" s="5"/>
      <c r="BU271" s="5"/>
      <c r="BY271" s="5"/>
      <c r="BZ271" s="5"/>
      <c r="CA271" s="5"/>
      <c r="CB271" s="5"/>
      <c r="CC271" s="5"/>
      <c r="CD271" s="5"/>
      <c r="CE271" s="5"/>
      <c r="CF271" s="5"/>
      <c r="CG271" s="5"/>
    </row>
    <row r="272" spans="71:85" ht="13.2">
      <c r="BS272" s="5"/>
      <c r="BT272" s="5"/>
      <c r="BU272" s="5"/>
      <c r="BY272" s="5"/>
      <c r="BZ272" s="5"/>
      <c r="CA272" s="5"/>
      <c r="CB272" s="5"/>
      <c r="CC272" s="5"/>
      <c r="CD272" s="5"/>
      <c r="CE272" s="5"/>
      <c r="CF272" s="5"/>
      <c r="CG272" s="5"/>
    </row>
    <row r="273" spans="71:85" ht="13.2">
      <c r="BS273" s="5"/>
      <c r="BT273" s="5"/>
      <c r="BU273" s="5"/>
      <c r="BY273" s="5"/>
      <c r="BZ273" s="5"/>
      <c r="CA273" s="5"/>
      <c r="CB273" s="5"/>
      <c r="CC273" s="5"/>
      <c r="CD273" s="5"/>
      <c r="CE273" s="5"/>
      <c r="CF273" s="5"/>
      <c r="CG273" s="5"/>
    </row>
    <row r="274" spans="71:85" ht="13.2">
      <c r="BS274" s="5"/>
      <c r="BT274" s="5"/>
      <c r="BU274" s="5"/>
      <c r="BY274" s="5"/>
      <c r="BZ274" s="5"/>
      <c r="CA274" s="5"/>
      <c r="CB274" s="5"/>
      <c r="CC274" s="5"/>
      <c r="CD274" s="5"/>
      <c r="CE274" s="5"/>
      <c r="CF274" s="5"/>
      <c r="CG274" s="5"/>
    </row>
    <row r="275" spans="71:85" ht="13.2">
      <c r="BS275" s="5"/>
      <c r="BT275" s="5"/>
      <c r="BU275" s="5"/>
      <c r="BY275" s="5"/>
      <c r="BZ275" s="5"/>
      <c r="CA275" s="5"/>
      <c r="CB275" s="5"/>
      <c r="CC275" s="5"/>
      <c r="CD275" s="5"/>
      <c r="CE275" s="5"/>
      <c r="CF275" s="5"/>
      <c r="CG275" s="5"/>
    </row>
    <row r="276" spans="71:85" ht="13.2">
      <c r="BS276" s="5"/>
      <c r="BT276" s="5"/>
      <c r="BU276" s="5"/>
      <c r="BY276" s="5"/>
      <c r="BZ276" s="5"/>
      <c r="CA276" s="5"/>
      <c r="CB276" s="5"/>
      <c r="CC276" s="5"/>
      <c r="CD276" s="5"/>
      <c r="CE276" s="5"/>
      <c r="CF276" s="5"/>
      <c r="CG276" s="5"/>
    </row>
    <row r="277" spans="71:85" ht="13.2">
      <c r="BS277" s="5"/>
      <c r="BT277" s="5"/>
      <c r="BU277" s="5"/>
      <c r="BY277" s="5"/>
      <c r="BZ277" s="5"/>
      <c r="CA277" s="5"/>
      <c r="CB277" s="5"/>
      <c r="CC277" s="5"/>
      <c r="CD277" s="5"/>
      <c r="CE277" s="5"/>
      <c r="CF277" s="5"/>
      <c r="CG277" s="5"/>
    </row>
    <row r="278" spans="71:85" ht="13.2">
      <c r="BS278" s="5"/>
      <c r="BT278" s="5"/>
      <c r="BU278" s="5"/>
      <c r="BY278" s="5"/>
      <c r="BZ278" s="5"/>
      <c r="CA278" s="5"/>
      <c r="CB278" s="5"/>
      <c r="CC278" s="5"/>
      <c r="CD278" s="5"/>
      <c r="CE278" s="5"/>
      <c r="CF278" s="5"/>
      <c r="CG278" s="5"/>
    </row>
    <row r="279" spans="71:85" ht="13.2">
      <c r="BS279" s="5"/>
      <c r="BT279" s="5"/>
      <c r="BU279" s="5"/>
      <c r="BY279" s="5"/>
      <c r="BZ279" s="5"/>
      <c r="CA279" s="5"/>
      <c r="CB279" s="5"/>
      <c r="CC279" s="5"/>
      <c r="CD279" s="5"/>
      <c r="CE279" s="5"/>
      <c r="CF279" s="5"/>
      <c r="CG279" s="5"/>
    </row>
    <row r="280" spans="71:85" ht="13.2">
      <c r="BS280" s="5"/>
      <c r="BT280" s="5"/>
      <c r="BU280" s="5"/>
      <c r="BY280" s="5"/>
      <c r="BZ280" s="5"/>
      <c r="CA280" s="5"/>
      <c r="CB280" s="5"/>
      <c r="CC280" s="5"/>
      <c r="CD280" s="5"/>
      <c r="CE280" s="5"/>
      <c r="CF280" s="5"/>
      <c r="CG280" s="5"/>
    </row>
    <row r="281" spans="71:85" ht="13.2">
      <c r="BS281" s="5"/>
      <c r="BT281" s="5"/>
      <c r="BU281" s="5"/>
      <c r="BY281" s="5"/>
      <c r="BZ281" s="5"/>
      <c r="CA281" s="5"/>
      <c r="CB281" s="5"/>
      <c r="CC281" s="5"/>
      <c r="CD281" s="5"/>
      <c r="CE281" s="5"/>
      <c r="CF281" s="5"/>
      <c r="CG281" s="5"/>
    </row>
    <row r="282" spans="71:85" ht="13.2">
      <c r="BS282" s="5"/>
      <c r="BT282" s="5"/>
      <c r="BU282" s="5"/>
      <c r="BY282" s="5"/>
      <c r="BZ282" s="5"/>
      <c r="CA282" s="5"/>
      <c r="CB282" s="5"/>
      <c r="CC282" s="5"/>
      <c r="CD282" s="5"/>
      <c r="CE282" s="5"/>
      <c r="CF282" s="5"/>
      <c r="CG282" s="5"/>
    </row>
    <row r="283" spans="71:85" ht="13.2">
      <c r="BS283" s="5"/>
      <c r="BT283" s="5"/>
      <c r="BU283" s="5"/>
      <c r="BY283" s="5"/>
      <c r="BZ283" s="5"/>
      <c r="CA283" s="5"/>
      <c r="CB283" s="5"/>
      <c r="CC283" s="5"/>
      <c r="CD283" s="5"/>
      <c r="CE283" s="5"/>
      <c r="CF283" s="5"/>
      <c r="CG283" s="5"/>
    </row>
    <row r="284" spans="71:85" ht="13.2">
      <c r="BS284" s="5"/>
      <c r="BT284" s="5"/>
      <c r="BU284" s="5"/>
      <c r="BY284" s="5"/>
      <c r="BZ284" s="5"/>
      <c r="CA284" s="5"/>
      <c r="CB284" s="5"/>
      <c r="CC284" s="5"/>
      <c r="CD284" s="5"/>
      <c r="CE284" s="5"/>
      <c r="CF284" s="5"/>
      <c r="CG284" s="5"/>
    </row>
    <row r="285" spans="71:85" ht="13.2">
      <c r="BS285" s="5"/>
      <c r="BT285" s="5"/>
      <c r="BU285" s="5"/>
      <c r="BY285" s="5"/>
      <c r="BZ285" s="5"/>
      <c r="CA285" s="5"/>
      <c r="CB285" s="5"/>
      <c r="CC285" s="5"/>
      <c r="CD285" s="5"/>
      <c r="CE285" s="5"/>
      <c r="CF285" s="5"/>
      <c r="CG285" s="5"/>
    </row>
    <row r="286" spans="71:85" ht="13.2">
      <c r="BS286" s="5"/>
      <c r="BT286" s="5"/>
      <c r="BU286" s="5"/>
      <c r="BY286" s="5"/>
      <c r="BZ286" s="5"/>
      <c r="CA286" s="5"/>
      <c r="CB286" s="5"/>
      <c r="CC286" s="5"/>
      <c r="CD286" s="5"/>
      <c r="CE286" s="5"/>
      <c r="CF286" s="5"/>
      <c r="CG286" s="5"/>
    </row>
    <row r="287" spans="71:85" ht="13.2">
      <c r="BS287" s="5"/>
      <c r="BT287" s="5"/>
      <c r="BU287" s="5"/>
      <c r="BY287" s="5"/>
      <c r="BZ287" s="5"/>
      <c r="CA287" s="5"/>
      <c r="CB287" s="5"/>
      <c r="CC287" s="5"/>
      <c r="CD287" s="5"/>
      <c r="CE287" s="5"/>
      <c r="CF287" s="5"/>
      <c r="CG287" s="5"/>
    </row>
    <row r="288" spans="71:85" ht="13.2">
      <c r="BS288" s="5"/>
      <c r="BT288" s="5"/>
      <c r="BU288" s="5"/>
      <c r="BY288" s="5"/>
      <c r="BZ288" s="5"/>
      <c r="CA288" s="5"/>
      <c r="CB288" s="5"/>
      <c r="CC288" s="5"/>
      <c r="CD288" s="5"/>
      <c r="CE288" s="5"/>
      <c r="CF288" s="5"/>
      <c r="CG288" s="5"/>
    </row>
    <row r="289" spans="71:85" ht="13.2">
      <c r="BS289" s="5"/>
      <c r="BT289" s="5"/>
      <c r="BU289" s="5"/>
      <c r="BY289" s="5"/>
      <c r="BZ289" s="5"/>
      <c r="CA289" s="5"/>
      <c r="CB289" s="5"/>
      <c r="CC289" s="5"/>
      <c r="CD289" s="5"/>
      <c r="CE289" s="5"/>
      <c r="CF289" s="5"/>
      <c r="CG289" s="5"/>
    </row>
    <row r="290" spans="71:85" ht="13.2">
      <c r="BS290" s="5"/>
      <c r="BT290" s="5"/>
      <c r="BU290" s="5"/>
      <c r="BY290" s="5"/>
      <c r="BZ290" s="5"/>
      <c r="CA290" s="5"/>
      <c r="CB290" s="5"/>
      <c r="CC290" s="5"/>
      <c r="CD290" s="5"/>
      <c r="CE290" s="5"/>
      <c r="CF290" s="5"/>
      <c r="CG290" s="5"/>
    </row>
    <row r="291" spans="71:85" ht="13.2">
      <c r="BS291" s="5"/>
      <c r="BT291" s="5"/>
      <c r="BU291" s="5"/>
      <c r="BY291" s="5"/>
      <c r="BZ291" s="5"/>
      <c r="CA291" s="5"/>
      <c r="CB291" s="5"/>
      <c r="CC291" s="5"/>
      <c r="CD291" s="5"/>
      <c r="CE291" s="5"/>
      <c r="CF291" s="5"/>
      <c r="CG291" s="5"/>
    </row>
    <row r="292" spans="71:85" ht="13.2">
      <c r="BS292" s="5"/>
      <c r="BT292" s="5"/>
      <c r="BU292" s="5"/>
      <c r="BY292" s="5"/>
      <c r="BZ292" s="5"/>
      <c r="CA292" s="5"/>
      <c r="CB292" s="5"/>
      <c r="CC292" s="5"/>
      <c r="CD292" s="5"/>
      <c r="CE292" s="5"/>
      <c r="CF292" s="5"/>
      <c r="CG292" s="5"/>
    </row>
    <row r="293" spans="71:85" ht="13.2">
      <c r="BS293" s="5"/>
      <c r="BT293" s="5"/>
      <c r="BU293" s="5"/>
      <c r="BY293" s="5"/>
      <c r="BZ293" s="5"/>
      <c r="CA293" s="5"/>
      <c r="CB293" s="5"/>
      <c r="CC293" s="5"/>
      <c r="CD293" s="5"/>
      <c r="CE293" s="5"/>
      <c r="CF293" s="5"/>
      <c r="CG293" s="5"/>
    </row>
    <row r="294" spans="71:85" ht="13.2">
      <c r="BS294" s="5"/>
      <c r="BT294" s="5"/>
      <c r="BU294" s="5"/>
      <c r="BY294" s="5"/>
      <c r="BZ294" s="5"/>
      <c r="CA294" s="5"/>
      <c r="CB294" s="5"/>
      <c r="CC294" s="5"/>
      <c r="CD294" s="5"/>
      <c r="CE294" s="5"/>
      <c r="CF294" s="5"/>
      <c r="CG294" s="5"/>
    </row>
    <row r="295" spans="71:85" ht="13.2">
      <c r="BS295" s="5"/>
      <c r="BT295" s="5"/>
      <c r="BU295" s="5"/>
      <c r="BY295" s="5"/>
      <c r="BZ295" s="5"/>
      <c r="CA295" s="5"/>
      <c r="CB295" s="5"/>
      <c r="CC295" s="5"/>
      <c r="CD295" s="5"/>
      <c r="CE295" s="5"/>
      <c r="CF295" s="5"/>
      <c r="CG295" s="5"/>
    </row>
    <row r="296" spans="71:85" ht="13.2">
      <c r="BS296" s="5"/>
      <c r="BT296" s="5"/>
      <c r="BU296" s="5"/>
      <c r="BY296" s="5"/>
      <c r="BZ296" s="5"/>
      <c r="CA296" s="5"/>
      <c r="CB296" s="5"/>
      <c r="CC296" s="5"/>
      <c r="CD296" s="5"/>
      <c r="CE296" s="5"/>
      <c r="CF296" s="5"/>
      <c r="CG296" s="5"/>
    </row>
    <row r="297" spans="71:85" ht="13.2">
      <c r="BS297" s="5"/>
      <c r="BT297" s="5"/>
      <c r="BU297" s="5"/>
      <c r="BY297" s="5"/>
      <c r="BZ297" s="5"/>
      <c r="CA297" s="5"/>
      <c r="CB297" s="5"/>
      <c r="CC297" s="5"/>
      <c r="CD297" s="5"/>
      <c r="CE297" s="5"/>
      <c r="CF297" s="5"/>
      <c r="CG297" s="5"/>
    </row>
    <row r="298" spans="71:85" ht="13.2">
      <c r="BS298" s="5"/>
      <c r="BT298" s="5"/>
      <c r="BU298" s="5"/>
      <c r="BY298" s="5"/>
      <c r="BZ298" s="5"/>
      <c r="CA298" s="5"/>
      <c r="CB298" s="5"/>
      <c r="CC298" s="5"/>
      <c r="CD298" s="5"/>
      <c r="CE298" s="5"/>
      <c r="CF298" s="5"/>
      <c r="CG298" s="5"/>
    </row>
    <row r="299" spans="71:85" ht="13.2">
      <c r="BS299" s="5"/>
      <c r="BT299" s="5"/>
      <c r="BU299" s="5"/>
      <c r="BY299" s="5"/>
      <c r="BZ299" s="5"/>
      <c r="CA299" s="5"/>
      <c r="CB299" s="5"/>
      <c r="CC299" s="5"/>
      <c r="CD299" s="5"/>
      <c r="CE299" s="5"/>
      <c r="CF299" s="5"/>
      <c r="CG299" s="5"/>
    </row>
    <row r="300" spans="71:85" ht="13.2">
      <c r="BS300" s="5"/>
      <c r="BT300" s="5"/>
      <c r="BU300" s="5"/>
      <c r="BY300" s="5"/>
      <c r="BZ300" s="5"/>
      <c r="CA300" s="5"/>
      <c r="CB300" s="5"/>
      <c r="CC300" s="5"/>
      <c r="CD300" s="5"/>
      <c r="CE300" s="5"/>
      <c r="CF300" s="5"/>
      <c r="CG300" s="5"/>
    </row>
    <row r="301" spans="71:85" ht="13.2">
      <c r="BS301" s="5"/>
      <c r="BT301" s="5"/>
      <c r="BU301" s="5"/>
      <c r="BY301" s="5"/>
      <c r="BZ301" s="5"/>
      <c r="CA301" s="5"/>
      <c r="CB301" s="5"/>
      <c r="CC301" s="5"/>
      <c r="CD301" s="5"/>
      <c r="CE301" s="5"/>
      <c r="CF301" s="5"/>
      <c r="CG301" s="5"/>
    </row>
    <row r="302" spans="71:85" ht="13.2">
      <c r="BS302" s="5"/>
      <c r="BT302" s="5"/>
      <c r="BU302" s="5"/>
      <c r="BY302" s="5"/>
      <c r="BZ302" s="5"/>
      <c r="CA302" s="5"/>
      <c r="CB302" s="5"/>
      <c r="CC302" s="5"/>
      <c r="CD302" s="5"/>
      <c r="CE302" s="5"/>
      <c r="CF302" s="5"/>
      <c r="CG302" s="5"/>
    </row>
    <row r="303" spans="71:85" ht="13.2">
      <c r="BS303" s="5"/>
      <c r="BT303" s="5"/>
      <c r="BU303" s="5"/>
      <c r="BY303" s="5"/>
      <c r="BZ303" s="5"/>
      <c r="CA303" s="5"/>
      <c r="CB303" s="5"/>
      <c r="CC303" s="5"/>
      <c r="CD303" s="5"/>
      <c r="CE303" s="5"/>
      <c r="CF303" s="5"/>
      <c r="CG303" s="5"/>
    </row>
    <row r="304" spans="71:85" ht="13.2">
      <c r="BS304" s="5"/>
      <c r="BT304" s="5"/>
      <c r="BU304" s="5"/>
      <c r="BY304" s="5"/>
      <c r="BZ304" s="5"/>
      <c r="CA304" s="5"/>
      <c r="CB304" s="5"/>
      <c r="CC304" s="5"/>
      <c r="CD304" s="5"/>
      <c r="CE304" s="5"/>
      <c r="CF304" s="5"/>
      <c r="CG304" s="5"/>
    </row>
    <row r="305" spans="71:85" ht="13.2">
      <c r="BS305" s="5"/>
      <c r="BT305" s="5"/>
      <c r="BU305" s="5"/>
      <c r="BY305" s="5"/>
      <c r="BZ305" s="5"/>
      <c r="CA305" s="5"/>
      <c r="CB305" s="5"/>
      <c r="CC305" s="5"/>
      <c r="CD305" s="5"/>
      <c r="CE305" s="5"/>
      <c r="CF305" s="5"/>
      <c r="CG305" s="5"/>
    </row>
    <row r="306" spans="71:85" ht="13.2">
      <c r="BS306" s="5"/>
      <c r="BT306" s="5"/>
      <c r="BU306" s="5"/>
      <c r="BY306" s="5"/>
      <c r="BZ306" s="5"/>
      <c r="CA306" s="5"/>
      <c r="CB306" s="5"/>
      <c r="CC306" s="5"/>
      <c r="CD306" s="5"/>
      <c r="CE306" s="5"/>
      <c r="CF306" s="5"/>
      <c r="CG306" s="5"/>
    </row>
    <row r="307" spans="71:85" ht="13.2">
      <c r="BS307" s="5"/>
      <c r="BT307" s="5"/>
      <c r="BU307" s="5"/>
      <c r="BY307" s="5"/>
      <c r="BZ307" s="5"/>
      <c r="CA307" s="5"/>
      <c r="CB307" s="5"/>
      <c r="CC307" s="5"/>
      <c r="CD307" s="5"/>
      <c r="CE307" s="5"/>
      <c r="CF307" s="5"/>
      <c r="CG307" s="5"/>
    </row>
    <row r="308" spans="71:85" ht="13.2">
      <c r="BS308" s="5"/>
      <c r="BT308" s="5"/>
      <c r="BU308" s="5"/>
      <c r="BY308" s="5"/>
      <c r="BZ308" s="5"/>
      <c r="CA308" s="5"/>
      <c r="CB308" s="5"/>
      <c r="CC308" s="5"/>
      <c r="CD308" s="5"/>
      <c r="CE308" s="5"/>
      <c r="CF308" s="5"/>
      <c r="CG308" s="5"/>
    </row>
    <row r="309" spans="71:85" ht="13.2">
      <c r="BS309" s="5"/>
      <c r="BT309" s="5"/>
      <c r="BU309" s="5"/>
      <c r="BY309" s="5"/>
      <c r="BZ309" s="5"/>
      <c r="CA309" s="5"/>
      <c r="CB309" s="5"/>
      <c r="CC309" s="5"/>
      <c r="CD309" s="5"/>
      <c r="CE309" s="5"/>
      <c r="CF309" s="5"/>
      <c r="CG309" s="5"/>
    </row>
    <row r="310" spans="71:85" ht="13.2">
      <c r="BS310" s="5"/>
      <c r="BT310" s="5"/>
      <c r="BU310" s="5"/>
      <c r="BY310" s="5"/>
      <c r="BZ310" s="5"/>
      <c r="CA310" s="5"/>
      <c r="CB310" s="5"/>
      <c r="CC310" s="5"/>
      <c r="CD310" s="5"/>
      <c r="CE310" s="5"/>
      <c r="CF310" s="5"/>
      <c r="CG310" s="5"/>
    </row>
    <row r="311" spans="71:85" ht="13.2">
      <c r="BS311" s="5"/>
      <c r="BT311" s="5"/>
      <c r="BU311" s="5"/>
      <c r="BY311" s="5"/>
      <c r="BZ311" s="5"/>
      <c r="CA311" s="5"/>
      <c r="CB311" s="5"/>
      <c r="CC311" s="5"/>
      <c r="CD311" s="5"/>
      <c r="CE311" s="5"/>
      <c r="CF311" s="5"/>
      <c r="CG311" s="5"/>
    </row>
    <row r="312" spans="71:85" ht="13.2">
      <c r="BS312" s="5"/>
      <c r="BT312" s="5"/>
      <c r="BU312" s="5"/>
      <c r="BY312" s="5"/>
      <c r="BZ312" s="5"/>
      <c r="CA312" s="5"/>
      <c r="CB312" s="5"/>
      <c r="CC312" s="5"/>
      <c r="CD312" s="5"/>
      <c r="CE312" s="5"/>
      <c r="CF312" s="5"/>
      <c r="CG312" s="5"/>
    </row>
    <row r="313" spans="71:85" ht="13.2">
      <c r="BS313" s="5"/>
      <c r="BT313" s="5"/>
      <c r="BU313" s="5"/>
      <c r="BY313" s="5"/>
      <c r="BZ313" s="5"/>
      <c r="CA313" s="5"/>
      <c r="CB313" s="5"/>
      <c r="CC313" s="5"/>
      <c r="CD313" s="5"/>
      <c r="CE313" s="5"/>
      <c r="CF313" s="5"/>
      <c r="CG313" s="5"/>
    </row>
    <row r="314" spans="71:85" ht="13.2">
      <c r="BS314" s="5"/>
      <c r="BT314" s="5"/>
      <c r="BU314" s="5"/>
      <c r="BY314" s="5"/>
      <c r="BZ314" s="5"/>
      <c r="CA314" s="5"/>
      <c r="CB314" s="5"/>
      <c r="CC314" s="5"/>
      <c r="CD314" s="5"/>
      <c r="CE314" s="5"/>
      <c r="CF314" s="5"/>
      <c r="CG314" s="5"/>
    </row>
    <row r="315" spans="71:85" ht="13.2">
      <c r="BS315" s="5"/>
      <c r="BT315" s="5"/>
      <c r="BU315" s="5"/>
      <c r="BY315" s="5"/>
      <c r="BZ315" s="5"/>
      <c r="CA315" s="5"/>
      <c r="CB315" s="5"/>
      <c r="CC315" s="5"/>
      <c r="CD315" s="5"/>
      <c r="CE315" s="5"/>
      <c r="CF315" s="5"/>
      <c r="CG315" s="5"/>
    </row>
    <row r="316" spans="71:85" ht="13.2">
      <c r="BS316" s="5"/>
      <c r="BT316" s="5"/>
      <c r="BU316" s="5"/>
      <c r="BY316" s="5"/>
      <c r="BZ316" s="5"/>
      <c r="CA316" s="5"/>
      <c r="CB316" s="5"/>
      <c r="CC316" s="5"/>
      <c r="CD316" s="5"/>
      <c r="CE316" s="5"/>
      <c r="CF316" s="5"/>
      <c r="CG316" s="5"/>
    </row>
    <row r="317" spans="71:85" ht="13.2">
      <c r="BS317" s="5"/>
      <c r="BT317" s="5"/>
      <c r="BU317" s="5"/>
      <c r="BY317" s="5"/>
      <c r="BZ317" s="5"/>
      <c r="CA317" s="5"/>
      <c r="CB317" s="5"/>
      <c r="CC317" s="5"/>
      <c r="CD317" s="5"/>
      <c r="CE317" s="5"/>
      <c r="CF317" s="5"/>
      <c r="CG317" s="5"/>
    </row>
    <row r="318" spans="71:85" ht="13.2">
      <c r="BS318" s="5"/>
      <c r="BT318" s="5"/>
      <c r="BU318" s="5"/>
      <c r="BY318" s="5"/>
      <c r="BZ318" s="5"/>
      <c r="CA318" s="5"/>
      <c r="CB318" s="5"/>
      <c r="CC318" s="5"/>
      <c r="CD318" s="5"/>
      <c r="CE318" s="5"/>
      <c r="CF318" s="5"/>
      <c r="CG318" s="5"/>
    </row>
    <row r="319" spans="71:85" ht="13.2">
      <c r="BS319" s="5"/>
      <c r="BT319" s="5"/>
      <c r="BU319" s="5"/>
      <c r="BY319" s="5"/>
      <c r="BZ319" s="5"/>
      <c r="CA319" s="5"/>
      <c r="CB319" s="5"/>
      <c r="CC319" s="5"/>
      <c r="CD319" s="5"/>
      <c r="CE319" s="5"/>
      <c r="CF319" s="5"/>
      <c r="CG319" s="5"/>
    </row>
    <row r="320" spans="71:85" ht="13.2">
      <c r="BS320" s="5"/>
      <c r="BT320" s="5"/>
      <c r="BU320" s="5"/>
      <c r="BY320" s="5"/>
      <c r="BZ320" s="5"/>
      <c r="CA320" s="5"/>
      <c r="CB320" s="5"/>
      <c r="CC320" s="5"/>
      <c r="CD320" s="5"/>
      <c r="CE320" s="5"/>
      <c r="CF320" s="5"/>
      <c r="CG320" s="5"/>
    </row>
    <row r="321" spans="71:85" ht="13.2">
      <c r="BS321" s="5"/>
      <c r="BT321" s="5"/>
      <c r="BU321" s="5"/>
      <c r="BY321" s="5"/>
      <c r="BZ321" s="5"/>
      <c r="CA321" s="5"/>
      <c r="CB321" s="5"/>
      <c r="CC321" s="5"/>
      <c r="CD321" s="5"/>
      <c r="CE321" s="5"/>
      <c r="CF321" s="5"/>
      <c r="CG321" s="5"/>
    </row>
    <row r="322" spans="71:85" ht="13.2">
      <c r="BS322" s="5"/>
      <c r="BT322" s="5"/>
      <c r="BU322" s="5"/>
      <c r="BY322" s="5"/>
      <c r="BZ322" s="5"/>
      <c r="CA322" s="5"/>
      <c r="CB322" s="5"/>
      <c r="CC322" s="5"/>
      <c r="CD322" s="5"/>
      <c r="CE322" s="5"/>
      <c r="CF322" s="5"/>
      <c r="CG322" s="5"/>
    </row>
    <row r="323" spans="71:85" ht="13.2">
      <c r="BS323" s="5"/>
      <c r="BT323" s="5"/>
      <c r="BU323" s="5"/>
      <c r="BY323" s="5"/>
      <c r="BZ323" s="5"/>
      <c r="CA323" s="5"/>
      <c r="CB323" s="5"/>
      <c r="CC323" s="5"/>
      <c r="CD323" s="5"/>
      <c r="CE323" s="5"/>
      <c r="CF323" s="5"/>
      <c r="CG323" s="5"/>
    </row>
    <row r="324" spans="71:85" ht="13.2">
      <c r="BS324" s="5"/>
      <c r="BT324" s="5"/>
      <c r="BU324" s="5"/>
      <c r="BY324" s="5"/>
      <c r="BZ324" s="5"/>
      <c r="CA324" s="5"/>
      <c r="CB324" s="5"/>
      <c r="CC324" s="5"/>
      <c r="CD324" s="5"/>
      <c r="CE324" s="5"/>
      <c r="CF324" s="5"/>
      <c r="CG324" s="5"/>
    </row>
    <row r="325" spans="71:85" ht="13.2">
      <c r="BS325" s="5"/>
      <c r="BT325" s="5"/>
      <c r="BU325" s="5"/>
      <c r="BY325" s="5"/>
      <c r="BZ325" s="5"/>
      <c r="CA325" s="5"/>
      <c r="CB325" s="5"/>
      <c r="CC325" s="5"/>
      <c r="CD325" s="5"/>
      <c r="CE325" s="5"/>
      <c r="CF325" s="5"/>
      <c r="CG325" s="5"/>
    </row>
    <row r="326" spans="71:85" ht="13.2">
      <c r="BS326" s="5"/>
      <c r="BT326" s="5"/>
      <c r="BU326" s="5"/>
      <c r="BY326" s="5"/>
      <c r="BZ326" s="5"/>
      <c r="CA326" s="5"/>
      <c r="CB326" s="5"/>
      <c r="CC326" s="5"/>
      <c r="CD326" s="5"/>
      <c r="CE326" s="5"/>
      <c r="CF326" s="5"/>
      <c r="CG326" s="5"/>
    </row>
    <row r="327" spans="71:85" ht="13.2">
      <c r="BS327" s="5"/>
      <c r="BT327" s="5"/>
      <c r="BU327" s="5"/>
      <c r="BY327" s="5"/>
      <c r="BZ327" s="5"/>
      <c r="CA327" s="5"/>
      <c r="CB327" s="5"/>
      <c r="CC327" s="5"/>
      <c r="CD327" s="5"/>
      <c r="CE327" s="5"/>
      <c r="CF327" s="5"/>
      <c r="CG327" s="5"/>
    </row>
    <row r="328" spans="71:85" ht="13.2">
      <c r="BS328" s="5"/>
      <c r="BT328" s="5"/>
      <c r="BU328" s="5"/>
      <c r="BY328" s="5"/>
      <c r="BZ328" s="5"/>
      <c r="CA328" s="5"/>
      <c r="CB328" s="5"/>
      <c r="CC328" s="5"/>
      <c r="CD328" s="5"/>
      <c r="CE328" s="5"/>
      <c r="CF328" s="5"/>
      <c r="CG328" s="5"/>
    </row>
    <row r="329" spans="71:85" ht="13.2">
      <c r="BS329" s="5"/>
      <c r="BT329" s="5"/>
      <c r="BU329" s="5"/>
      <c r="BY329" s="5"/>
      <c r="BZ329" s="5"/>
      <c r="CA329" s="5"/>
      <c r="CB329" s="5"/>
      <c r="CC329" s="5"/>
      <c r="CD329" s="5"/>
      <c r="CE329" s="5"/>
      <c r="CF329" s="5"/>
      <c r="CG329" s="5"/>
    </row>
    <row r="330" spans="71:85" ht="13.2">
      <c r="BS330" s="5"/>
      <c r="BT330" s="5"/>
      <c r="BU330" s="5"/>
      <c r="BY330" s="5"/>
      <c r="BZ330" s="5"/>
      <c r="CA330" s="5"/>
      <c r="CB330" s="5"/>
      <c r="CC330" s="5"/>
      <c r="CD330" s="5"/>
      <c r="CE330" s="5"/>
      <c r="CF330" s="5"/>
      <c r="CG330" s="5"/>
    </row>
    <row r="331" spans="71:85" ht="13.2">
      <c r="BS331" s="5"/>
      <c r="BT331" s="5"/>
      <c r="BU331" s="5"/>
      <c r="BY331" s="5"/>
      <c r="BZ331" s="5"/>
      <c r="CA331" s="5"/>
      <c r="CB331" s="5"/>
      <c r="CC331" s="5"/>
      <c r="CD331" s="5"/>
      <c r="CE331" s="5"/>
      <c r="CF331" s="5"/>
      <c r="CG331" s="5"/>
    </row>
    <row r="332" spans="71:85" ht="13.2">
      <c r="BS332" s="5"/>
      <c r="BT332" s="5"/>
      <c r="BU332" s="5"/>
      <c r="BY332" s="5"/>
      <c r="BZ332" s="5"/>
      <c r="CA332" s="5"/>
      <c r="CB332" s="5"/>
      <c r="CC332" s="5"/>
      <c r="CD332" s="5"/>
      <c r="CE332" s="5"/>
      <c r="CF332" s="5"/>
      <c r="CG332" s="5"/>
    </row>
    <row r="333" spans="71:85" ht="13.2">
      <c r="BS333" s="5"/>
      <c r="BT333" s="5"/>
      <c r="BU333" s="5"/>
      <c r="BY333" s="5"/>
      <c r="BZ333" s="5"/>
      <c r="CA333" s="5"/>
      <c r="CB333" s="5"/>
      <c r="CC333" s="5"/>
      <c r="CD333" s="5"/>
      <c r="CE333" s="5"/>
      <c r="CF333" s="5"/>
      <c r="CG333" s="5"/>
    </row>
    <row r="334" spans="71:85" ht="13.2">
      <c r="BS334" s="5"/>
      <c r="BT334" s="5"/>
      <c r="BU334" s="5"/>
      <c r="BY334" s="5"/>
      <c r="BZ334" s="5"/>
      <c r="CA334" s="5"/>
      <c r="CB334" s="5"/>
      <c r="CC334" s="5"/>
      <c r="CD334" s="5"/>
      <c r="CE334" s="5"/>
      <c r="CF334" s="5"/>
      <c r="CG334" s="5"/>
    </row>
    <row r="335" spans="71:85" ht="13.2">
      <c r="BS335" s="5"/>
      <c r="BT335" s="5"/>
      <c r="BU335" s="5"/>
      <c r="BY335" s="5"/>
      <c r="BZ335" s="5"/>
      <c r="CA335" s="5"/>
      <c r="CB335" s="5"/>
      <c r="CC335" s="5"/>
      <c r="CD335" s="5"/>
      <c r="CE335" s="5"/>
      <c r="CF335" s="5"/>
      <c r="CG335" s="5"/>
    </row>
    <row r="336" spans="71:85" ht="13.2">
      <c r="BS336" s="5"/>
      <c r="BT336" s="5"/>
      <c r="BU336" s="5"/>
      <c r="BY336" s="5"/>
      <c r="BZ336" s="5"/>
      <c r="CA336" s="5"/>
      <c r="CB336" s="5"/>
      <c r="CC336" s="5"/>
      <c r="CD336" s="5"/>
      <c r="CE336" s="5"/>
      <c r="CF336" s="5"/>
      <c r="CG336" s="5"/>
    </row>
    <row r="337" spans="71:85" ht="13.2">
      <c r="BS337" s="5"/>
      <c r="BT337" s="5"/>
      <c r="BU337" s="5"/>
      <c r="BY337" s="5"/>
      <c r="BZ337" s="5"/>
      <c r="CA337" s="5"/>
      <c r="CB337" s="5"/>
      <c r="CC337" s="5"/>
      <c r="CD337" s="5"/>
      <c r="CE337" s="5"/>
      <c r="CF337" s="5"/>
      <c r="CG337" s="5"/>
    </row>
    <row r="338" spans="71:85" ht="13.2">
      <c r="BS338" s="5"/>
      <c r="BT338" s="5"/>
      <c r="BU338" s="5"/>
      <c r="BY338" s="5"/>
      <c r="BZ338" s="5"/>
      <c r="CA338" s="5"/>
      <c r="CB338" s="5"/>
      <c r="CC338" s="5"/>
      <c r="CD338" s="5"/>
      <c r="CE338" s="5"/>
      <c r="CF338" s="5"/>
      <c r="CG338" s="5"/>
    </row>
    <row r="339" spans="71:85" ht="13.2">
      <c r="BS339" s="5"/>
      <c r="BT339" s="5"/>
      <c r="BU339" s="5"/>
      <c r="BY339" s="5"/>
      <c r="BZ339" s="5"/>
      <c r="CA339" s="5"/>
      <c r="CB339" s="5"/>
      <c r="CC339" s="5"/>
      <c r="CD339" s="5"/>
      <c r="CE339" s="5"/>
      <c r="CF339" s="5"/>
      <c r="CG339" s="5"/>
    </row>
    <row r="340" spans="71:85" ht="13.2">
      <c r="BS340" s="5"/>
      <c r="BT340" s="5"/>
      <c r="BU340" s="5"/>
      <c r="BY340" s="5"/>
      <c r="BZ340" s="5"/>
      <c r="CA340" s="5"/>
      <c r="CB340" s="5"/>
      <c r="CC340" s="5"/>
      <c r="CD340" s="5"/>
      <c r="CE340" s="5"/>
      <c r="CF340" s="5"/>
      <c r="CG340" s="5"/>
    </row>
    <row r="341" spans="71:85" ht="13.2">
      <c r="BS341" s="5"/>
      <c r="BT341" s="5"/>
      <c r="BU341" s="5"/>
      <c r="BY341" s="5"/>
      <c r="BZ341" s="5"/>
      <c r="CA341" s="5"/>
      <c r="CB341" s="5"/>
      <c r="CC341" s="5"/>
      <c r="CD341" s="5"/>
      <c r="CE341" s="5"/>
      <c r="CF341" s="5"/>
      <c r="CG341" s="5"/>
    </row>
    <row r="342" spans="71:85" ht="13.2">
      <c r="BS342" s="5"/>
      <c r="BT342" s="5"/>
      <c r="BU342" s="5"/>
      <c r="BY342" s="5"/>
      <c r="BZ342" s="5"/>
      <c r="CA342" s="5"/>
      <c r="CB342" s="5"/>
      <c r="CC342" s="5"/>
      <c r="CD342" s="5"/>
      <c r="CE342" s="5"/>
      <c r="CF342" s="5"/>
      <c r="CG342" s="5"/>
    </row>
    <row r="343" spans="71:85" ht="13.2">
      <c r="BS343" s="5"/>
      <c r="BT343" s="5"/>
      <c r="BU343" s="5"/>
      <c r="BY343" s="5"/>
      <c r="BZ343" s="5"/>
      <c r="CA343" s="5"/>
      <c r="CB343" s="5"/>
      <c r="CC343" s="5"/>
      <c r="CD343" s="5"/>
      <c r="CE343" s="5"/>
      <c r="CF343" s="5"/>
      <c r="CG343" s="5"/>
    </row>
    <row r="344" spans="71:85" ht="13.2">
      <c r="BS344" s="5"/>
      <c r="BT344" s="5"/>
      <c r="BU344" s="5"/>
      <c r="BY344" s="5"/>
      <c r="BZ344" s="5"/>
      <c r="CA344" s="5"/>
      <c r="CB344" s="5"/>
      <c r="CC344" s="5"/>
      <c r="CD344" s="5"/>
      <c r="CE344" s="5"/>
      <c r="CF344" s="5"/>
      <c r="CG344" s="5"/>
    </row>
    <row r="345" spans="71:85" ht="13.2">
      <c r="BS345" s="5"/>
      <c r="BT345" s="5"/>
      <c r="BU345" s="5"/>
      <c r="BY345" s="5"/>
      <c r="BZ345" s="5"/>
      <c r="CA345" s="5"/>
      <c r="CB345" s="5"/>
      <c r="CC345" s="5"/>
      <c r="CD345" s="5"/>
      <c r="CE345" s="5"/>
      <c r="CF345" s="5"/>
      <c r="CG345" s="5"/>
    </row>
    <row r="346" spans="71:85" ht="13.2">
      <c r="BS346" s="5"/>
      <c r="BT346" s="5"/>
      <c r="BU346" s="5"/>
      <c r="BY346" s="5"/>
      <c r="BZ346" s="5"/>
      <c r="CA346" s="5"/>
      <c r="CB346" s="5"/>
      <c r="CC346" s="5"/>
      <c r="CD346" s="5"/>
      <c r="CE346" s="5"/>
      <c r="CF346" s="5"/>
      <c r="CG346" s="5"/>
    </row>
    <row r="347" spans="71:85" ht="13.2">
      <c r="BS347" s="5"/>
      <c r="BT347" s="5"/>
      <c r="BU347" s="5"/>
      <c r="BY347" s="5"/>
      <c r="BZ347" s="5"/>
      <c r="CA347" s="5"/>
      <c r="CB347" s="5"/>
      <c r="CC347" s="5"/>
      <c r="CD347" s="5"/>
      <c r="CE347" s="5"/>
      <c r="CF347" s="5"/>
      <c r="CG347" s="5"/>
    </row>
    <row r="348" spans="71:85" ht="13.2">
      <c r="BS348" s="5"/>
      <c r="BT348" s="5"/>
      <c r="BU348" s="5"/>
      <c r="BY348" s="5"/>
      <c r="BZ348" s="5"/>
      <c r="CA348" s="5"/>
      <c r="CB348" s="5"/>
      <c r="CC348" s="5"/>
      <c r="CD348" s="5"/>
      <c r="CE348" s="5"/>
      <c r="CF348" s="5"/>
      <c r="CG348" s="5"/>
    </row>
    <row r="349" spans="71:85" ht="13.2">
      <c r="BS349" s="5"/>
      <c r="BT349" s="5"/>
      <c r="BU349" s="5"/>
      <c r="BY349" s="5"/>
      <c r="BZ349" s="5"/>
      <c r="CA349" s="5"/>
      <c r="CB349" s="5"/>
      <c r="CC349" s="5"/>
      <c r="CD349" s="5"/>
      <c r="CE349" s="5"/>
      <c r="CF349" s="5"/>
      <c r="CG349" s="5"/>
    </row>
    <row r="350" spans="71:85" ht="13.2">
      <c r="BS350" s="5"/>
      <c r="BT350" s="5"/>
      <c r="BU350" s="5"/>
      <c r="BY350" s="5"/>
      <c r="BZ350" s="5"/>
      <c r="CA350" s="5"/>
      <c r="CB350" s="5"/>
      <c r="CC350" s="5"/>
      <c r="CD350" s="5"/>
      <c r="CE350" s="5"/>
      <c r="CF350" s="5"/>
      <c r="CG350" s="5"/>
    </row>
    <row r="351" spans="71:85" ht="13.2">
      <c r="BS351" s="5"/>
      <c r="BT351" s="5"/>
      <c r="BU351" s="5"/>
      <c r="BY351" s="5"/>
      <c r="BZ351" s="5"/>
      <c r="CA351" s="5"/>
      <c r="CB351" s="5"/>
      <c r="CC351" s="5"/>
      <c r="CD351" s="5"/>
      <c r="CE351" s="5"/>
      <c r="CF351" s="5"/>
      <c r="CG351" s="5"/>
    </row>
    <row r="352" spans="71:85" ht="13.2">
      <c r="BS352" s="5"/>
      <c r="BT352" s="5"/>
      <c r="BU352" s="5"/>
      <c r="BY352" s="5"/>
      <c r="BZ352" s="5"/>
      <c r="CA352" s="5"/>
      <c r="CB352" s="5"/>
      <c r="CC352" s="5"/>
      <c r="CD352" s="5"/>
      <c r="CE352" s="5"/>
      <c r="CF352" s="5"/>
      <c r="CG352" s="5"/>
    </row>
    <row r="353" spans="71:85" ht="13.2">
      <c r="BS353" s="5"/>
      <c r="BT353" s="5"/>
      <c r="BU353" s="5"/>
      <c r="BY353" s="5"/>
      <c r="BZ353" s="5"/>
      <c r="CA353" s="5"/>
      <c r="CB353" s="5"/>
      <c r="CC353" s="5"/>
      <c r="CD353" s="5"/>
      <c r="CE353" s="5"/>
      <c r="CF353" s="5"/>
      <c r="CG353" s="5"/>
    </row>
    <row r="354" spans="71:85" ht="13.2">
      <c r="BS354" s="5"/>
      <c r="BT354" s="5"/>
      <c r="BU354" s="5"/>
      <c r="BY354" s="5"/>
      <c r="BZ354" s="5"/>
      <c r="CA354" s="5"/>
      <c r="CB354" s="5"/>
      <c r="CC354" s="5"/>
      <c r="CD354" s="5"/>
      <c r="CE354" s="5"/>
      <c r="CF354" s="5"/>
      <c r="CG354" s="5"/>
    </row>
    <row r="355" spans="71:85" ht="13.2">
      <c r="BS355" s="5"/>
      <c r="BT355" s="5"/>
      <c r="BU355" s="5"/>
      <c r="BY355" s="5"/>
      <c r="BZ355" s="5"/>
      <c r="CA355" s="5"/>
      <c r="CB355" s="5"/>
      <c r="CC355" s="5"/>
      <c r="CD355" s="5"/>
      <c r="CE355" s="5"/>
      <c r="CF355" s="5"/>
      <c r="CG355" s="5"/>
    </row>
    <row r="356" spans="71:85" ht="13.2">
      <c r="BS356" s="5"/>
      <c r="BT356" s="5"/>
      <c r="BU356" s="5"/>
      <c r="BY356" s="5"/>
      <c r="BZ356" s="5"/>
      <c r="CA356" s="5"/>
      <c r="CB356" s="5"/>
      <c r="CC356" s="5"/>
      <c r="CD356" s="5"/>
      <c r="CE356" s="5"/>
      <c r="CF356" s="5"/>
      <c r="CG356" s="5"/>
    </row>
    <row r="357" spans="71:85" ht="13.2">
      <c r="BS357" s="5"/>
      <c r="BT357" s="5"/>
      <c r="BU357" s="5"/>
      <c r="BY357" s="5"/>
      <c r="BZ357" s="5"/>
      <c r="CA357" s="5"/>
      <c r="CB357" s="5"/>
      <c r="CC357" s="5"/>
      <c r="CD357" s="5"/>
      <c r="CE357" s="5"/>
      <c r="CF357" s="5"/>
      <c r="CG357" s="5"/>
    </row>
    <row r="358" spans="71:85" ht="13.2">
      <c r="BS358" s="5"/>
      <c r="BT358" s="5"/>
      <c r="BU358" s="5"/>
      <c r="BY358" s="5"/>
      <c r="BZ358" s="5"/>
      <c r="CA358" s="5"/>
      <c r="CB358" s="5"/>
      <c r="CC358" s="5"/>
      <c r="CD358" s="5"/>
      <c r="CE358" s="5"/>
      <c r="CF358" s="5"/>
      <c r="CG358" s="5"/>
    </row>
    <row r="359" spans="71:85" ht="13.2">
      <c r="BS359" s="5"/>
      <c r="BT359" s="5"/>
      <c r="BU359" s="5"/>
      <c r="BY359" s="5"/>
      <c r="BZ359" s="5"/>
      <c r="CA359" s="5"/>
      <c r="CB359" s="5"/>
      <c r="CC359" s="5"/>
      <c r="CD359" s="5"/>
      <c r="CE359" s="5"/>
      <c r="CF359" s="5"/>
      <c r="CG359" s="5"/>
    </row>
    <row r="360" spans="71:85" ht="13.2">
      <c r="BS360" s="5"/>
      <c r="BT360" s="5"/>
      <c r="BU360" s="5"/>
      <c r="BY360" s="5"/>
      <c r="BZ360" s="5"/>
      <c r="CA360" s="5"/>
      <c r="CB360" s="5"/>
      <c r="CC360" s="5"/>
      <c r="CD360" s="5"/>
      <c r="CE360" s="5"/>
      <c r="CF360" s="5"/>
      <c r="CG360" s="5"/>
    </row>
    <row r="361" spans="71:85" ht="13.2">
      <c r="BS361" s="5"/>
      <c r="BT361" s="5"/>
      <c r="BU361" s="5"/>
      <c r="BY361" s="5"/>
      <c r="BZ361" s="5"/>
      <c r="CA361" s="5"/>
      <c r="CB361" s="5"/>
      <c r="CC361" s="5"/>
      <c r="CD361" s="5"/>
      <c r="CE361" s="5"/>
      <c r="CF361" s="5"/>
      <c r="CG361" s="5"/>
    </row>
    <row r="362" spans="71:85" ht="13.2">
      <c r="BS362" s="5"/>
      <c r="BT362" s="5"/>
      <c r="BU362" s="5"/>
      <c r="BY362" s="5"/>
      <c r="BZ362" s="5"/>
      <c r="CA362" s="5"/>
      <c r="CB362" s="5"/>
      <c r="CC362" s="5"/>
      <c r="CD362" s="5"/>
      <c r="CE362" s="5"/>
      <c r="CF362" s="5"/>
      <c r="CG362" s="5"/>
    </row>
    <row r="363" spans="71:85" ht="13.2">
      <c r="BS363" s="5"/>
      <c r="BT363" s="5"/>
      <c r="BU363" s="5"/>
      <c r="BY363" s="5"/>
      <c r="BZ363" s="5"/>
      <c r="CA363" s="5"/>
      <c r="CB363" s="5"/>
      <c r="CC363" s="5"/>
      <c r="CD363" s="5"/>
      <c r="CE363" s="5"/>
      <c r="CF363" s="5"/>
      <c r="CG363" s="5"/>
    </row>
    <row r="364" spans="71:85" ht="13.2">
      <c r="BS364" s="5"/>
      <c r="BT364" s="5"/>
      <c r="BU364" s="5"/>
      <c r="BY364" s="5"/>
      <c r="BZ364" s="5"/>
      <c r="CA364" s="5"/>
      <c r="CB364" s="5"/>
      <c r="CC364" s="5"/>
      <c r="CD364" s="5"/>
      <c r="CE364" s="5"/>
      <c r="CF364" s="5"/>
      <c r="CG364" s="5"/>
    </row>
    <row r="365" spans="71:85" ht="13.2">
      <c r="BS365" s="5"/>
      <c r="BT365" s="5"/>
      <c r="BU365" s="5"/>
      <c r="BY365" s="5"/>
      <c r="BZ365" s="5"/>
      <c r="CA365" s="5"/>
      <c r="CB365" s="5"/>
      <c r="CC365" s="5"/>
      <c r="CD365" s="5"/>
      <c r="CE365" s="5"/>
      <c r="CF365" s="5"/>
      <c r="CG365" s="5"/>
    </row>
    <row r="366" spans="71:85" ht="13.2">
      <c r="BS366" s="5"/>
      <c r="BT366" s="5"/>
      <c r="BU366" s="5"/>
      <c r="BY366" s="5"/>
      <c r="BZ366" s="5"/>
      <c r="CA366" s="5"/>
      <c r="CB366" s="5"/>
      <c r="CC366" s="5"/>
      <c r="CD366" s="5"/>
      <c r="CE366" s="5"/>
      <c r="CF366" s="5"/>
      <c r="CG366" s="5"/>
    </row>
    <row r="367" spans="71:85" ht="13.2">
      <c r="BS367" s="5"/>
      <c r="BT367" s="5"/>
      <c r="BU367" s="5"/>
      <c r="BY367" s="5"/>
      <c r="BZ367" s="5"/>
      <c r="CA367" s="5"/>
      <c r="CB367" s="5"/>
      <c r="CC367" s="5"/>
      <c r="CD367" s="5"/>
      <c r="CE367" s="5"/>
      <c r="CF367" s="5"/>
      <c r="CG367" s="5"/>
    </row>
    <row r="368" spans="71:85" ht="13.2">
      <c r="BS368" s="5"/>
      <c r="BT368" s="5"/>
      <c r="BU368" s="5"/>
      <c r="BY368" s="5"/>
      <c r="BZ368" s="5"/>
      <c r="CA368" s="5"/>
      <c r="CB368" s="5"/>
      <c r="CC368" s="5"/>
      <c r="CD368" s="5"/>
      <c r="CE368" s="5"/>
      <c r="CF368" s="5"/>
      <c r="CG368" s="5"/>
    </row>
    <row r="369" spans="71:85" ht="13.2">
      <c r="BS369" s="5"/>
      <c r="BT369" s="5"/>
      <c r="BU369" s="5"/>
      <c r="BY369" s="5"/>
      <c r="BZ369" s="5"/>
      <c r="CA369" s="5"/>
      <c r="CB369" s="5"/>
      <c r="CC369" s="5"/>
      <c r="CD369" s="5"/>
      <c r="CE369" s="5"/>
      <c r="CF369" s="5"/>
      <c r="CG369" s="5"/>
    </row>
    <row r="370" spans="71:85" ht="13.2">
      <c r="BS370" s="5"/>
      <c r="BT370" s="5"/>
      <c r="BU370" s="5"/>
      <c r="BY370" s="5"/>
      <c r="BZ370" s="5"/>
      <c r="CA370" s="5"/>
      <c r="CB370" s="5"/>
      <c r="CC370" s="5"/>
      <c r="CD370" s="5"/>
      <c r="CE370" s="5"/>
      <c r="CF370" s="5"/>
      <c r="CG370" s="5"/>
    </row>
    <row r="371" spans="71:85" ht="13.2">
      <c r="BS371" s="5"/>
      <c r="BT371" s="5"/>
      <c r="BU371" s="5"/>
      <c r="BY371" s="5"/>
      <c r="BZ371" s="5"/>
      <c r="CA371" s="5"/>
      <c r="CB371" s="5"/>
      <c r="CC371" s="5"/>
      <c r="CD371" s="5"/>
      <c r="CE371" s="5"/>
      <c r="CF371" s="5"/>
      <c r="CG371" s="5"/>
    </row>
    <row r="372" spans="71:85" ht="13.2">
      <c r="BS372" s="5"/>
      <c r="BT372" s="5"/>
      <c r="BU372" s="5"/>
      <c r="BY372" s="5"/>
      <c r="BZ372" s="5"/>
      <c r="CA372" s="5"/>
      <c r="CB372" s="5"/>
      <c r="CC372" s="5"/>
      <c r="CD372" s="5"/>
      <c r="CE372" s="5"/>
      <c r="CF372" s="5"/>
      <c r="CG372" s="5"/>
    </row>
    <row r="373" spans="71:85" ht="13.2">
      <c r="BS373" s="5"/>
      <c r="BT373" s="5"/>
      <c r="BU373" s="5"/>
      <c r="BY373" s="5"/>
      <c r="BZ373" s="5"/>
      <c r="CA373" s="5"/>
      <c r="CB373" s="5"/>
      <c r="CC373" s="5"/>
      <c r="CD373" s="5"/>
      <c r="CE373" s="5"/>
      <c r="CF373" s="5"/>
      <c r="CG373" s="5"/>
    </row>
    <row r="374" spans="71:85" ht="13.2">
      <c r="BS374" s="5"/>
      <c r="BT374" s="5"/>
      <c r="BU374" s="5"/>
      <c r="BY374" s="5"/>
      <c r="BZ374" s="5"/>
      <c r="CA374" s="5"/>
      <c r="CB374" s="5"/>
      <c r="CC374" s="5"/>
      <c r="CD374" s="5"/>
      <c r="CE374" s="5"/>
      <c r="CF374" s="5"/>
      <c r="CG374" s="5"/>
    </row>
    <row r="375" spans="71:85" ht="13.2">
      <c r="BS375" s="5"/>
      <c r="BT375" s="5"/>
      <c r="BU375" s="5"/>
      <c r="BY375" s="5"/>
      <c r="BZ375" s="5"/>
      <c r="CA375" s="5"/>
      <c r="CB375" s="5"/>
      <c r="CC375" s="5"/>
      <c r="CD375" s="5"/>
      <c r="CE375" s="5"/>
      <c r="CF375" s="5"/>
      <c r="CG375" s="5"/>
    </row>
    <row r="376" spans="71:85" ht="13.2">
      <c r="BS376" s="5"/>
      <c r="BT376" s="5"/>
      <c r="BU376" s="5"/>
      <c r="BY376" s="5"/>
      <c r="BZ376" s="5"/>
      <c r="CA376" s="5"/>
      <c r="CB376" s="5"/>
      <c r="CC376" s="5"/>
      <c r="CD376" s="5"/>
      <c r="CE376" s="5"/>
      <c r="CF376" s="5"/>
      <c r="CG376" s="5"/>
    </row>
    <row r="377" spans="71:85" ht="13.2">
      <c r="BS377" s="5"/>
      <c r="BT377" s="5"/>
      <c r="BU377" s="5"/>
      <c r="BY377" s="5"/>
      <c r="BZ377" s="5"/>
      <c r="CA377" s="5"/>
      <c r="CB377" s="5"/>
      <c r="CC377" s="5"/>
      <c r="CD377" s="5"/>
      <c r="CE377" s="5"/>
      <c r="CF377" s="5"/>
      <c r="CG377" s="5"/>
    </row>
    <row r="378" spans="71:85" ht="13.2">
      <c r="BS378" s="5"/>
      <c r="BT378" s="5"/>
      <c r="BU378" s="5"/>
      <c r="BY378" s="5"/>
      <c r="BZ378" s="5"/>
      <c r="CA378" s="5"/>
      <c r="CB378" s="5"/>
      <c r="CC378" s="5"/>
      <c r="CD378" s="5"/>
      <c r="CE378" s="5"/>
      <c r="CF378" s="5"/>
      <c r="CG378" s="5"/>
    </row>
    <row r="379" spans="71:85" ht="13.2">
      <c r="BS379" s="5"/>
      <c r="BT379" s="5"/>
      <c r="BU379" s="5"/>
      <c r="BY379" s="5"/>
      <c r="BZ379" s="5"/>
      <c r="CA379" s="5"/>
      <c r="CB379" s="5"/>
      <c r="CC379" s="5"/>
      <c r="CD379" s="5"/>
      <c r="CE379" s="5"/>
      <c r="CF379" s="5"/>
      <c r="CG379" s="5"/>
    </row>
    <row r="380" spans="71:85" ht="13.2">
      <c r="BS380" s="5"/>
      <c r="BT380" s="5"/>
      <c r="BU380" s="5"/>
      <c r="BY380" s="5"/>
      <c r="BZ380" s="5"/>
      <c r="CA380" s="5"/>
      <c r="CB380" s="5"/>
      <c r="CC380" s="5"/>
      <c r="CD380" s="5"/>
      <c r="CE380" s="5"/>
      <c r="CF380" s="5"/>
      <c r="CG380" s="5"/>
    </row>
    <row r="381" spans="71:85" ht="13.2">
      <c r="BS381" s="5"/>
      <c r="BT381" s="5"/>
      <c r="BU381" s="5"/>
      <c r="BY381" s="5"/>
      <c r="BZ381" s="5"/>
      <c r="CA381" s="5"/>
      <c r="CB381" s="5"/>
      <c r="CC381" s="5"/>
      <c r="CD381" s="5"/>
      <c r="CE381" s="5"/>
      <c r="CF381" s="5"/>
      <c r="CG381" s="5"/>
    </row>
    <row r="382" spans="71:85" ht="13.2">
      <c r="BS382" s="5"/>
      <c r="BT382" s="5"/>
      <c r="BU382" s="5"/>
      <c r="BY382" s="5"/>
      <c r="BZ382" s="5"/>
      <c r="CA382" s="5"/>
      <c r="CB382" s="5"/>
      <c r="CC382" s="5"/>
      <c r="CD382" s="5"/>
      <c r="CE382" s="5"/>
      <c r="CF382" s="5"/>
      <c r="CG382" s="5"/>
    </row>
    <row r="383" spans="71:85" ht="13.2">
      <c r="BS383" s="5"/>
      <c r="BT383" s="5"/>
      <c r="BU383" s="5"/>
      <c r="BY383" s="5"/>
      <c r="BZ383" s="5"/>
      <c r="CA383" s="5"/>
      <c r="CB383" s="5"/>
      <c r="CC383" s="5"/>
      <c r="CD383" s="5"/>
      <c r="CE383" s="5"/>
      <c r="CF383" s="5"/>
      <c r="CG383" s="5"/>
    </row>
    <row r="384" spans="71:85" ht="13.2">
      <c r="BS384" s="5"/>
      <c r="BT384" s="5"/>
      <c r="BU384" s="5"/>
      <c r="BY384" s="5"/>
      <c r="BZ384" s="5"/>
      <c r="CA384" s="5"/>
      <c r="CB384" s="5"/>
      <c r="CC384" s="5"/>
      <c r="CD384" s="5"/>
      <c r="CE384" s="5"/>
      <c r="CF384" s="5"/>
      <c r="CG384" s="5"/>
    </row>
    <row r="385" spans="71:85" ht="13.2">
      <c r="BS385" s="5"/>
      <c r="BT385" s="5"/>
      <c r="BU385" s="5"/>
      <c r="BY385" s="5"/>
      <c r="BZ385" s="5"/>
      <c r="CA385" s="5"/>
      <c r="CB385" s="5"/>
      <c r="CC385" s="5"/>
      <c r="CD385" s="5"/>
      <c r="CE385" s="5"/>
      <c r="CF385" s="5"/>
      <c r="CG385" s="5"/>
    </row>
    <row r="386" spans="71:85" ht="13.2">
      <c r="BS386" s="5"/>
      <c r="BT386" s="5"/>
      <c r="BU386" s="5"/>
      <c r="BY386" s="5"/>
      <c r="BZ386" s="5"/>
      <c r="CA386" s="5"/>
      <c r="CB386" s="5"/>
      <c r="CC386" s="5"/>
      <c r="CD386" s="5"/>
      <c r="CE386" s="5"/>
      <c r="CF386" s="5"/>
      <c r="CG386" s="5"/>
    </row>
    <row r="387" spans="71:85" ht="13.2">
      <c r="BS387" s="5"/>
      <c r="BT387" s="5"/>
      <c r="BU387" s="5"/>
      <c r="BY387" s="5"/>
      <c r="BZ387" s="5"/>
      <c r="CA387" s="5"/>
      <c r="CB387" s="5"/>
      <c r="CC387" s="5"/>
      <c r="CD387" s="5"/>
      <c r="CE387" s="5"/>
      <c r="CF387" s="5"/>
      <c r="CG387" s="5"/>
    </row>
    <row r="388" spans="71:85" ht="13.2">
      <c r="BS388" s="5"/>
      <c r="BT388" s="5"/>
      <c r="BU388" s="5"/>
      <c r="BY388" s="5"/>
      <c r="BZ388" s="5"/>
      <c r="CA388" s="5"/>
      <c r="CB388" s="5"/>
      <c r="CC388" s="5"/>
      <c r="CD388" s="5"/>
      <c r="CE388" s="5"/>
      <c r="CF388" s="5"/>
      <c r="CG388" s="5"/>
    </row>
    <row r="389" spans="71:85" ht="13.2">
      <c r="BS389" s="5"/>
      <c r="BT389" s="5"/>
      <c r="BU389" s="5"/>
      <c r="BY389" s="5"/>
      <c r="BZ389" s="5"/>
      <c r="CA389" s="5"/>
      <c r="CB389" s="5"/>
      <c r="CC389" s="5"/>
      <c r="CD389" s="5"/>
      <c r="CE389" s="5"/>
      <c r="CF389" s="5"/>
      <c r="CG389" s="5"/>
    </row>
    <row r="390" spans="71:85" ht="13.2">
      <c r="BS390" s="5"/>
      <c r="BT390" s="5"/>
      <c r="BU390" s="5"/>
      <c r="BY390" s="5"/>
      <c r="BZ390" s="5"/>
      <c r="CA390" s="5"/>
      <c r="CB390" s="5"/>
      <c r="CC390" s="5"/>
      <c r="CD390" s="5"/>
      <c r="CE390" s="5"/>
      <c r="CF390" s="5"/>
      <c r="CG390" s="5"/>
    </row>
    <row r="391" spans="71:85" ht="13.2">
      <c r="BS391" s="5"/>
      <c r="BT391" s="5"/>
      <c r="BU391" s="5"/>
      <c r="BY391" s="5"/>
      <c r="BZ391" s="5"/>
      <c r="CA391" s="5"/>
      <c r="CB391" s="5"/>
      <c r="CC391" s="5"/>
      <c r="CD391" s="5"/>
      <c r="CE391" s="5"/>
      <c r="CF391" s="5"/>
      <c r="CG391" s="5"/>
    </row>
    <row r="392" spans="71:85" ht="13.2">
      <c r="BS392" s="5"/>
      <c r="BT392" s="5"/>
      <c r="BU392" s="5"/>
      <c r="BY392" s="5"/>
      <c r="BZ392" s="5"/>
      <c r="CA392" s="5"/>
      <c r="CB392" s="5"/>
      <c r="CC392" s="5"/>
      <c r="CD392" s="5"/>
      <c r="CE392" s="5"/>
      <c r="CF392" s="5"/>
      <c r="CG392" s="5"/>
    </row>
    <row r="393" spans="71:85" ht="13.2">
      <c r="BS393" s="5"/>
      <c r="BT393" s="5"/>
      <c r="BU393" s="5"/>
      <c r="BY393" s="5"/>
      <c r="BZ393" s="5"/>
      <c r="CA393" s="5"/>
      <c r="CB393" s="5"/>
      <c r="CC393" s="5"/>
      <c r="CD393" s="5"/>
      <c r="CE393" s="5"/>
      <c r="CF393" s="5"/>
      <c r="CG393" s="5"/>
    </row>
    <row r="394" spans="71:85" ht="13.2">
      <c r="BS394" s="5"/>
      <c r="BT394" s="5"/>
      <c r="BU394" s="5"/>
      <c r="BY394" s="5"/>
      <c r="BZ394" s="5"/>
      <c r="CA394" s="5"/>
      <c r="CB394" s="5"/>
      <c r="CC394" s="5"/>
      <c r="CD394" s="5"/>
      <c r="CE394" s="5"/>
      <c r="CF394" s="5"/>
      <c r="CG394" s="5"/>
    </row>
    <row r="395" spans="71:85" ht="13.2">
      <c r="BS395" s="5"/>
      <c r="BT395" s="5"/>
      <c r="BU395" s="5"/>
      <c r="BY395" s="5"/>
      <c r="BZ395" s="5"/>
      <c r="CA395" s="5"/>
      <c r="CB395" s="5"/>
      <c r="CC395" s="5"/>
      <c r="CD395" s="5"/>
      <c r="CE395" s="5"/>
      <c r="CF395" s="5"/>
      <c r="CG395" s="5"/>
    </row>
    <row r="396" spans="71:85" ht="13.2">
      <c r="BS396" s="5"/>
      <c r="BT396" s="5"/>
      <c r="BU396" s="5"/>
      <c r="BY396" s="5"/>
      <c r="BZ396" s="5"/>
      <c r="CA396" s="5"/>
      <c r="CB396" s="5"/>
      <c r="CC396" s="5"/>
      <c r="CD396" s="5"/>
      <c r="CE396" s="5"/>
      <c r="CF396" s="5"/>
      <c r="CG396" s="5"/>
    </row>
    <row r="397" spans="71:85" ht="13.2">
      <c r="BS397" s="5"/>
      <c r="BT397" s="5"/>
      <c r="BU397" s="5"/>
      <c r="BY397" s="5"/>
      <c r="BZ397" s="5"/>
      <c r="CA397" s="5"/>
      <c r="CB397" s="5"/>
      <c r="CC397" s="5"/>
      <c r="CD397" s="5"/>
      <c r="CE397" s="5"/>
      <c r="CF397" s="5"/>
      <c r="CG397" s="5"/>
    </row>
    <row r="398" spans="71:85" ht="13.2">
      <c r="BS398" s="5"/>
      <c r="BT398" s="5"/>
      <c r="BU398" s="5"/>
      <c r="BY398" s="5"/>
      <c r="BZ398" s="5"/>
      <c r="CA398" s="5"/>
      <c r="CB398" s="5"/>
      <c r="CC398" s="5"/>
      <c r="CD398" s="5"/>
      <c r="CE398" s="5"/>
      <c r="CF398" s="5"/>
      <c r="CG398" s="5"/>
    </row>
    <row r="399" spans="71:85" ht="13.2">
      <c r="BS399" s="5"/>
      <c r="BT399" s="5"/>
      <c r="BU399" s="5"/>
      <c r="BY399" s="5"/>
      <c r="BZ399" s="5"/>
      <c r="CA399" s="5"/>
      <c r="CB399" s="5"/>
      <c r="CC399" s="5"/>
      <c r="CD399" s="5"/>
      <c r="CE399" s="5"/>
      <c r="CF399" s="5"/>
      <c r="CG399" s="5"/>
    </row>
    <row r="400" spans="71:85" ht="13.2">
      <c r="BS400" s="5"/>
      <c r="BT400" s="5"/>
      <c r="BU400" s="5"/>
      <c r="BY400" s="5"/>
      <c r="BZ400" s="5"/>
      <c r="CA400" s="5"/>
      <c r="CB400" s="5"/>
      <c r="CC400" s="5"/>
      <c r="CD400" s="5"/>
      <c r="CE400" s="5"/>
      <c r="CF400" s="5"/>
      <c r="CG400" s="5"/>
    </row>
    <row r="401" spans="71:85" ht="13.2">
      <c r="BS401" s="5"/>
      <c r="BT401" s="5"/>
      <c r="BU401" s="5"/>
      <c r="BY401" s="5"/>
      <c r="BZ401" s="5"/>
      <c r="CA401" s="5"/>
      <c r="CB401" s="5"/>
      <c r="CC401" s="5"/>
      <c r="CD401" s="5"/>
      <c r="CE401" s="5"/>
      <c r="CF401" s="5"/>
      <c r="CG401" s="5"/>
    </row>
    <row r="402" spans="71:85" ht="13.2">
      <c r="BS402" s="5"/>
      <c r="BT402" s="5"/>
      <c r="BU402" s="5"/>
      <c r="BY402" s="5"/>
      <c r="BZ402" s="5"/>
      <c r="CA402" s="5"/>
      <c r="CB402" s="5"/>
      <c r="CC402" s="5"/>
      <c r="CD402" s="5"/>
      <c r="CE402" s="5"/>
      <c r="CF402" s="5"/>
      <c r="CG402" s="5"/>
    </row>
    <row r="403" spans="71:85" ht="13.2">
      <c r="BS403" s="5"/>
      <c r="BT403" s="5"/>
      <c r="BU403" s="5"/>
      <c r="BY403" s="5"/>
      <c r="BZ403" s="5"/>
      <c r="CA403" s="5"/>
      <c r="CB403" s="5"/>
      <c r="CC403" s="5"/>
      <c r="CD403" s="5"/>
      <c r="CE403" s="5"/>
      <c r="CF403" s="5"/>
      <c r="CG403" s="5"/>
    </row>
    <row r="404" spans="71:85" ht="13.2">
      <c r="BS404" s="5"/>
      <c r="BT404" s="5"/>
      <c r="BU404" s="5"/>
      <c r="BY404" s="5"/>
      <c r="BZ404" s="5"/>
      <c r="CA404" s="5"/>
      <c r="CB404" s="5"/>
      <c r="CC404" s="5"/>
      <c r="CD404" s="5"/>
      <c r="CE404" s="5"/>
      <c r="CF404" s="5"/>
      <c r="CG404" s="5"/>
    </row>
    <row r="405" spans="71:85" ht="13.2">
      <c r="BS405" s="5"/>
      <c r="BT405" s="5"/>
      <c r="BU405" s="5"/>
      <c r="BY405" s="5"/>
      <c r="BZ405" s="5"/>
      <c r="CA405" s="5"/>
      <c r="CB405" s="5"/>
      <c r="CC405" s="5"/>
      <c r="CD405" s="5"/>
      <c r="CE405" s="5"/>
      <c r="CF405" s="5"/>
      <c r="CG405" s="5"/>
    </row>
    <row r="406" spans="71:85" ht="13.2">
      <c r="BS406" s="5"/>
      <c r="BT406" s="5"/>
      <c r="BU406" s="5"/>
      <c r="BY406" s="5"/>
      <c r="BZ406" s="5"/>
      <c r="CA406" s="5"/>
      <c r="CB406" s="5"/>
      <c r="CC406" s="5"/>
      <c r="CD406" s="5"/>
      <c r="CE406" s="5"/>
      <c r="CF406" s="5"/>
      <c r="CG406" s="5"/>
    </row>
    <row r="407" spans="71:85" ht="13.2">
      <c r="BS407" s="5"/>
      <c r="BT407" s="5"/>
      <c r="BU407" s="5"/>
      <c r="BY407" s="5"/>
      <c r="BZ407" s="5"/>
      <c r="CA407" s="5"/>
      <c r="CB407" s="5"/>
      <c r="CC407" s="5"/>
      <c r="CD407" s="5"/>
      <c r="CE407" s="5"/>
      <c r="CF407" s="5"/>
      <c r="CG407" s="5"/>
    </row>
    <row r="408" spans="71:85" ht="13.2">
      <c r="BS408" s="5"/>
      <c r="BT408" s="5"/>
      <c r="BU408" s="5"/>
      <c r="BY408" s="5"/>
      <c r="BZ408" s="5"/>
      <c r="CA408" s="5"/>
      <c r="CB408" s="5"/>
      <c r="CC408" s="5"/>
      <c r="CD408" s="5"/>
      <c r="CE408" s="5"/>
      <c r="CF408" s="5"/>
      <c r="CG408" s="5"/>
    </row>
    <row r="409" spans="71:85" ht="13.2">
      <c r="BS409" s="5"/>
      <c r="BT409" s="5"/>
      <c r="BU409" s="5"/>
      <c r="BY409" s="5"/>
      <c r="BZ409" s="5"/>
      <c r="CA409" s="5"/>
      <c r="CB409" s="5"/>
      <c r="CC409" s="5"/>
      <c r="CD409" s="5"/>
      <c r="CE409" s="5"/>
      <c r="CF409" s="5"/>
      <c r="CG409" s="5"/>
    </row>
    <row r="410" spans="71:85" ht="13.2">
      <c r="BS410" s="5"/>
      <c r="BT410" s="5"/>
      <c r="BU410" s="5"/>
      <c r="BY410" s="5"/>
      <c r="BZ410" s="5"/>
      <c r="CA410" s="5"/>
      <c r="CB410" s="5"/>
      <c r="CC410" s="5"/>
      <c r="CD410" s="5"/>
      <c r="CE410" s="5"/>
      <c r="CF410" s="5"/>
      <c r="CG410" s="5"/>
    </row>
    <row r="411" spans="71:85" ht="13.2">
      <c r="BS411" s="5"/>
      <c r="BT411" s="5"/>
      <c r="BU411" s="5"/>
      <c r="BY411" s="5"/>
      <c r="BZ411" s="5"/>
      <c r="CA411" s="5"/>
      <c r="CB411" s="5"/>
      <c r="CC411" s="5"/>
      <c r="CD411" s="5"/>
      <c r="CE411" s="5"/>
      <c r="CF411" s="5"/>
      <c r="CG411" s="5"/>
    </row>
    <row r="412" spans="71:85" ht="13.2">
      <c r="BS412" s="5"/>
      <c r="BT412" s="5"/>
      <c r="BU412" s="5"/>
      <c r="BY412" s="5"/>
      <c r="BZ412" s="5"/>
      <c r="CA412" s="5"/>
      <c r="CB412" s="5"/>
      <c r="CC412" s="5"/>
      <c r="CD412" s="5"/>
      <c r="CE412" s="5"/>
      <c r="CF412" s="5"/>
      <c r="CG412" s="5"/>
    </row>
    <row r="413" spans="71:85" ht="13.2">
      <c r="BS413" s="5"/>
      <c r="BT413" s="5"/>
      <c r="BU413" s="5"/>
      <c r="BY413" s="5"/>
      <c r="BZ413" s="5"/>
      <c r="CA413" s="5"/>
      <c r="CB413" s="5"/>
      <c r="CC413" s="5"/>
      <c r="CD413" s="5"/>
      <c r="CE413" s="5"/>
      <c r="CF413" s="5"/>
      <c r="CG413" s="5"/>
    </row>
    <row r="414" spans="71:85" ht="13.2">
      <c r="BS414" s="5"/>
      <c r="BT414" s="5"/>
      <c r="BU414" s="5"/>
      <c r="BY414" s="5"/>
      <c r="BZ414" s="5"/>
      <c r="CA414" s="5"/>
      <c r="CB414" s="5"/>
      <c r="CC414" s="5"/>
      <c r="CD414" s="5"/>
      <c r="CE414" s="5"/>
      <c r="CF414" s="5"/>
      <c r="CG414" s="5"/>
    </row>
    <row r="415" spans="71:85" ht="13.2">
      <c r="BS415" s="5"/>
      <c r="BT415" s="5"/>
      <c r="BU415" s="5"/>
      <c r="BY415" s="5"/>
      <c r="BZ415" s="5"/>
      <c r="CA415" s="5"/>
      <c r="CB415" s="5"/>
      <c r="CC415" s="5"/>
      <c r="CD415" s="5"/>
      <c r="CE415" s="5"/>
      <c r="CF415" s="5"/>
      <c r="CG415" s="5"/>
    </row>
    <row r="416" spans="71:85" ht="13.2">
      <c r="BS416" s="5"/>
      <c r="BT416" s="5"/>
      <c r="BU416" s="5"/>
      <c r="BY416" s="5"/>
      <c r="BZ416" s="5"/>
      <c r="CA416" s="5"/>
      <c r="CB416" s="5"/>
      <c r="CC416" s="5"/>
      <c r="CD416" s="5"/>
      <c r="CE416" s="5"/>
      <c r="CF416" s="5"/>
      <c r="CG416" s="5"/>
    </row>
    <row r="417" spans="71:85" ht="13.2">
      <c r="BS417" s="5"/>
      <c r="BT417" s="5"/>
      <c r="BU417" s="5"/>
      <c r="BY417" s="5"/>
      <c r="BZ417" s="5"/>
      <c r="CA417" s="5"/>
      <c r="CB417" s="5"/>
      <c r="CC417" s="5"/>
      <c r="CD417" s="5"/>
      <c r="CE417" s="5"/>
      <c r="CF417" s="5"/>
      <c r="CG417" s="5"/>
    </row>
    <row r="418" spans="71:85" ht="13.2">
      <c r="BS418" s="5"/>
      <c r="BT418" s="5"/>
      <c r="BU418" s="5"/>
      <c r="BY418" s="5"/>
      <c r="BZ418" s="5"/>
      <c r="CA418" s="5"/>
      <c r="CB418" s="5"/>
      <c r="CC418" s="5"/>
      <c r="CD418" s="5"/>
      <c r="CE418" s="5"/>
      <c r="CF418" s="5"/>
      <c r="CG418" s="5"/>
    </row>
    <row r="419" spans="71:85" ht="13.2">
      <c r="BS419" s="5"/>
      <c r="BT419" s="5"/>
      <c r="BU419" s="5"/>
      <c r="BY419" s="5"/>
      <c r="BZ419" s="5"/>
      <c r="CA419" s="5"/>
      <c r="CB419" s="5"/>
      <c r="CC419" s="5"/>
      <c r="CD419" s="5"/>
      <c r="CE419" s="5"/>
      <c r="CF419" s="5"/>
      <c r="CG419" s="5"/>
    </row>
    <row r="420" spans="71:85" ht="13.2">
      <c r="BS420" s="5"/>
      <c r="BT420" s="5"/>
      <c r="BU420" s="5"/>
      <c r="BY420" s="5"/>
      <c r="BZ420" s="5"/>
      <c r="CA420" s="5"/>
      <c r="CB420" s="5"/>
      <c r="CC420" s="5"/>
      <c r="CD420" s="5"/>
      <c r="CE420" s="5"/>
      <c r="CF420" s="5"/>
      <c r="CG420" s="5"/>
    </row>
    <row r="421" spans="71:85" ht="13.2">
      <c r="BS421" s="5"/>
      <c r="BT421" s="5"/>
      <c r="BU421" s="5"/>
      <c r="BY421" s="5"/>
      <c r="BZ421" s="5"/>
      <c r="CA421" s="5"/>
      <c r="CB421" s="5"/>
      <c r="CC421" s="5"/>
      <c r="CD421" s="5"/>
      <c r="CE421" s="5"/>
      <c r="CF421" s="5"/>
      <c r="CG421" s="5"/>
    </row>
    <row r="422" spans="71:85" ht="13.2">
      <c r="BS422" s="5"/>
      <c r="BT422" s="5"/>
      <c r="BU422" s="5"/>
      <c r="BY422" s="5"/>
      <c r="BZ422" s="5"/>
      <c r="CA422" s="5"/>
      <c r="CB422" s="5"/>
      <c r="CC422" s="5"/>
      <c r="CD422" s="5"/>
      <c r="CE422" s="5"/>
      <c r="CF422" s="5"/>
      <c r="CG422" s="5"/>
    </row>
    <row r="423" spans="71:85" ht="13.2">
      <c r="BS423" s="5"/>
      <c r="BT423" s="5"/>
      <c r="BU423" s="5"/>
      <c r="BY423" s="5"/>
      <c r="BZ423" s="5"/>
      <c r="CA423" s="5"/>
      <c r="CB423" s="5"/>
      <c r="CC423" s="5"/>
      <c r="CD423" s="5"/>
      <c r="CE423" s="5"/>
      <c r="CF423" s="5"/>
      <c r="CG423" s="5"/>
    </row>
    <row r="424" spans="71:85" ht="13.2">
      <c r="BS424" s="5"/>
      <c r="BT424" s="5"/>
      <c r="BU424" s="5"/>
      <c r="BY424" s="5"/>
      <c r="BZ424" s="5"/>
      <c r="CA424" s="5"/>
      <c r="CB424" s="5"/>
      <c r="CC424" s="5"/>
      <c r="CD424" s="5"/>
      <c r="CE424" s="5"/>
      <c r="CF424" s="5"/>
      <c r="CG424" s="5"/>
    </row>
    <row r="425" spans="71:85" ht="13.2">
      <c r="BS425" s="5"/>
      <c r="BT425" s="5"/>
      <c r="BU425" s="5"/>
      <c r="BY425" s="5"/>
      <c r="BZ425" s="5"/>
      <c r="CA425" s="5"/>
      <c r="CB425" s="5"/>
      <c r="CC425" s="5"/>
      <c r="CD425" s="5"/>
      <c r="CE425" s="5"/>
      <c r="CF425" s="5"/>
      <c r="CG425" s="5"/>
    </row>
    <row r="426" spans="71:85" ht="13.2">
      <c r="BS426" s="5"/>
      <c r="BT426" s="5"/>
      <c r="BU426" s="5"/>
      <c r="BY426" s="5"/>
      <c r="BZ426" s="5"/>
      <c r="CA426" s="5"/>
      <c r="CB426" s="5"/>
      <c r="CC426" s="5"/>
      <c r="CD426" s="5"/>
      <c r="CE426" s="5"/>
      <c r="CF426" s="5"/>
      <c r="CG426" s="5"/>
    </row>
    <row r="427" spans="71:85" ht="13.2">
      <c r="BS427" s="5"/>
      <c r="BT427" s="5"/>
      <c r="BU427" s="5"/>
      <c r="BY427" s="5"/>
      <c r="BZ427" s="5"/>
      <c r="CA427" s="5"/>
      <c r="CB427" s="5"/>
      <c r="CC427" s="5"/>
      <c r="CD427" s="5"/>
      <c r="CE427" s="5"/>
      <c r="CF427" s="5"/>
      <c r="CG427" s="5"/>
    </row>
    <row r="428" spans="71:85" ht="13.2">
      <c r="BS428" s="5"/>
      <c r="BT428" s="5"/>
      <c r="BU428" s="5"/>
      <c r="BY428" s="5"/>
      <c r="BZ428" s="5"/>
      <c r="CA428" s="5"/>
      <c r="CB428" s="5"/>
      <c r="CC428" s="5"/>
      <c r="CD428" s="5"/>
      <c r="CE428" s="5"/>
      <c r="CF428" s="5"/>
      <c r="CG428" s="5"/>
    </row>
    <row r="429" spans="71:85" ht="13.2">
      <c r="BS429" s="5"/>
      <c r="BT429" s="5"/>
      <c r="BU429" s="5"/>
      <c r="BY429" s="5"/>
      <c r="BZ429" s="5"/>
      <c r="CA429" s="5"/>
      <c r="CB429" s="5"/>
      <c r="CC429" s="5"/>
      <c r="CD429" s="5"/>
      <c r="CE429" s="5"/>
      <c r="CF429" s="5"/>
      <c r="CG429" s="5"/>
    </row>
    <row r="430" spans="71:85" ht="13.2">
      <c r="BS430" s="5"/>
      <c r="BT430" s="5"/>
      <c r="BU430" s="5"/>
      <c r="BY430" s="5"/>
      <c r="BZ430" s="5"/>
      <c r="CA430" s="5"/>
      <c r="CB430" s="5"/>
      <c r="CC430" s="5"/>
      <c r="CD430" s="5"/>
      <c r="CE430" s="5"/>
      <c r="CF430" s="5"/>
      <c r="CG430" s="5"/>
    </row>
    <row r="431" spans="71:85" ht="13.2">
      <c r="BS431" s="5"/>
      <c r="BT431" s="5"/>
      <c r="BU431" s="5"/>
      <c r="BY431" s="5"/>
      <c r="BZ431" s="5"/>
      <c r="CA431" s="5"/>
      <c r="CB431" s="5"/>
      <c r="CC431" s="5"/>
      <c r="CD431" s="5"/>
      <c r="CE431" s="5"/>
      <c r="CF431" s="5"/>
      <c r="CG431" s="5"/>
    </row>
    <row r="432" spans="71:85" ht="13.2">
      <c r="BS432" s="5"/>
      <c r="BT432" s="5"/>
      <c r="BU432" s="5"/>
      <c r="BY432" s="5"/>
      <c r="BZ432" s="5"/>
      <c r="CA432" s="5"/>
      <c r="CB432" s="5"/>
      <c r="CC432" s="5"/>
      <c r="CD432" s="5"/>
      <c r="CE432" s="5"/>
      <c r="CF432" s="5"/>
      <c r="CG432" s="5"/>
    </row>
    <row r="433" spans="71:85" ht="13.2">
      <c r="BS433" s="5"/>
      <c r="BT433" s="5"/>
      <c r="BU433" s="5"/>
      <c r="BY433" s="5"/>
      <c r="BZ433" s="5"/>
      <c r="CA433" s="5"/>
      <c r="CB433" s="5"/>
      <c r="CC433" s="5"/>
      <c r="CD433" s="5"/>
      <c r="CE433" s="5"/>
      <c r="CF433" s="5"/>
      <c r="CG433" s="5"/>
    </row>
    <row r="434" spans="71:85" ht="13.2">
      <c r="BS434" s="5"/>
      <c r="BT434" s="5"/>
      <c r="BU434" s="5"/>
      <c r="BY434" s="5"/>
      <c r="BZ434" s="5"/>
      <c r="CA434" s="5"/>
      <c r="CB434" s="5"/>
      <c r="CC434" s="5"/>
      <c r="CD434" s="5"/>
      <c r="CE434" s="5"/>
      <c r="CF434" s="5"/>
      <c r="CG434" s="5"/>
    </row>
    <row r="435" spans="71:85" ht="13.2">
      <c r="BS435" s="5"/>
      <c r="BT435" s="5"/>
      <c r="BU435" s="5"/>
      <c r="BY435" s="5"/>
      <c r="BZ435" s="5"/>
      <c r="CA435" s="5"/>
      <c r="CB435" s="5"/>
      <c r="CC435" s="5"/>
      <c r="CD435" s="5"/>
      <c r="CE435" s="5"/>
      <c r="CF435" s="5"/>
      <c r="CG435" s="5"/>
    </row>
    <row r="436" spans="71:85" ht="13.2">
      <c r="BS436" s="5"/>
      <c r="BT436" s="5"/>
      <c r="BU436" s="5"/>
      <c r="BY436" s="5"/>
      <c r="BZ436" s="5"/>
      <c r="CA436" s="5"/>
      <c r="CB436" s="5"/>
      <c r="CC436" s="5"/>
      <c r="CD436" s="5"/>
      <c r="CE436" s="5"/>
      <c r="CF436" s="5"/>
      <c r="CG436" s="5"/>
    </row>
    <row r="437" spans="71:85" ht="13.2">
      <c r="BS437" s="5"/>
      <c r="BT437" s="5"/>
      <c r="BU437" s="5"/>
      <c r="BY437" s="5"/>
      <c r="BZ437" s="5"/>
      <c r="CA437" s="5"/>
      <c r="CB437" s="5"/>
      <c r="CC437" s="5"/>
      <c r="CD437" s="5"/>
      <c r="CE437" s="5"/>
      <c r="CF437" s="5"/>
      <c r="CG437" s="5"/>
    </row>
    <row r="438" spans="71:85" ht="13.2">
      <c r="BS438" s="5"/>
      <c r="BT438" s="5"/>
      <c r="BU438" s="5"/>
      <c r="BY438" s="5"/>
      <c r="BZ438" s="5"/>
      <c r="CA438" s="5"/>
      <c r="CB438" s="5"/>
      <c r="CC438" s="5"/>
      <c r="CD438" s="5"/>
      <c r="CE438" s="5"/>
      <c r="CF438" s="5"/>
      <c r="CG438" s="5"/>
    </row>
    <row r="439" spans="71:85" ht="13.2">
      <c r="BS439" s="5"/>
      <c r="BT439" s="5"/>
      <c r="BU439" s="5"/>
      <c r="BY439" s="5"/>
      <c r="BZ439" s="5"/>
      <c r="CA439" s="5"/>
      <c r="CB439" s="5"/>
      <c r="CC439" s="5"/>
      <c r="CD439" s="5"/>
      <c r="CE439" s="5"/>
      <c r="CF439" s="5"/>
      <c r="CG439" s="5"/>
    </row>
    <row r="440" spans="71:85" ht="13.2">
      <c r="BS440" s="5"/>
      <c r="BT440" s="5"/>
      <c r="BU440" s="5"/>
      <c r="BY440" s="5"/>
      <c r="BZ440" s="5"/>
      <c r="CA440" s="5"/>
      <c r="CB440" s="5"/>
      <c r="CC440" s="5"/>
      <c r="CD440" s="5"/>
      <c r="CE440" s="5"/>
      <c r="CF440" s="5"/>
      <c r="CG440" s="5"/>
    </row>
    <row r="441" spans="71:85" ht="13.2">
      <c r="BS441" s="5"/>
      <c r="BT441" s="5"/>
      <c r="BU441" s="5"/>
      <c r="BY441" s="5"/>
      <c r="BZ441" s="5"/>
      <c r="CA441" s="5"/>
      <c r="CB441" s="5"/>
      <c r="CC441" s="5"/>
      <c r="CD441" s="5"/>
      <c r="CE441" s="5"/>
      <c r="CF441" s="5"/>
      <c r="CG441" s="5"/>
    </row>
    <row r="442" spans="71:85" ht="13.2">
      <c r="BS442" s="5"/>
      <c r="BT442" s="5"/>
      <c r="BU442" s="5"/>
      <c r="BY442" s="5"/>
      <c r="BZ442" s="5"/>
      <c r="CA442" s="5"/>
      <c r="CB442" s="5"/>
      <c r="CC442" s="5"/>
      <c r="CD442" s="5"/>
      <c r="CE442" s="5"/>
      <c r="CF442" s="5"/>
      <c r="CG442" s="5"/>
    </row>
    <row r="443" spans="71:85" ht="13.2">
      <c r="BS443" s="5"/>
      <c r="BT443" s="5"/>
      <c r="BU443" s="5"/>
      <c r="BY443" s="5"/>
      <c r="BZ443" s="5"/>
      <c r="CA443" s="5"/>
      <c r="CB443" s="5"/>
      <c r="CC443" s="5"/>
      <c r="CD443" s="5"/>
      <c r="CE443" s="5"/>
      <c r="CF443" s="5"/>
      <c r="CG443" s="5"/>
    </row>
    <row r="444" spans="71:85" ht="13.2">
      <c r="BS444" s="5"/>
      <c r="BT444" s="5"/>
      <c r="BU444" s="5"/>
      <c r="BY444" s="5"/>
      <c r="BZ444" s="5"/>
      <c r="CA444" s="5"/>
      <c r="CB444" s="5"/>
      <c r="CC444" s="5"/>
      <c r="CD444" s="5"/>
      <c r="CE444" s="5"/>
      <c r="CF444" s="5"/>
      <c r="CG444" s="5"/>
    </row>
    <row r="445" spans="71:85" ht="13.2">
      <c r="BS445" s="5"/>
      <c r="BT445" s="5"/>
      <c r="BU445" s="5"/>
      <c r="BY445" s="5"/>
      <c r="BZ445" s="5"/>
      <c r="CA445" s="5"/>
      <c r="CB445" s="5"/>
      <c r="CC445" s="5"/>
      <c r="CD445" s="5"/>
      <c r="CE445" s="5"/>
      <c r="CF445" s="5"/>
      <c r="CG445" s="5"/>
    </row>
    <row r="446" spans="71:85" ht="13.2">
      <c r="BS446" s="5"/>
      <c r="BT446" s="5"/>
      <c r="BU446" s="5"/>
      <c r="BY446" s="5"/>
      <c r="BZ446" s="5"/>
      <c r="CA446" s="5"/>
      <c r="CB446" s="5"/>
      <c r="CC446" s="5"/>
      <c r="CD446" s="5"/>
      <c r="CE446" s="5"/>
      <c r="CF446" s="5"/>
      <c r="CG446" s="5"/>
    </row>
    <row r="447" spans="71:85" ht="13.2">
      <c r="BS447" s="5"/>
      <c r="BT447" s="5"/>
      <c r="BU447" s="5"/>
      <c r="BY447" s="5"/>
      <c r="BZ447" s="5"/>
      <c r="CA447" s="5"/>
      <c r="CB447" s="5"/>
      <c r="CC447" s="5"/>
      <c r="CD447" s="5"/>
      <c r="CE447" s="5"/>
      <c r="CF447" s="5"/>
      <c r="CG447" s="5"/>
    </row>
    <row r="448" spans="71:85" ht="13.2">
      <c r="BS448" s="5"/>
      <c r="BT448" s="5"/>
      <c r="BU448" s="5"/>
      <c r="BY448" s="5"/>
      <c r="BZ448" s="5"/>
      <c r="CA448" s="5"/>
      <c r="CB448" s="5"/>
      <c r="CC448" s="5"/>
      <c r="CD448" s="5"/>
      <c r="CE448" s="5"/>
      <c r="CF448" s="5"/>
      <c r="CG448" s="5"/>
    </row>
    <row r="449" spans="71:85" ht="13.2">
      <c r="BS449" s="5"/>
      <c r="BT449" s="5"/>
      <c r="BU449" s="5"/>
      <c r="BY449" s="5"/>
      <c r="BZ449" s="5"/>
      <c r="CA449" s="5"/>
      <c r="CB449" s="5"/>
      <c r="CC449" s="5"/>
      <c r="CD449" s="5"/>
      <c r="CE449" s="5"/>
      <c r="CF449" s="5"/>
      <c r="CG449" s="5"/>
    </row>
    <row r="450" spans="71:85" ht="13.2">
      <c r="BS450" s="5"/>
      <c r="BT450" s="5"/>
      <c r="BU450" s="5"/>
      <c r="BY450" s="5"/>
      <c r="BZ450" s="5"/>
      <c r="CA450" s="5"/>
      <c r="CB450" s="5"/>
      <c r="CC450" s="5"/>
      <c r="CD450" s="5"/>
      <c r="CE450" s="5"/>
      <c r="CF450" s="5"/>
      <c r="CG450" s="5"/>
    </row>
    <row r="451" spans="71:85" ht="13.2">
      <c r="BS451" s="5"/>
      <c r="BT451" s="5"/>
      <c r="BU451" s="5"/>
      <c r="BY451" s="5"/>
      <c r="BZ451" s="5"/>
      <c r="CA451" s="5"/>
      <c r="CB451" s="5"/>
      <c r="CC451" s="5"/>
      <c r="CD451" s="5"/>
      <c r="CE451" s="5"/>
      <c r="CF451" s="5"/>
      <c r="CG451" s="5"/>
    </row>
    <row r="452" spans="71:85" ht="13.2">
      <c r="BS452" s="5"/>
      <c r="BT452" s="5"/>
      <c r="BU452" s="5"/>
      <c r="BY452" s="5"/>
      <c r="BZ452" s="5"/>
      <c r="CA452" s="5"/>
      <c r="CB452" s="5"/>
      <c r="CC452" s="5"/>
      <c r="CD452" s="5"/>
      <c r="CE452" s="5"/>
      <c r="CF452" s="5"/>
      <c r="CG452" s="5"/>
    </row>
    <row r="453" spans="71:85" ht="13.2">
      <c r="BS453" s="5"/>
      <c r="BT453" s="5"/>
      <c r="BU453" s="5"/>
      <c r="BY453" s="5"/>
      <c r="BZ453" s="5"/>
      <c r="CA453" s="5"/>
      <c r="CB453" s="5"/>
      <c r="CC453" s="5"/>
      <c r="CD453" s="5"/>
      <c r="CE453" s="5"/>
      <c r="CF453" s="5"/>
      <c r="CG453" s="5"/>
    </row>
    <row r="454" spans="71:85" ht="13.2">
      <c r="BS454" s="5"/>
      <c r="BT454" s="5"/>
      <c r="BU454" s="5"/>
      <c r="BY454" s="5"/>
      <c r="BZ454" s="5"/>
      <c r="CA454" s="5"/>
      <c r="CB454" s="5"/>
      <c r="CC454" s="5"/>
      <c r="CD454" s="5"/>
      <c r="CE454" s="5"/>
      <c r="CF454" s="5"/>
      <c r="CG454" s="5"/>
    </row>
    <row r="455" spans="71:85" ht="13.2">
      <c r="BS455" s="5"/>
      <c r="BT455" s="5"/>
      <c r="BU455" s="5"/>
      <c r="BY455" s="5"/>
      <c r="BZ455" s="5"/>
      <c r="CA455" s="5"/>
      <c r="CB455" s="5"/>
      <c r="CC455" s="5"/>
      <c r="CD455" s="5"/>
      <c r="CE455" s="5"/>
      <c r="CF455" s="5"/>
      <c r="CG455" s="5"/>
    </row>
    <row r="456" spans="71:85" ht="13.2">
      <c r="BS456" s="5"/>
      <c r="BT456" s="5"/>
      <c r="BU456" s="5"/>
      <c r="BY456" s="5"/>
      <c r="BZ456" s="5"/>
      <c r="CA456" s="5"/>
      <c r="CB456" s="5"/>
      <c r="CC456" s="5"/>
      <c r="CD456" s="5"/>
      <c r="CE456" s="5"/>
      <c r="CF456" s="5"/>
      <c r="CG456" s="5"/>
    </row>
    <row r="457" spans="71:85" ht="13.2">
      <c r="BS457" s="5"/>
      <c r="BT457" s="5"/>
      <c r="BU457" s="5"/>
      <c r="BY457" s="5"/>
      <c r="BZ457" s="5"/>
      <c r="CA457" s="5"/>
      <c r="CB457" s="5"/>
      <c r="CC457" s="5"/>
      <c r="CD457" s="5"/>
      <c r="CE457" s="5"/>
      <c r="CF457" s="5"/>
      <c r="CG457" s="5"/>
    </row>
    <row r="458" spans="71:85" ht="13.2">
      <c r="BS458" s="5"/>
      <c r="BT458" s="5"/>
      <c r="BU458" s="5"/>
      <c r="BY458" s="5"/>
      <c r="BZ458" s="5"/>
      <c r="CA458" s="5"/>
      <c r="CB458" s="5"/>
      <c r="CC458" s="5"/>
      <c r="CD458" s="5"/>
      <c r="CE458" s="5"/>
      <c r="CF458" s="5"/>
      <c r="CG458" s="5"/>
    </row>
    <row r="459" spans="71:85" ht="13.2">
      <c r="BS459" s="5"/>
      <c r="BT459" s="5"/>
      <c r="BU459" s="5"/>
      <c r="BY459" s="5"/>
      <c r="BZ459" s="5"/>
      <c r="CA459" s="5"/>
      <c r="CB459" s="5"/>
      <c r="CC459" s="5"/>
      <c r="CD459" s="5"/>
      <c r="CE459" s="5"/>
      <c r="CF459" s="5"/>
      <c r="CG459" s="5"/>
    </row>
    <row r="460" spans="71:85" ht="13.2">
      <c r="BS460" s="5"/>
      <c r="BT460" s="5"/>
      <c r="BU460" s="5"/>
      <c r="BY460" s="5"/>
      <c r="BZ460" s="5"/>
      <c r="CA460" s="5"/>
      <c r="CB460" s="5"/>
      <c r="CC460" s="5"/>
      <c r="CD460" s="5"/>
      <c r="CE460" s="5"/>
      <c r="CF460" s="5"/>
      <c r="CG460" s="5"/>
    </row>
    <row r="461" spans="71:85" ht="13.2">
      <c r="BS461" s="5"/>
      <c r="BT461" s="5"/>
      <c r="BU461" s="5"/>
      <c r="BY461" s="5"/>
      <c r="BZ461" s="5"/>
      <c r="CA461" s="5"/>
      <c r="CB461" s="5"/>
      <c r="CC461" s="5"/>
      <c r="CD461" s="5"/>
      <c r="CE461" s="5"/>
      <c r="CF461" s="5"/>
      <c r="CG461" s="5"/>
    </row>
    <row r="462" spans="71:85" ht="13.2">
      <c r="BS462" s="5"/>
      <c r="BT462" s="5"/>
      <c r="BU462" s="5"/>
      <c r="BY462" s="5"/>
      <c r="BZ462" s="5"/>
      <c r="CA462" s="5"/>
      <c r="CB462" s="5"/>
      <c r="CC462" s="5"/>
      <c r="CD462" s="5"/>
      <c r="CE462" s="5"/>
      <c r="CF462" s="5"/>
      <c r="CG462" s="5"/>
    </row>
    <row r="463" spans="71:85" ht="13.2">
      <c r="BS463" s="5"/>
      <c r="BT463" s="5"/>
      <c r="BU463" s="5"/>
      <c r="BY463" s="5"/>
      <c r="BZ463" s="5"/>
      <c r="CA463" s="5"/>
      <c r="CB463" s="5"/>
      <c r="CC463" s="5"/>
      <c r="CD463" s="5"/>
      <c r="CE463" s="5"/>
      <c r="CF463" s="5"/>
      <c r="CG463" s="5"/>
    </row>
    <row r="464" spans="71:85" ht="13.2">
      <c r="BS464" s="5"/>
      <c r="BT464" s="5"/>
      <c r="BU464" s="5"/>
      <c r="BY464" s="5"/>
      <c r="BZ464" s="5"/>
      <c r="CA464" s="5"/>
      <c r="CB464" s="5"/>
      <c r="CC464" s="5"/>
      <c r="CD464" s="5"/>
      <c r="CE464" s="5"/>
      <c r="CF464" s="5"/>
      <c r="CG464" s="5"/>
    </row>
    <row r="465" spans="71:85" ht="13.2">
      <c r="BS465" s="5"/>
      <c r="BT465" s="5"/>
      <c r="BU465" s="5"/>
      <c r="BY465" s="5"/>
      <c r="BZ465" s="5"/>
      <c r="CA465" s="5"/>
      <c r="CB465" s="5"/>
      <c r="CC465" s="5"/>
      <c r="CD465" s="5"/>
      <c r="CE465" s="5"/>
      <c r="CF465" s="5"/>
      <c r="CG465" s="5"/>
    </row>
    <row r="466" spans="71:85" ht="13.2">
      <c r="BS466" s="5"/>
      <c r="BT466" s="5"/>
      <c r="BU466" s="5"/>
      <c r="BY466" s="5"/>
      <c r="BZ466" s="5"/>
      <c r="CA466" s="5"/>
      <c r="CB466" s="5"/>
      <c r="CC466" s="5"/>
      <c r="CD466" s="5"/>
      <c r="CE466" s="5"/>
      <c r="CF466" s="5"/>
      <c r="CG466" s="5"/>
    </row>
    <row r="467" spans="71:85" ht="13.2">
      <c r="BS467" s="5"/>
      <c r="BT467" s="5"/>
      <c r="BU467" s="5"/>
      <c r="BY467" s="5"/>
      <c r="BZ467" s="5"/>
      <c r="CA467" s="5"/>
      <c r="CB467" s="5"/>
      <c r="CC467" s="5"/>
      <c r="CD467" s="5"/>
      <c r="CE467" s="5"/>
      <c r="CF467" s="5"/>
      <c r="CG467" s="5"/>
    </row>
    <row r="468" spans="71:85" ht="13.2">
      <c r="BS468" s="5"/>
      <c r="BT468" s="5"/>
      <c r="BU468" s="5"/>
      <c r="BY468" s="5"/>
      <c r="BZ468" s="5"/>
      <c r="CA468" s="5"/>
      <c r="CB468" s="5"/>
      <c r="CC468" s="5"/>
      <c r="CD468" s="5"/>
      <c r="CE468" s="5"/>
      <c r="CF468" s="5"/>
      <c r="CG468" s="5"/>
    </row>
    <row r="469" spans="71:85" ht="13.2">
      <c r="BS469" s="5"/>
      <c r="BT469" s="5"/>
      <c r="BU469" s="5"/>
      <c r="BY469" s="5"/>
      <c r="BZ469" s="5"/>
      <c r="CA469" s="5"/>
      <c r="CB469" s="5"/>
      <c r="CC469" s="5"/>
      <c r="CD469" s="5"/>
      <c r="CE469" s="5"/>
      <c r="CF469" s="5"/>
      <c r="CG469" s="5"/>
    </row>
    <row r="470" spans="71:85" ht="13.2">
      <c r="BS470" s="5"/>
      <c r="BT470" s="5"/>
      <c r="BU470" s="5"/>
      <c r="BY470" s="5"/>
      <c r="BZ470" s="5"/>
      <c r="CA470" s="5"/>
      <c r="CB470" s="5"/>
      <c r="CC470" s="5"/>
      <c r="CD470" s="5"/>
      <c r="CE470" s="5"/>
      <c r="CF470" s="5"/>
      <c r="CG470" s="5"/>
    </row>
    <row r="471" spans="71:85" ht="13.2">
      <c r="BS471" s="5"/>
      <c r="BT471" s="5"/>
      <c r="BU471" s="5"/>
      <c r="BY471" s="5"/>
      <c r="BZ471" s="5"/>
      <c r="CA471" s="5"/>
      <c r="CB471" s="5"/>
      <c r="CC471" s="5"/>
      <c r="CD471" s="5"/>
      <c r="CE471" s="5"/>
      <c r="CF471" s="5"/>
      <c r="CG471" s="5"/>
    </row>
    <row r="472" spans="71:85" ht="13.2">
      <c r="BS472" s="5"/>
      <c r="BT472" s="5"/>
      <c r="BU472" s="5"/>
      <c r="BY472" s="5"/>
      <c r="BZ472" s="5"/>
      <c r="CA472" s="5"/>
      <c r="CB472" s="5"/>
      <c r="CC472" s="5"/>
      <c r="CD472" s="5"/>
      <c r="CE472" s="5"/>
      <c r="CF472" s="5"/>
      <c r="CG472" s="5"/>
    </row>
    <row r="473" spans="71:85" ht="13.2">
      <c r="BS473" s="5"/>
      <c r="BT473" s="5"/>
      <c r="BU473" s="5"/>
      <c r="BY473" s="5"/>
      <c r="BZ473" s="5"/>
      <c r="CA473" s="5"/>
      <c r="CB473" s="5"/>
      <c r="CC473" s="5"/>
      <c r="CD473" s="5"/>
      <c r="CE473" s="5"/>
      <c r="CF473" s="5"/>
      <c r="CG473" s="5"/>
    </row>
    <row r="474" spans="71:85" ht="13.2">
      <c r="BS474" s="5"/>
      <c r="BT474" s="5"/>
      <c r="BU474" s="5"/>
      <c r="BY474" s="5"/>
      <c r="BZ474" s="5"/>
      <c r="CA474" s="5"/>
      <c r="CB474" s="5"/>
      <c r="CC474" s="5"/>
      <c r="CD474" s="5"/>
      <c r="CE474" s="5"/>
      <c r="CF474" s="5"/>
      <c r="CG474" s="5"/>
    </row>
    <row r="475" spans="71:85" ht="13.2">
      <c r="BS475" s="5"/>
      <c r="BT475" s="5"/>
      <c r="BU475" s="5"/>
      <c r="BY475" s="5"/>
      <c r="BZ475" s="5"/>
      <c r="CA475" s="5"/>
      <c r="CB475" s="5"/>
      <c r="CC475" s="5"/>
      <c r="CD475" s="5"/>
      <c r="CE475" s="5"/>
      <c r="CF475" s="5"/>
      <c r="CG475" s="5"/>
    </row>
    <row r="476" spans="71:85" ht="13.2">
      <c r="BS476" s="5"/>
      <c r="BT476" s="5"/>
      <c r="BU476" s="5"/>
      <c r="BY476" s="5"/>
      <c r="BZ476" s="5"/>
      <c r="CA476" s="5"/>
      <c r="CB476" s="5"/>
      <c r="CC476" s="5"/>
      <c r="CD476" s="5"/>
      <c r="CE476" s="5"/>
      <c r="CF476" s="5"/>
      <c r="CG476" s="5"/>
    </row>
    <row r="477" spans="71:85" ht="13.2">
      <c r="BS477" s="5"/>
      <c r="BT477" s="5"/>
      <c r="BU477" s="5"/>
      <c r="BY477" s="5"/>
      <c r="BZ477" s="5"/>
      <c r="CA477" s="5"/>
      <c r="CB477" s="5"/>
      <c r="CC477" s="5"/>
      <c r="CD477" s="5"/>
      <c r="CE477" s="5"/>
      <c r="CF477" s="5"/>
      <c r="CG477" s="5"/>
    </row>
    <row r="478" spans="71:85" ht="13.2">
      <c r="BS478" s="5"/>
      <c r="BT478" s="5"/>
      <c r="BU478" s="5"/>
      <c r="BY478" s="5"/>
      <c r="BZ478" s="5"/>
      <c r="CA478" s="5"/>
      <c r="CB478" s="5"/>
      <c r="CC478" s="5"/>
      <c r="CD478" s="5"/>
      <c r="CE478" s="5"/>
      <c r="CF478" s="5"/>
      <c r="CG478" s="5"/>
    </row>
    <row r="479" spans="71:85" ht="13.2">
      <c r="BS479" s="5"/>
      <c r="BT479" s="5"/>
      <c r="BU479" s="5"/>
      <c r="BY479" s="5"/>
      <c r="BZ479" s="5"/>
      <c r="CA479" s="5"/>
      <c r="CB479" s="5"/>
      <c r="CC479" s="5"/>
      <c r="CD479" s="5"/>
      <c r="CE479" s="5"/>
      <c r="CF479" s="5"/>
      <c r="CG479" s="5"/>
    </row>
    <row r="480" spans="71:85" ht="13.2">
      <c r="BS480" s="5"/>
      <c r="BT480" s="5"/>
      <c r="BU480" s="5"/>
      <c r="BY480" s="5"/>
      <c r="BZ480" s="5"/>
      <c r="CA480" s="5"/>
      <c r="CB480" s="5"/>
      <c r="CC480" s="5"/>
      <c r="CD480" s="5"/>
      <c r="CE480" s="5"/>
      <c r="CF480" s="5"/>
      <c r="CG480" s="5"/>
    </row>
    <row r="481" spans="71:85" ht="13.2">
      <c r="BS481" s="5"/>
      <c r="BT481" s="5"/>
      <c r="BU481" s="5"/>
      <c r="BY481" s="5"/>
      <c r="BZ481" s="5"/>
      <c r="CA481" s="5"/>
      <c r="CB481" s="5"/>
      <c r="CC481" s="5"/>
      <c r="CD481" s="5"/>
      <c r="CE481" s="5"/>
      <c r="CF481" s="5"/>
      <c r="CG481" s="5"/>
    </row>
    <row r="482" spans="71:85" ht="13.2">
      <c r="BS482" s="5"/>
      <c r="BT482" s="5"/>
      <c r="BU482" s="5"/>
      <c r="BY482" s="5"/>
      <c r="BZ482" s="5"/>
      <c r="CA482" s="5"/>
      <c r="CB482" s="5"/>
      <c r="CC482" s="5"/>
      <c r="CD482" s="5"/>
      <c r="CE482" s="5"/>
      <c r="CF482" s="5"/>
      <c r="CG482" s="5"/>
    </row>
    <row r="483" spans="71:85" ht="13.2">
      <c r="BS483" s="5"/>
      <c r="BT483" s="5"/>
      <c r="BU483" s="5"/>
      <c r="BY483" s="5"/>
      <c r="BZ483" s="5"/>
      <c r="CA483" s="5"/>
      <c r="CB483" s="5"/>
      <c r="CC483" s="5"/>
      <c r="CD483" s="5"/>
      <c r="CE483" s="5"/>
      <c r="CF483" s="5"/>
      <c r="CG483" s="5"/>
    </row>
    <row r="484" spans="71:85" ht="13.2">
      <c r="BS484" s="5"/>
      <c r="BT484" s="5"/>
      <c r="BU484" s="5"/>
      <c r="BY484" s="5"/>
      <c r="BZ484" s="5"/>
      <c r="CA484" s="5"/>
      <c r="CB484" s="5"/>
      <c r="CC484" s="5"/>
      <c r="CD484" s="5"/>
      <c r="CE484" s="5"/>
      <c r="CF484" s="5"/>
      <c r="CG484" s="5"/>
    </row>
    <row r="485" spans="71:85" ht="13.2">
      <c r="BS485" s="5"/>
      <c r="BT485" s="5"/>
      <c r="BU485" s="5"/>
      <c r="BY485" s="5"/>
      <c r="BZ485" s="5"/>
      <c r="CA485" s="5"/>
      <c r="CB485" s="5"/>
      <c r="CC485" s="5"/>
      <c r="CD485" s="5"/>
      <c r="CE485" s="5"/>
      <c r="CF485" s="5"/>
      <c r="CG485" s="5"/>
    </row>
    <row r="486" spans="71:85" ht="13.2">
      <c r="BS486" s="5"/>
      <c r="BT486" s="5"/>
      <c r="BU486" s="5"/>
      <c r="BY486" s="5"/>
      <c r="BZ486" s="5"/>
      <c r="CA486" s="5"/>
      <c r="CB486" s="5"/>
      <c r="CC486" s="5"/>
      <c r="CD486" s="5"/>
      <c r="CE486" s="5"/>
      <c r="CF486" s="5"/>
      <c r="CG486" s="5"/>
    </row>
    <row r="487" spans="71:85" ht="13.2">
      <c r="BS487" s="5"/>
      <c r="BT487" s="5"/>
      <c r="BU487" s="5"/>
      <c r="BY487" s="5"/>
      <c r="BZ487" s="5"/>
      <c r="CA487" s="5"/>
      <c r="CB487" s="5"/>
      <c r="CC487" s="5"/>
      <c r="CD487" s="5"/>
      <c r="CE487" s="5"/>
      <c r="CF487" s="5"/>
      <c r="CG487" s="5"/>
    </row>
    <row r="488" spans="71:85" ht="13.2">
      <c r="BS488" s="5"/>
      <c r="BT488" s="5"/>
      <c r="BU488" s="5"/>
      <c r="BY488" s="5"/>
      <c r="BZ488" s="5"/>
      <c r="CA488" s="5"/>
      <c r="CB488" s="5"/>
      <c r="CC488" s="5"/>
      <c r="CD488" s="5"/>
      <c r="CE488" s="5"/>
      <c r="CF488" s="5"/>
      <c r="CG488" s="5"/>
    </row>
    <row r="489" spans="71:85" ht="13.2">
      <c r="BS489" s="5"/>
      <c r="BT489" s="5"/>
      <c r="BU489" s="5"/>
      <c r="BY489" s="5"/>
      <c r="BZ489" s="5"/>
      <c r="CA489" s="5"/>
      <c r="CB489" s="5"/>
      <c r="CC489" s="5"/>
      <c r="CD489" s="5"/>
      <c r="CE489" s="5"/>
      <c r="CF489" s="5"/>
      <c r="CG489" s="5"/>
    </row>
    <row r="490" spans="71:85" ht="13.2">
      <c r="BS490" s="5"/>
      <c r="BT490" s="5"/>
      <c r="BU490" s="5"/>
      <c r="BY490" s="5"/>
      <c r="BZ490" s="5"/>
      <c r="CA490" s="5"/>
      <c r="CB490" s="5"/>
      <c r="CC490" s="5"/>
      <c r="CD490" s="5"/>
      <c r="CE490" s="5"/>
      <c r="CF490" s="5"/>
      <c r="CG490" s="5"/>
    </row>
    <row r="491" spans="71:85" ht="13.2">
      <c r="BS491" s="5"/>
      <c r="BT491" s="5"/>
      <c r="BU491" s="5"/>
      <c r="BY491" s="5"/>
      <c r="BZ491" s="5"/>
      <c r="CA491" s="5"/>
      <c r="CB491" s="5"/>
      <c r="CC491" s="5"/>
      <c r="CD491" s="5"/>
      <c r="CE491" s="5"/>
      <c r="CF491" s="5"/>
      <c r="CG491" s="5"/>
    </row>
    <row r="492" spans="71:85" ht="13.2">
      <c r="BS492" s="5"/>
      <c r="BT492" s="5"/>
      <c r="BU492" s="5"/>
      <c r="BY492" s="5"/>
      <c r="BZ492" s="5"/>
      <c r="CA492" s="5"/>
      <c r="CB492" s="5"/>
      <c r="CC492" s="5"/>
      <c r="CD492" s="5"/>
      <c r="CE492" s="5"/>
      <c r="CF492" s="5"/>
      <c r="CG492" s="5"/>
    </row>
    <row r="493" spans="71:85" ht="13.2">
      <c r="BS493" s="5"/>
      <c r="BT493" s="5"/>
      <c r="BU493" s="5"/>
      <c r="BY493" s="5"/>
      <c r="BZ493" s="5"/>
      <c r="CA493" s="5"/>
      <c r="CB493" s="5"/>
      <c r="CC493" s="5"/>
      <c r="CD493" s="5"/>
      <c r="CE493" s="5"/>
      <c r="CF493" s="5"/>
      <c r="CG493" s="5"/>
    </row>
    <row r="494" spans="71:85" ht="13.2">
      <c r="BS494" s="5"/>
      <c r="BT494" s="5"/>
      <c r="BU494" s="5"/>
      <c r="BY494" s="5"/>
      <c r="BZ494" s="5"/>
      <c r="CA494" s="5"/>
      <c r="CB494" s="5"/>
      <c r="CC494" s="5"/>
      <c r="CD494" s="5"/>
      <c r="CE494" s="5"/>
      <c r="CF494" s="5"/>
      <c r="CG494" s="5"/>
    </row>
    <row r="495" spans="71:85" ht="13.2">
      <c r="BS495" s="5"/>
      <c r="BT495" s="5"/>
      <c r="BU495" s="5"/>
      <c r="BY495" s="5"/>
      <c r="BZ495" s="5"/>
      <c r="CA495" s="5"/>
      <c r="CB495" s="5"/>
      <c r="CC495" s="5"/>
      <c r="CD495" s="5"/>
      <c r="CE495" s="5"/>
      <c r="CF495" s="5"/>
      <c r="CG495" s="5"/>
    </row>
    <row r="496" spans="71:85" ht="13.2">
      <c r="BS496" s="5"/>
      <c r="BT496" s="5"/>
      <c r="BU496" s="5"/>
      <c r="BY496" s="5"/>
      <c r="BZ496" s="5"/>
      <c r="CA496" s="5"/>
      <c r="CB496" s="5"/>
      <c r="CC496" s="5"/>
      <c r="CD496" s="5"/>
      <c r="CE496" s="5"/>
      <c r="CF496" s="5"/>
      <c r="CG496" s="5"/>
    </row>
    <row r="497" spans="71:85" ht="13.2">
      <c r="BS497" s="5"/>
      <c r="BT497" s="5"/>
      <c r="BU497" s="5"/>
      <c r="BY497" s="5"/>
      <c r="BZ497" s="5"/>
      <c r="CA497" s="5"/>
      <c r="CB497" s="5"/>
      <c r="CC497" s="5"/>
      <c r="CD497" s="5"/>
      <c r="CE497" s="5"/>
      <c r="CF497" s="5"/>
      <c r="CG497" s="5"/>
    </row>
    <row r="498" spans="71:85" ht="13.2">
      <c r="BS498" s="5"/>
      <c r="BT498" s="5"/>
      <c r="BU498" s="5"/>
      <c r="BY498" s="5"/>
      <c r="BZ498" s="5"/>
      <c r="CA498" s="5"/>
      <c r="CB498" s="5"/>
      <c r="CC498" s="5"/>
      <c r="CD498" s="5"/>
      <c r="CE498" s="5"/>
      <c r="CF498" s="5"/>
      <c r="CG498" s="5"/>
    </row>
    <row r="499" spans="71:85" ht="13.2">
      <c r="BS499" s="5"/>
      <c r="BT499" s="5"/>
      <c r="BU499" s="5"/>
      <c r="BY499" s="5"/>
      <c r="BZ499" s="5"/>
      <c r="CA499" s="5"/>
      <c r="CB499" s="5"/>
      <c r="CC499" s="5"/>
      <c r="CD499" s="5"/>
      <c r="CE499" s="5"/>
      <c r="CF499" s="5"/>
      <c r="CG499" s="5"/>
    </row>
    <row r="500" spans="71:85" ht="13.2">
      <c r="BS500" s="5"/>
      <c r="BT500" s="5"/>
      <c r="BU500" s="5"/>
      <c r="BY500" s="5"/>
      <c r="BZ500" s="5"/>
      <c r="CA500" s="5"/>
      <c r="CB500" s="5"/>
      <c r="CC500" s="5"/>
      <c r="CD500" s="5"/>
      <c r="CE500" s="5"/>
      <c r="CF500" s="5"/>
      <c r="CG500" s="5"/>
    </row>
    <row r="501" spans="71:85" ht="13.2">
      <c r="BS501" s="5"/>
      <c r="BT501" s="5"/>
      <c r="BU501" s="5"/>
      <c r="BY501" s="5"/>
      <c r="BZ501" s="5"/>
      <c r="CA501" s="5"/>
      <c r="CB501" s="5"/>
      <c r="CC501" s="5"/>
      <c r="CD501" s="5"/>
      <c r="CE501" s="5"/>
      <c r="CF501" s="5"/>
      <c r="CG501" s="5"/>
    </row>
    <row r="502" spans="71:85" ht="13.2">
      <c r="BS502" s="5"/>
      <c r="BT502" s="5"/>
      <c r="BU502" s="5"/>
      <c r="BY502" s="5"/>
      <c r="BZ502" s="5"/>
      <c r="CA502" s="5"/>
      <c r="CB502" s="5"/>
      <c r="CC502" s="5"/>
      <c r="CD502" s="5"/>
      <c r="CE502" s="5"/>
      <c r="CF502" s="5"/>
      <c r="CG502" s="5"/>
    </row>
    <row r="503" spans="71:85" ht="13.2">
      <c r="BS503" s="5"/>
      <c r="BT503" s="5"/>
      <c r="BU503" s="5"/>
      <c r="BY503" s="5"/>
      <c r="BZ503" s="5"/>
      <c r="CA503" s="5"/>
      <c r="CB503" s="5"/>
      <c r="CC503" s="5"/>
      <c r="CD503" s="5"/>
      <c r="CE503" s="5"/>
      <c r="CF503" s="5"/>
      <c r="CG503" s="5"/>
    </row>
    <row r="504" spans="71:85" ht="13.2">
      <c r="BS504" s="5"/>
      <c r="BT504" s="5"/>
      <c r="BU504" s="5"/>
      <c r="BY504" s="5"/>
      <c r="BZ504" s="5"/>
      <c r="CA504" s="5"/>
      <c r="CB504" s="5"/>
      <c r="CC504" s="5"/>
      <c r="CD504" s="5"/>
      <c r="CE504" s="5"/>
      <c r="CF504" s="5"/>
      <c r="CG504" s="5"/>
    </row>
    <row r="505" spans="71:85" ht="13.2">
      <c r="BS505" s="5"/>
      <c r="BT505" s="5"/>
      <c r="BU505" s="5"/>
      <c r="BY505" s="5"/>
      <c r="BZ505" s="5"/>
      <c r="CA505" s="5"/>
      <c r="CB505" s="5"/>
      <c r="CC505" s="5"/>
      <c r="CD505" s="5"/>
      <c r="CE505" s="5"/>
      <c r="CF505" s="5"/>
      <c r="CG505" s="5"/>
    </row>
    <row r="506" spans="71:85" ht="13.2">
      <c r="BS506" s="5"/>
      <c r="BT506" s="5"/>
      <c r="BU506" s="5"/>
      <c r="BY506" s="5"/>
      <c r="BZ506" s="5"/>
      <c r="CA506" s="5"/>
      <c r="CB506" s="5"/>
      <c r="CC506" s="5"/>
      <c r="CD506" s="5"/>
      <c r="CE506" s="5"/>
      <c r="CF506" s="5"/>
      <c r="CG506" s="5"/>
    </row>
    <row r="507" spans="71:85" ht="13.2">
      <c r="BS507" s="5"/>
      <c r="BT507" s="5"/>
      <c r="BU507" s="5"/>
      <c r="BY507" s="5"/>
      <c r="BZ507" s="5"/>
      <c r="CA507" s="5"/>
      <c r="CB507" s="5"/>
      <c r="CC507" s="5"/>
      <c r="CD507" s="5"/>
      <c r="CE507" s="5"/>
      <c r="CF507" s="5"/>
      <c r="CG507" s="5"/>
    </row>
    <row r="508" spans="71:85" ht="13.2">
      <c r="BS508" s="5"/>
      <c r="BT508" s="5"/>
      <c r="BU508" s="5"/>
      <c r="BY508" s="5"/>
      <c r="BZ508" s="5"/>
      <c r="CA508" s="5"/>
      <c r="CB508" s="5"/>
      <c r="CC508" s="5"/>
      <c r="CD508" s="5"/>
      <c r="CE508" s="5"/>
      <c r="CF508" s="5"/>
      <c r="CG508" s="5"/>
    </row>
    <row r="509" spans="71:85" ht="13.2">
      <c r="BS509" s="5"/>
      <c r="BT509" s="5"/>
      <c r="BU509" s="5"/>
      <c r="BY509" s="5"/>
      <c r="BZ509" s="5"/>
      <c r="CA509" s="5"/>
      <c r="CB509" s="5"/>
      <c r="CC509" s="5"/>
      <c r="CD509" s="5"/>
      <c r="CE509" s="5"/>
      <c r="CF509" s="5"/>
      <c r="CG509" s="5"/>
    </row>
    <row r="510" spans="71:85" ht="13.2">
      <c r="BS510" s="5"/>
      <c r="BT510" s="5"/>
      <c r="BU510" s="5"/>
      <c r="BY510" s="5"/>
      <c r="BZ510" s="5"/>
      <c r="CA510" s="5"/>
      <c r="CB510" s="5"/>
      <c r="CC510" s="5"/>
      <c r="CD510" s="5"/>
      <c r="CE510" s="5"/>
      <c r="CF510" s="5"/>
      <c r="CG510" s="5"/>
    </row>
    <row r="511" spans="71:85" ht="13.2">
      <c r="BS511" s="5"/>
      <c r="BT511" s="5"/>
      <c r="BU511" s="5"/>
      <c r="BY511" s="5"/>
      <c r="BZ511" s="5"/>
      <c r="CA511" s="5"/>
      <c r="CB511" s="5"/>
      <c r="CC511" s="5"/>
      <c r="CD511" s="5"/>
      <c r="CE511" s="5"/>
      <c r="CF511" s="5"/>
      <c r="CG511" s="5"/>
    </row>
    <row r="512" spans="71:85" ht="13.2">
      <c r="BS512" s="5"/>
      <c r="BT512" s="5"/>
      <c r="BU512" s="5"/>
      <c r="BY512" s="5"/>
      <c r="BZ512" s="5"/>
      <c r="CA512" s="5"/>
      <c r="CB512" s="5"/>
      <c r="CC512" s="5"/>
      <c r="CD512" s="5"/>
      <c r="CE512" s="5"/>
      <c r="CF512" s="5"/>
      <c r="CG512" s="5"/>
    </row>
    <row r="513" spans="71:85" ht="13.2">
      <c r="BS513" s="5"/>
      <c r="BT513" s="5"/>
      <c r="BU513" s="5"/>
      <c r="BY513" s="5"/>
      <c r="BZ513" s="5"/>
      <c r="CA513" s="5"/>
      <c r="CB513" s="5"/>
      <c r="CC513" s="5"/>
      <c r="CD513" s="5"/>
      <c r="CE513" s="5"/>
      <c r="CF513" s="5"/>
      <c r="CG513" s="5"/>
    </row>
    <row r="514" spans="71:85" ht="13.2">
      <c r="BS514" s="5"/>
      <c r="BT514" s="5"/>
      <c r="BU514" s="5"/>
      <c r="BY514" s="5"/>
      <c r="BZ514" s="5"/>
      <c r="CA514" s="5"/>
      <c r="CB514" s="5"/>
      <c r="CC514" s="5"/>
      <c r="CD514" s="5"/>
      <c r="CE514" s="5"/>
      <c r="CF514" s="5"/>
      <c r="CG514" s="5"/>
    </row>
    <row r="515" spans="71:85" ht="13.2">
      <c r="BS515" s="5"/>
      <c r="BT515" s="5"/>
      <c r="BU515" s="5"/>
      <c r="BY515" s="5"/>
      <c r="BZ515" s="5"/>
      <c r="CA515" s="5"/>
      <c r="CB515" s="5"/>
      <c r="CC515" s="5"/>
      <c r="CD515" s="5"/>
      <c r="CE515" s="5"/>
      <c r="CF515" s="5"/>
      <c r="CG515" s="5"/>
    </row>
    <row r="516" spans="71:85" ht="13.2">
      <c r="BS516" s="5"/>
      <c r="BT516" s="5"/>
      <c r="BU516" s="5"/>
      <c r="BY516" s="5"/>
      <c r="BZ516" s="5"/>
      <c r="CA516" s="5"/>
      <c r="CB516" s="5"/>
      <c r="CC516" s="5"/>
      <c r="CD516" s="5"/>
      <c r="CE516" s="5"/>
      <c r="CF516" s="5"/>
      <c r="CG516" s="5"/>
    </row>
    <row r="517" spans="71:85" ht="13.2">
      <c r="BS517" s="5"/>
      <c r="BT517" s="5"/>
      <c r="BU517" s="5"/>
      <c r="BY517" s="5"/>
      <c r="BZ517" s="5"/>
      <c r="CA517" s="5"/>
      <c r="CB517" s="5"/>
      <c r="CC517" s="5"/>
      <c r="CD517" s="5"/>
      <c r="CE517" s="5"/>
      <c r="CF517" s="5"/>
      <c r="CG517" s="5"/>
    </row>
    <row r="518" spans="71:85" ht="13.2">
      <c r="BS518" s="5"/>
      <c r="BT518" s="5"/>
      <c r="BU518" s="5"/>
      <c r="BY518" s="5"/>
      <c r="BZ518" s="5"/>
      <c r="CA518" s="5"/>
      <c r="CB518" s="5"/>
      <c r="CC518" s="5"/>
      <c r="CD518" s="5"/>
      <c r="CE518" s="5"/>
      <c r="CF518" s="5"/>
      <c r="CG518" s="5"/>
    </row>
    <row r="519" spans="71:85" ht="13.2">
      <c r="BS519" s="5"/>
      <c r="BT519" s="5"/>
      <c r="BU519" s="5"/>
      <c r="BY519" s="5"/>
      <c r="BZ519" s="5"/>
      <c r="CA519" s="5"/>
      <c r="CB519" s="5"/>
      <c r="CC519" s="5"/>
      <c r="CD519" s="5"/>
      <c r="CE519" s="5"/>
      <c r="CF519" s="5"/>
      <c r="CG519" s="5"/>
    </row>
    <row r="520" spans="71:85" ht="13.2">
      <c r="BS520" s="5"/>
      <c r="BT520" s="5"/>
      <c r="BU520" s="5"/>
      <c r="BY520" s="5"/>
      <c r="BZ520" s="5"/>
      <c r="CA520" s="5"/>
      <c r="CB520" s="5"/>
      <c r="CC520" s="5"/>
      <c r="CD520" s="5"/>
      <c r="CE520" s="5"/>
      <c r="CF520" s="5"/>
      <c r="CG520" s="5"/>
    </row>
    <row r="521" spans="71:85" ht="13.2">
      <c r="BS521" s="5"/>
      <c r="BT521" s="5"/>
      <c r="BU521" s="5"/>
      <c r="BY521" s="5"/>
      <c r="BZ521" s="5"/>
      <c r="CA521" s="5"/>
      <c r="CB521" s="5"/>
      <c r="CC521" s="5"/>
      <c r="CD521" s="5"/>
      <c r="CE521" s="5"/>
      <c r="CF521" s="5"/>
      <c r="CG521" s="5"/>
    </row>
    <row r="522" spans="71:85" ht="13.2">
      <c r="BS522" s="5"/>
      <c r="BT522" s="5"/>
      <c r="BU522" s="5"/>
      <c r="BY522" s="5"/>
      <c r="BZ522" s="5"/>
      <c r="CA522" s="5"/>
      <c r="CB522" s="5"/>
      <c r="CC522" s="5"/>
      <c r="CD522" s="5"/>
      <c r="CE522" s="5"/>
      <c r="CF522" s="5"/>
      <c r="CG522" s="5"/>
    </row>
    <row r="523" spans="71:85" ht="13.2">
      <c r="BS523" s="5"/>
      <c r="BT523" s="5"/>
      <c r="BU523" s="5"/>
      <c r="BY523" s="5"/>
      <c r="BZ523" s="5"/>
      <c r="CA523" s="5"/>
      <c r="CB523" s="5"/>
      <c r="CC523" s="5"/>
      <c r="CD523" s="5"/>
      <c r="CE523" s="5"/>
      <c r="CF523" s="5"/>
      <c r="CG523" s="5"/>
    </row>
    <row r="524" spans="71:85" ht="13.2">
      <c r="BS524" s="5"/>
      <c r="BT524" s="5"/>
      <c r="BU524" s="5"/>
      <c r="BY524" s="5"/>
      <c r="BZ524" s="5"/>
      <c r="CA524" s="5"/>
      <c r="CB524" s="5"/>
      <c r="CC524" s="5"/>
      <c r="CD524" s="5"/>
      <c r="CE524" s="5"/>
      <c r="CF524" s="5"/>
      <c r="CG524" s="5"/>
    </row>
    <row r="525" spans="71:85" ht="13.2">
      <c r="BS525" s="5"/>
      <c r="BT525" s="5"/>
      <c r="BU525" s="5"/>
      <c r="BY525" s="5"/>
      <c r="BZ525" s="5"/>
      <c r="CA525" s="5"/>
      <c r="CB525" s="5"/>
      <c r="CC525" s="5"/>
      <c r="CD525" s="5"/>
      <c r="CE525" s="5"/>
      <c r="CF525" s="5"/>
      <c r="CG525" s="5"/>
    </row>
    <row r="526" spans="71:85" ht="13.2">
      <c r="BS526" s="5"/>
      <c r="BT526" s="5"/>
      <c r="BU526" s="5"/>
      <c r="BY526" s="5"/>
      <c r="BZ526" s="5"/>
      <c r="CA526" s="5"/>
      <c r="CB526" s="5"/>
      <c r="CC526" s="5"/>
      <c r="CD526" s="5"/>
      <c r="CE526" s="5"/>
      <c r="CF526" s="5"/>
      <c r="CG526" s="5"/>
    </row>
    <row r="527" spans="71:85" ht="13.2">
      <c r="BS527" s="5"/>
      <c r="BT527" s="5"/>
      <c r="BU527" s="5"/>
      <c r="BY527" s="5"/>
      <c r="BZ527" s="5"/>
      <c r="CA527" s="5"/>
      <c r="CB527" s="5"/>
      <c r="CC527" s="5"/>
      <c r="CD527" s="5"/>
      <c r="CE527" s="5"/>
      <c r="CF527" s="5"/>
      <c r="CG527" s="5"/>
    </row>
    <row r="528" spans="71:85" ht="13.2">
      <c r="BS528" s="5"/>
      <c r="BT528" s="5"/>
      <c r="BU528" s="5"/>
      <c r="BY528" s="5"/>
      <c r="BZ528" s="5"/>
      <c r="CA528" s="5"/>
      <c r="CB528" s="5"/>
      <c r="CC528" s="5"/>
      <c r="CD528" s="5"/>
      <c r="CE528" s="5"/>
      <c r="CF528" s="5"/>
      <c r="CG528" s="5"/>
    </row>
    <row r="529" spans="71:85" ht="13.2">
      <c r="BS529" s="5"/>
      <c r="BT529" s="5"/>
      <c r="BU529" s="5"/>
      <c r="BY529" s="5"/>
      <c r="BZ529" s="5"/>
      <c r="CA529" s="5"/>
      <c r="CB529" s="5"/>
      <c r="CC529" s="5"/>
      <c r="CD529" s="5"/>
      <c r="CE529" s="5"/>
      <c r="CF529" s="5"/>
      <c r="CG529" s="5"/>
    </row>
    <row r="530" spans="71:85" ht="13.2">
      <c r="BS530" s="5"/>
      <c r="BT530" s="5"/>
      <c r="BU530" s="5"/>
      <c r="BY530" s="5"/>
      <c r="BZ530" s="5"/>
      <c r="CA530" s="5"/>
      <c r="CB530" s="5"/>
      <c r="CC530" s="5"/>
      <c r="CD530" s="5"/>
      <c r="CE530" s="5"/>
      <c r="CF530" s="5"/>
      <c r="CG530" s="5"/>
    </row>
    <row r="531" spans="71:85" ht="13.2">
      <c r="BS531" s="5"/>
      <c r="BT531" s="5"/>
      <c r="BU531" s="5"/>
      <c r="BY531" s="5"/>
      <c r="BZ531" s="5"/>
      <c r="CA531" s="5"/>
      <c r="CB531" s="5"/>
      <c r="CC531" s="5"/>
      <c r="CD531" s="5"/>
      <c r="CE531" s="5"/>
      <c r="CF531" s="5"/>
      <c r="CG531" s="5"/>
    </row>
    <row r="532" spans="71:85" ht="13.2">
      <c r="BS532" s="5"/>
      <c r="BT532" s="5"/>
      <c r="BU532" s="5"/>
      <c r="BY532" s="5"/>
      <c r="BZ532" s="5"/>
      <c r="CA532" s="5"/>
      <c r="CB532" s="5"/>
      <c r="CC532" s="5"/>
      <c r="CD532" s="5"/>
      <c r="CE532" s="5"/>
      <c r="CF532" s="5"/>
      <c r="CG532" s="5"/>
    </row>
    <row r="533" spans="71:85" ht="13.2">
      <c r="BS533" s="5"/>
      <c r="BT533" s="5"/>
      <c r="BU533" s="5"/>
      <c r="BY533" s="5"/>
      <c r="BZ533" s="5"/>
      <c r="CA533" s="5"/>
      <c r="CB533" s="5"/>
      <c r="CC533" s="5"/>
      <c r="CD533" s="5"/>
      <c r="CE533" s="5"/>
      <c r="CF533" s="5"/>
      <c r="CG533" s="5"/>
    </row>
    <row r="534" spans="71:85" ht="13.2">
      <c r="BS534" s="5"/>
      <c r="BT534" s="5"/>
      <c r="BU534" s="5"/>
      <c r="BY534" s="5"/>
      <c r="BZ534" s="5"/>
      <c r="CA534" s="5"/>
      <c r="CB534" s="5"/>
      <c r="CC534" s="5"/>
      <c r="CD534" s="5"/>
      <c r="CE534" s="5"/>
      <c r="CF534" s="5"/>
      <c r="CG534" s="5"/>
    </row>
    <row r="535" spans="71:85" ht="13.2">
      <c r="BS535" s="5"/>
      <c r="BT535" s="5"/>
      <c r="BU535" s="5"/>
      <c r="BY535" s="5"/>
      <c r="BZ535" s="5"/>
      <c r="CA535" s="5"/>
      <c r="CB535" s="5"/>
      <c r="CC535" s="5"/>
      <c r="CD535" s="5"/>
      <c r="CE535" s="5"/>
      <c r="CF535" s="5"/>
      <c r="CG535" s="5"/>
    </row>
    <row r="536" spans="71:85" ht="13.2">
      <c r="BS536" s="5"/>
      <c r="BT536" s="5"/>
      <c r="BU536" s="5"/>
      <c r="BY536" s="5"/>
      <c r="BZ536" s="5"/>
      <c r="CA536" s="5"/>
      <c r="CB536" s="5"/>
      <c r="CC536" s="5"/>
      <c r="CD536" s="5"/>
      <c r="CE536" s="5"/>
      <c r="CF536" s="5"/>
      <c r="CG536" s="5"/>
    </row>
    <row r="537" spans="71:85" ht="13.2">
      <c r="BS537" s="5"/>
      <c r="BT537" s="5"/>
      <c r="BU537" s="5"/>
      <c r="BY537" s="5"/>
      <c r="BZ537" s="5"/>
      <c r="CA537" s="5"/>
      <c r="CB537" s="5"/>
      <c r="CC537" s="5"/>
      <c r="CD537" s="5"/>
      <c r="CE537" s="5"/>
      <c r="CF537" s="5"/>
      <c r="CG537" s="5"/>
    </row>
    <row r="538" spans="71:85" ht="13.2">
      <c r="BS538" s="5"/>
      <c r="BT538" s="5"/>
      <c r="BU538" s="5"/>
      <c r="BY538" s="5"/>
      <c r="BZ538" s="5"/>
      <c r="CA538" s="5"/>
      <c r="CB538" s="5"/>
      <c r="CC538" s="5"/>
      <c r="CD538" s="5"/>
      <c r="CE538" s="5"/>
      <c r="CF538" s="5"/>
      <c r="CG538" s="5"/>
    </row>
    <row r="539" spans="71:85" ht="13.2">
      <c r="BS539" s="5"/>
      <c r="BT539" s="5"/>
      <c r="BU539" s="5"/>
      <c r="BY539" s="5"/>
      <c r="BZ539" s="5"/>
      <c r="CA539" s="5"/>
      <c r="CB539" s="5"/>
      <c r="CC539" s="5"/>
      <c r="CD539" s="5"/>
      <c r="CE539" s="5"/>
      <c r="CF539" s="5"/>
      <c r="CG539" s="5"/>
    </row>
    <row r="540" spans="71:85" ht="13.2">
      <c r="BS540" s="5"/>
      <c r="BT540" s="5"/>
      <c r="BU540" s="5"/>
      <c r="BY540" s="5"/>
      <c r="BZ540" s="5"/>
      <c r="CA540" s="5"/>
      <c r="CB540" s="5"/>
      <c r="CC540" s="5"/>
      <c r="CD540" s="5"/>
      <c r="CE540" s="5"/>
      <c r="CF540" s="5"/>
      <c r="CG540" s="5"/>
    </row>
    <row r="541" spans="71:85" ht="13.2">
      <c r="BS541" s="5"/>
      <c r="BT541" s="5"/>
      <c r="BU541" s="5"/>
      <c r="BY541" s="5"/>
      <c r="BZ541" s="5"/>
      <c r="CA541" s="5"/>
      <c r="CB541" s="5"/>
      <c r="CC541" s="5"/>
      <c r="CD541" s="5"/>
      <c r="CE541" s="5"/>
      <c r="CF541" s="5"/>
      <c r="CG541" s="5"/>
    </row>
    <row r="542" spans="71:85" ht="13.2">
      <c r="BS542" s="5"/>
      <c r="BT542" s="5"/>
      <c r="BU542" s="5"/>
      <c r="BY542" s="5"/>
      <c r="BZ542" s="5"/>
      <c r="CA542" s="5"/>
      <c r="CB542" s="5"/>
      <c r="CC542" s="5"/>
      <c r="CD542" s="5"/>
      <c r="CE542" s="5"/>
      <c r="CF542" s="5"/>
      <c r="CG542" s="5"/>
    </row>
    <row r="543" spans="71:85" ht="13.2">
      <c r="BS543" s="5"/>
      <c r="BT543" s="5"/>
      <c r="BU543" s="5"/>
      <c r="BY543" s="5"/>
      <c r="BZ543" s="5"/>
      <c r="CA543" s="5"/>
      <c r="CB543" s="5"/>
      <c r="CC543" s="5"/>
      <c r="CD543" s="5"/>
      <c r="CE543" s="5"/>
      <c r="CF543" s="5"/>
      <c r="CG543" s="5"/>
    </row>
    <row r="544" spans="71:85" ht="13.2">
      <c r="BS544" s="5"/>
      <c r="BT544" s="5"/>
      <c r="BU544" s="5"/>
      <c r="BY544" s="5"/>
      <c r="BZ544" s="5"/>
      <c r="CA544" s="5"/>
      <c r="CB544" s="5"/>
      <c r="CC544" s="5"/>
      <c r="CD544" s="5"/>
      <c r="CE544" s="5"/>
      <c r="CF544" s="5"/>
      <c r="CG544" s="5"/>
    </row>
    <row r="545" spans="71:85" ht="13.2">
      <c r="BS545" s="5"/>
      <c r="BT545" s="5"/>
      <c r="BU545" s="5"/>
      <c r="BY545" s="5"/>
      <c r="BZ545" s="5"/>
      <c r="CA545" s="5"/>
      <c r="CB545" s="5"/>
      <c r="CC545" s="5"/>
      <c r="CD545" s="5"/>
      <c r="CE545" s="5"/>
      <c r="CF545" s="5"/>
      <c r="CG545" s="5"/>
    </row>
    <row r="546" spans="71:85" ht="13.2">
      <c r="BS546" s="5"/>
      <c r="BT546" s="5"/>
      <c r="BU546" s="5"/>
      <c r="BY546" s="5"/>
      <c r="BZ546" s="5"/>
      <c r="CA546" s="5"/>
      <c r="CB546" s="5"/>
      <c r="CC546" s="5"/>
      <c r="CD546" s="5"/>
      <c r="CE546" s="5"/>
      <c r="CF546" s="5"/>
      <c r="CG546" s="5"/>
    </row>
    <row r="547" spans="71:85" ht="13.2">
      <c r="BS547" s="5"/>
      <c r="BT547" s="5"/>
      <c r="BU547" s="5"/>
      <c r="BY547" s="5"/>
      <c r="BZ547" s="5"/>
      <c r="CA547" s="5"/>
      <c r="CB547" s="5"/>
      <c r="CC547" s="5"/>
      <c r="CD547" s="5"/>
      <c r="CE547" s="5"/>
      <c r="CF547" s="5"/>
      <c r="CG547" s="5"/>
    </row>
    <row r="548" spans="71:85" ht="13.2">
      <c r="BS548" s="5"/>
      <c r="BT548" s="5"/>
      <c r="BU548" s="5"/>
      <c r="BY548" s="5"/>
      <c r="BZ548" s="5"/>
      <c r="CA548" s="5"/>
      <c r="CB548" s="5"/>
      <c r="CC548" s="5"/>
      <c r="CD548" s="5"/>
      <c r="CE548" s="5"/>
      <c r="CF548" s="5"/>
      <c r="CG548" s="5"/>
    </row>
    <row r="549" spans="71:85" ht="13.2">
      <c r="BS549" s="5"/>
      <c r="BT549" s="5"/>
      <c r="BU549" s="5"/>
      <c r="BY549" s="5"/>
      <c r="BZ549" s="5"/>
      <c r="CA549" s="5"/>
      <c r="CB549" s="5"/>
      <c r="CC549" s="5"/>
      <c r="CD549" s="5"/>
      <c r="CE549" s="5"/>
      <c r="CF549" s="5"/>
      <c r="CG549" s="5"/>
    </row>
    <row r="550" spans="71:85" ht="13.2">
      <c r="BS550" s="5"/>
      <c r="BT550" s="5"/>
      <c r="BU550" s="5"/>
      <c r="BY550" s="5"/>
      <c r="BZ550" s="5"/>
      <c r="CA550" s="5"/>
      <c r="CB550" s="5"/>
      <c r="CC550" s="5"/>
      <c r="CD550" s="5"/>
      <c r="CE550" s="5"/>
      <c r="CF550" s="5"/>
      <c r="CG550" s="5"/>
    </row>
    <row r="551" spans="71:85" ht="13.2">
      <c r="BS551" s="5"/>
      <c r="BT551" s="5"/>
      <c r="BU551" s="5"/>
      <c r="BY551" s="5"/>
      <c r="BZ551" s="5"/>
      <c r="CA551" s="5"/>
      <c r="CB551" s="5"/>
      <c r="CC551" s="5"/>
      <c r="CD551" s="5"/>
      <c r="CE551" s="5"/>
      <c r="CF551" s="5"/>
      <c r="CG551" s="5"/>
    </row>
    <row r="552" spans="71:85" ht="13.2">
      <c r="BS552" s="5"/>
      <c r="BT552" s="5"/>
      <c r="BU552" s="5"/>
      <c r="BY552" s="5"/>
      <c r="BZ552" s="5"/>
      <c r="CA552" s="5"/>
      <c r="CB552" s="5"/>
      <c r="CC552" s="5"/>
      <c r="CD552" s="5"/>
      <c r="CE552" s="5"/>
      <c r="CF552" s="5"/>
      <c r="CG552" s="5"/>
    </row>
    <row r="553" spans="71:85" ht="13.2">
      <c r="BS553" s="5"/>
      <c r="BT553" s="5"/>
      <c r="BU553" s="5"/>
      <c r="BY553" s="5"/>
      <c r="BZ553" s="5"/>
      <c r="CA553" s="5"/>
      <c r="CB553" s="5"/>
      <c r="CC553" s="5"/>
      <c r="CD553" s="5"/>
      <c r="CE553" s="5"/>
      <c r="CF553" s="5"/>
      <c r="CG553" s="5"/>
    </row>
    <row r="554" spans="71:85" ht="13.2">
      <c r="BS554" s="5"/>
      <c r="BT554" s="5"/>
      <c r="BU554" s="5"/>
      <c r="BY554" s="5"/>
      <c r="BZ554" s="5"/>
      <c r="CA554" s="5"/>
      <c r="CB554" s="5"/>
      <c r="CC554" s="5"/>
      <c r="CD554" s="5"/>
      <c r="CE554" s="5"/>
      <c r="CF554" s="5"/>
      <c r="CG554" s="5"/>
    </row>
    <row r="555" spans="71:85" ht="13.2">
      <c r="BS555" s="5"/>
      <c r="BT555" s="5"/>
      <c r="BU555" s="5"/>
      <c r="BY555" s="5"/>
      <c r="BZ555" s="5"/>
      <c r="CA555" s="5"/>
      <c r="CB555" s="5"/>
      <c r="CC555" s="5"/>
      <c r="CD555" s="5"/>
      <c r="CE555" s="5"/>
      <c r="CF555" s="5"/>
      <c r="CG555" s="5"/>
    </row>
    <row r="556" spans="71:85" ht="13.2">
      <c r="BS556" s="5"/>
      <c r="BT556" s="5"/>
      <c r="BU556" s="5"/>
      <c r="BY556" s="5"/>
      <c r="BZ556" s="5"/>
      <c r="CA556" s="5"/>
      <c r="CB556" s="5"/>
      <c r="CC556" s="5"/>
      <c r="CD556" s="5"/>
      <c r="CE556" s="5"/>
      <c r="CF556" s="5"/>
      <c r="CG556" s="5"/>
    </row>
    <row r="557" spans="71:85" ht="13.2">
      <c r="BS557" s="5"/>
      <c r="BT557" s="5"/>
      <c r="BU557" s="5"/>
      <c r="BY557" s="5"/>
      <c r="BZ557" s="5"/>
      <c r="CA557" s="5"/>
      <c r="CB557" s="5"/>
      <c r="CC557" s="5"/>
      <c r="CD557" s="5"/>
      <c r="CE557" s="5"/>
      <c r="CF557" s="5"/>
      <c r="CG557" s="5"/>
    </row>
    <row r="558" spans="71:85" ht="13.2">
      <c r="BS558" s="5"/>
      <c r="BT558" s="5"/>
      <c r="BU558" s="5"/>
      <c r="BY558" s="5"/>
      <c r="BZ558" s="5"/>
      <c r="CA558" s="5"/>
      <c r="CB558" s="5"/>
      <c r="CC558" s="5"/>
      <c r="CD558" s="5"/>
      <c r="CE558" s="5"/>
      <c r="CF558" s="5"/>
      <c r="CG558" s="5"/>
    </row>
    <row r="559" spans="71:85" ht="13.2">
      <c r="BS559" s="5"/>
      <c r="BT559" s="5"/>
      <c r="BU559" s="5"/>
      <c r="BY559" s="5"/>
      <c r="BZ559" s="5"/>
      <c r="CA559" s="5"/>
      <c r="CB559" s="5"/>
      <c r="CC559" s="5"/>
      <c r="CD559" s="5"/>
      <c r="CE559" s="5"/>
      <c r="CF559" s="5"/>
      <c r="CG559" s="5"/>
    </row>
    <row r="560" spans="71:85" ht="13.2">
      <c r="BS560" s="5"/>
      <c r="BT560" s="5"/>
      <c r="BU560" s="5"/>
      <c r="BY560" s="5"/>
      <c r="BZ560" s="5"/>
      <c r="CA560" s="5"/>
      <c r="CB560" s="5"/>
      <c r="CC560" s="5"/>
      <c r="CD560" s="5"/>
      <c r="CE560" s="5"/>
      <c r="CF560" s="5"/>
      <c r="CG560" s="5"/>
    </row>
    <row r="561" spans="71:85" ht="13.2">
      <c r="BS561" s="5"/>
      <c r="BT561" s="5"/>
      <c r="BU561" s="5"/>
      <c r="BY561" s="5"/>
      <c r="BZ561" s="5"/>
      <c r="CA561" s="5"/>
      <c r="CB561" s="5"/>
      <c r="CC561" s="5"/>
      <c r="CD561" s="5"/>
      <c r="CE561" s="5"/>
      <c r="CF561" s="5"/>
      <c r="CG561" s="5"/>
    </row>
    <row r="562" spans="71:85" ht="13.2">
      <c r="BS562" s="5"/>
      <c r="BT562" s="5"/>
      <c r="BU562" s="5"/>
      <c r="BY562" s="5"/>
      <c r="BZ562" s="5"/>
      <c r="CA562" s="5"/>
      <c r="CB562" s="5"/>
      <c r="CC562" s="5"/>
      <c r="CD562" s="5"/>
      <c r="CE562" s="5"/>
      <c r="CF562" s="5"/>
      <c r="CG562" s="5"/>
    </row>
    <row r="563" spans="71:85" ht="13.2">
      <c r="BS563" s="5"/>
      <c r="BT563" s="5"/>
      <c r="BU563" s="5"/>
      <c r="BY563" s="5"/>
      <c r="BZ563" s="5"/>
      <c r="CA563" s="5"/>
      <c r="CB563" s="5"/>
      <c r="CC563" s="5"/>
      <c r="CD563" s="5"/>
      <c r="CE563" s="5"/>
      <c r="CF563" s="5"/>
      <c r="CG563" s="5"/>
    </row>
    <row r="564" spans="71:85" ht="13.2">
      <c r="BS564" s="5"/>
      <c r="BT564" s="5"/>
      <c r="BU564" s="5"/>
      <c r="BY564" s="5"/>
      <c r="BZ564" s="5"/>
      <c r="CA564" s="5"/>
      <c r="CB564" s="5"/>
      <c r="CC564" s="5"/>
      <c r="CD564" s="5"/>
      <c r="CE564" s="5"/>
      <c r="CF564" s="5"/>
      <c r="CG564" s="5"/>
    </row>
    <row r="565" spans="71:85" ht="13.2">
      <c r="BS565" s="5"/>
      <c r="BT565" s="5"/>
      <c r="BU565" s="5"/>
      <c r="BY565" s="5"/>
      <c r="BZ565" s="5"/>
      <c r="CA565" s="5"/>
      <c r="CB565" s="5"/>
      <c r="CC565" s="5"/>
      <c r="CD565" s="5"/>
      <c r="CE565" s="5"/>
      <c r="CF565" s="5"/>
      <c r="CG565" s="5"/>
    </row>
    <row r="566" spans="71:85" ht="13.2">
      <c r="BS566" s="5"/>
      <c r="BT566" s="5"/>
      <c r="BU566" s="5"/>
      <c r="BY566" s="5"/>
      <c r="BZ566" s="5"/>
      <c r="CA566" s="5"/>
      <c r="CB566" s="5"/>
      <c r="CC566" s="5"/>
      <c r="CD566" s="5"/>
      <c r="CE566" s="5"/>
      <c r="CF566" s="5"/>
      <c r="CG566" s="5"/>
    </row>
    <row r="567" spans="71:85" ht="13.2">
      <c r="BS567" s="5"/>
      <c r="BT567" s="5"/>
      <c r="BU567" s="5"/>
      <c r="BY567" s="5"/>
      <c r="BZ567" s="5"/>
      <c r="CA567" s="5"/>
      <c r="CB567" s="5"/>
      <c r="CC567" s="5"/>
      <c r="CD567" s="5"/>
      <c r="CE567" s="5"/>
      <c r="CF567" s="5"/>
      <c r="CG567" s="5"/>
    </row>
    <row r="568" spans="71:85" ht="13.2">
      <c r="BS568" s="5"/>
      <c r="BT568" s="5"/>
      <c r="BU568" s="5"/>
      <c r="BY568" s="5"/>
      <c r="BZ568" s="5"/>
      <c r="CA568" s="5"/>
      <c r="CB568" s="5"/>
      <c r="CC568" s="5"/>
      <c r="CD568" s="5"/>
      <c r="CE568" s="5"/>
      <c r="CF568" s="5"/>
      <c r="CG568" s="5"/>
    </row>
    <row r="569" spans="71:85" ht="13.2">
      <c r="BS569" s="5"/>
      <c r="BT569" s="5"/>
      <c r="BU569" s="5"/>
      <c r="BY569" s="5"/>
      <c r="BZ569" s="5"/>
      <c r="CA569" s="5"/>
      <c r="CB569" s="5"/>
      <c r="CC569" s="5"/>
      <c r="CD569" s="5"/>
      <c r="CE569" s="5"/>
      <c r="CF569" s="5"/>
      <c r="CG569" s="5"/>
    </row>
    <row r="570" spans="71:85" ht="13.2">
      <c r="BS570" s="5"/>
      <c r="BT570" s="5"/>
      <c r="BU570" s="5"/>
      <c r="BY570" s="5"/>
      <c r="BZ570" s="5"/>
      <c r="CA570" s="5"/>
      <c r="CB570" s="5"/>
      <c r="CC570" s="5"/>
      <c r="CD570" s="5"/>
      <c r="CE570" s="5"/>
      <c r="CF570" s="5"/>
      <c r="CG570" s="5"/>
    </row>
    <row r="571" spans="71:85" ht="13.2">
      <c r="BS571" s="5"/>
      <c r="BT571" s="5"/>
      <c r="BU571" s="5"/>
      <c r="BY571" s="5"/>
      <c r="BZ571" s="5"/>
      <c r="CA571" s="5"/>
      <c r="CB571" s="5"/>
      <c r="CC571" s="5"/>
      <c r="CD571" s="5"/>
      <c r="CE571" s="5"/>
      <c r="CF571" s="5"/>
      <c r="CG571" s="5"/>
    </row>
    <row r="572" spans="71:85" ht="13.2">
      <c r="BS572" s="5"/>
      <c r="BT572" s="5"/>
      <c r="BU572" s="5"/>
      <c r="BY572" s="5"/>
      <c r="BZ572" s="5"/>
      <c r="CA572" s="5"/>
      <c r="CB572" s="5"/>
      <c r="CC572" s="5"/>
      <c r="CD572" s="5"/>
      <c r="CE572" s="5"/>
      <c r="CF572" s="5"/>
      <c r="CG572" s="5"/>
    </row>
    <row r="573" spans="71:85" ht="13.2">
      <c r="BS573" s="5"/>
      <c r="BT573" s="5"/>
      <c r="BU573" s="5"/>
      <c r="BY573" s="5"/>
      <c r="BZ573" s="5"/>
      <c r="CA573" s="5"/>
      <c r="CB573" s="5"/>
      <c r="CC573" s="5"/>
      <c r="CD573" s="5"/>
      <c r="CE573" s="5"/>
      <c r="CF573" s="5"/>
      <c r="CG573" s="5"/>
    </row>
    <row r="574" spans="71:85" ht="13.2">
      <c r="BS574" s="5"/>
      <c r="BT574" s="5"/>
      <c r="BU574" s="5"/>
      <c r="BY574" s="5"/>
      <c r="BZ574" s="5"/>
      <c r="CA574" s="5"/>
      <c r="CB574" s="5"/>
      <c r="CC574" s="5"/>
      <c r="CD574" s="5"/>
      <c r="CE574" s="5"/>
      <c r="CF574" s="5"/>
      <c r="CG574" s="5"/>
    </row>
    <row r="575" spans="71:85" ht="13.2">
      <c r="BS575" s="5"/>
      <c r="BT575" s="5"/>
      <c r="BU575" s="5"/>
      <c r="BY575" s="5"/>
      <c r="BZ575" s="5"/>
      <c r="CA575" s="5"/>
      <c r="CB575" s="5"/>
      <c r="CC575" s="5"/>
      <c r="CD575" s="5"/>
      <c r="CE575" s="5"/>
      <c r="CF575" s="5"/>
      <c r="CG575" s="5"/>
    </row>
    <row r="576" spans="71:85" ht="13.2">
      <c r="BS576" s="5"/>
      <c r="BT576" s="5"/>
      <c r="BU576" s="5"/>
      <c r="BY576" s="5"/>
      <c r="BZ576" s="5"/>
      <c r="CA576" s="5"/>
      <c r="CB576" s="5"/>
      <c r="CC576" s="5"/>
      <c r="CD576" s="5"/>
      <c r="CE576" s="5"/>
      <c r="CF576" s="5"/>
      <c r="CG576" s="5"/>
    </row>
    <row r="577" spans="71:85" ht="13.2">
      <c r="BS577" s="5"/>
      <c r="BT577" s="5"/>
      <c r="BU577" s="5"/>
      <c r="BY577" s="5"/>
      <c r="BZ577" s="5"/>
      <c r="CA577" s="5"/>
      <c r="CB577" s="5"/>
      <c r="CC577" s="5"/>
      <c r="CD577" s="5"/>
      <c r="CE577" s="5"/>
      <c r="CF577" s="5"/>
      <c r="CG577" s="5"/>
    </row>
    <row r="578" spans="71:85" ht="13.2">
      <c r="BS578" s="5"/>
      <c r="BT578" s="5"/>
      <c r="BU578" s="5"/>
      <c r="BY578" s="5"/>
      <c r="BZ578" s="5"/>
      <c r="CA578" s="5"/>
      <c r="CB578" s="5"/>
      <c r="CC578" s="5"/>
      <c r="CD578" s="5"/>
      <c r="CE578" s="5"/>
      <c r="CF578" s="5"/>
      <c r="CG578" s="5"/>
    </row>
    <row r="579" spans="71:85" ht="13.2">
      <c r="BS579" s="5"/>
      <c r="BT579" s="5"/>
      <c r="BU579" s="5"/>
      <c r="BY579" s="5"/>
      <c r="BZ579" s="5"/>
      <c r="CA579" s="5"/>
      <c r="CB579" s="5"/>
      <c r="CC579" s="5"/>
      <c r="CD579" s="5"/>
      <c r="CE579" s="5"/>
      <c r="CF579" s="5"/>
      <c r="CG579" s="5"/>
    </row>
    <row r="580" spans="71:85" ht="13.2">
      <c r="BS580" s="5"/>
      <c r="BT580" s="5"/>
      <c r="BU580" s="5"/>
      <c r="BY580" s="5"/>
      <c r="BZ580" s="5"/>
      <c r="CA580" s="5"/>
      <c r="CB580" s="5"/>
      <c r="CC580" s="5"/>
      <c r="CD580" s="5"/>
      <c r="CE580" s="5"/>
      <c r="CF580" s="5"/>
      <c r="CG580" s="5"/>
    </row>
    <row r="581" spans="71:85" ht="13.2">
      <c r="BS581" s="5"/>
      <c r="BT581" s="5"/>
      <c r="BU581" s="5"/>
      <c r="BY581" s="5"/>
      <c r="BZ581" s="5"/>
      <c r="CA581" s="5"/>
      <c r="CB581" s="5"/>
      <c r="CC581" s="5"/>
      <c r="CD581" s="5"/>
      <c r="CE581" s="5"/>
      <c r="CF581" s="5"/>
      <c r="CG581" s="5"/>
    </row>
    <row r="582" spans="71:85" ht="13.2">
      <c r="BS582" s="5"/>
      <c r="BT582" s="5"/>
      <c r="BU582" s="5"/>
      <c r="BY582" s="5"/>
      <c r="BZ582" s="5"/>
      <c r="CA582" s="5"/>
      <c r="CB582" s="5"/>
      <c r="CC582" s="5"/>
      <c r="CD582" s="5"/>
      <c r="CE582" s="5"/>
      <c r="CF582" s="5"/>
      <c r="CG582" s="5"/>
    </row>
    <row r="583" spans="71:85" ht="13.2">
      <c r="BS583" s="5"/>
      <c r="BT583" s="5"/>
      <c r="BU583" s="5"/>
      <c r="BY583" s="5"/>
      <c r="BZ583" s="5"/>
      <c r="CA583" s="5"/>
      <c r="CB583" s="5"/>
      <c r="CC583" s="5"/>
      <c r="CD583" s="5"/>
      <c r="CE583" s="5"/>
      <c r="CF583" s="5"/>
      <c r="CG583" s="5"/>
    </row>
    <row r="584" spans="71:85" ht="13.2">
      <c r="BS584" s="5"/>
      <c r="BT584" s="5"/>
      <c r="BU584" s="5"/>
      <c r="BY584" s="5"/>
      <c r="BZ584" s="5"/>
      <c r="CA584" s="5"/>
      <c r="CB584" s="5"/>
      <c r="CC584" s="5"/>
      <c r="CD584" s="5"/>
      <c r="CE584" s="5"/>
      <c r="CF584" s="5"/>
      <c r="CG584" s="5"/>
    </row>
    <row r="585" spans="71:85" ht="13.2">
      <c r="BS585" s="5"/>
      <c r="BT585" s="5"/>
      <c r="BU585" s="5"/>
      <c r="BY585" s="5"/>
      <c r="BZ585" s="5"/>
      <c r="CA585" s="5"/>
      <c r="CB585" s="5"/>
      <c r="CC585" s="5"/>
      <c r="CD585" s="5"/>
      <c r="CE585" s="5"/>
      <c r="CF585" s="5"/>
      <c r="CG585" s="5"/>
    </row>
    <row r="586" spans="71:85" ht="13.2">
      <c r="BS586" s="5"/>
      <c r="BT586" s="5"/>
      <c r="BU586" s="5"/>
      <c r="BY586" s="5"/>
      <c r="BZ586" s="5"/>
      <c r="CA586" s="5"/>
      <c r="CB586" s="5"/>
      <c r="CC586" s="5"/>
      <c r="CD586" s="5"/>
      <c r="CE586" s="5"/>
      <c r="CF586" s="5"/>
      <c r="CG586" s="5"/>
    </row>
    <row r="587" spans="71:85" ht="13.2">
      <c r="BS587" s="5"/>
      <c r="BT587" s="5"/>
      <c r="BU587" s="5"/>
      <c r="BY587" s="5"/>
      <c r="BZ587" s="5"/>
      <c r="CA587" s="5"/>
      <c r="CB587" s="5"/>
      <c r="CC587" s="5"/>
      <c r="CD587" s="5"/>
      <c r="CE587" s="5"/>
      <c r="CF587" s="5"/>
      <c r="CG587" s="5"/>
    </row>
    <row r="588" spans="71:85" ht="13.2">
      <c r="BS588" s="5"/>
      <c r="BT588" s="5"/>
      <c r="BU588" s="5"/>
      <c r="BY588" s="5"/>
      <c r="BZ588" s="5"/>
      <c r="CA588" s="5"/>
      <c r="CB588" s="5"/>
      <c r="CC588" s="5"/>
      <c r="CD588" s="5"/>
      <c r="CE588" s="5"/>
      <c r="CF588" s="5"/>
      <c r="CG588" s="5"/>
    </row>
    <row r="589" spans="71:85" ht="13.2">
      <c r="BS589" s="5"/>
      <c r="BT589" s="5"/>
      <c r="BU589" s="5"/>
      <c r="BY589" s="5"/>
      <c r="BZ589" s="5"/>
      <c r="CA589" s="5"/>
      <c r="CB589" s="5"/>
      <c r="CC589" s="5"/>
      <c r="CD589" s="5"/>
      <c r="CE589" s="5"/>
      <c r="CF589" s="5"/>
      <c r="CG589" s="5"/>
    </row>
    <row r="590" spans="71:85" ht="13.2">
      <c r="BS590" s="5"/>
      <c r="BT590" s="5"/>
      <c r="BU590" s="5"/>
      <c r="BY590" s="5"/>
      <c r="BZ590" s="5"/>
      <c r="CA590" s="5"/>
      <c r="CB590" s="5"/>
      <c r="CC590" s="5"/>
      <c r="CD590" s="5"/>
      <c r="CE590" s="5"/>
      <c r="CF590" s="5"/>
      <c r="CG590" s="5"/>
    </row>
    <row r="591" spans="71:85" ht="13.2">
      <c r="BS591" s="5"/>
      <c r="BT591" s="5"/>
      <c r="BU591" s="5"/>
      <c r="BY591" s="5"/>
      <c r="BZ591" s="5"/>
      <c r="CA591" s="5"/>
      <c r="CB591" s="5"/>
      <c r="CC591" s="5"/>
      <c r="CD591" s="5"/>
      <c r="CE591" s="5"/>
      <c r="CF591" s="5"/>
      <c r="CG591" s="5"/>
    </row>
    <row r="592" spans="71:85" ht="13.2">
      <c r="BS592" s="5"/>
      <c r="BT592" s="5"/>
      <c r="BU592" s="5"/>
      <c r="BY592" s="5"/>
      <c r="BZ592" s="5"/>
      <c r="CA592" s="5"/>
      <c r="CB592" s="5"/>
      <c r="CC592" s="5"/>
      <c r="CD592" s="5"/>
      <c r="CE592" s="5"/>
      <c r="CF592" s="5"/>
      <c r="CG592" s="5"/>
    </row>
    <row r="593" spans="71:85" ht="13.2">
      <c r="BS593" s="5"/>
      <c r="BT593" s="5"/>
      <c r="BU593" s="5"/>
      <c r="BY593" s="5"/>
      <c r="BZ593" s="5"/>
      <c r="CA593" s="5"/>
      <c r="CB593" s="5"/>
      <c r="CC593" s="5"/>
      <c r="CD593" s="5"/>
      <c r="CE593" s="5"/>
      <c r="CF593" s="5"/>
      <c r="CG593" s="5"/>
    </row>
    <row r="594" spans="71:85" ht="13.2">
      <c r="BS594" s="5"/>
      <c r="BT594" s="5"/>
      <c r="BU594" s="5"/>
      <c r="BY594" s="5"/>
      <c r="BZ594" s="5"/>
      <c r="CA594" s="5"/>
      <c r="CB594" s="5"/>
      <c r="CC594" s="5"/>
      <c r="CD594" s="5"/>
      <c r="CE594" s="5"/>
      <c r="CF594" s="5"/>
      <c r="CG594" s="5"/>
    </row>
    <row r="595" spans="71:85" ht="13.2">
      <c r="BS595" s="5"/>
      <c r="BT595" s="5"/>
      <c r="BU595" s="5"/>
      <c r="BY595" s="5"/>
      <c r="BZ595" s="5"/>
      <c r="CA595" s="5"/>
      <c r="CB595" s="5"/>
      <c r="CC595" s="5"/>
      <c r="CD595" s="5"/>
      <c r="CE595" s="5"/>
      <c r="CF595" s="5"/>
      <c r="CG595" s="5"/>
    </row>
    <row r="596" spans="71:85" ht="13.2">
      <c r="BS596" s="5"/>
      <c r="BT596" s="5"/>
      <c r="BU596" s="5"/>
      <c r="BY596" s="5"/>
      <c r="BZ596" s="5"/>
      <c r="CA596" s="5"/>
      <c r="CB596" s="5"/>
      <c r="CC596" s="5"/>
      <c r="CD596" s="5"/>
      <c r="CE596" s="5"/>
      <c r="CF596" s="5"/>
      <c r="CG596" s="5"/>
    </row>
    <row r="597" spans="71:85" ht="13.2">
      <c r="BS597" s="5"/>
      <c r="BT597" s="5"/>
      <c r="BU597" s="5"/>
      <c r="BY597" s="5"/>
      <c r="BZ597" s="5"/>
      <c r="CA597" s="5"/>
      <c r="CB597" s="5"/>
      <c r="CC597" s="5"/>
      <c r="CD597" s="5"/>
      <c r="CE597" s="5"/>
      <c r="CF597" s="5"/>
      <c r="CG597" s="5"/>
    </row>
    <row r="598" spans="71:85" ht="13.2">
      <c r="BS598" s="5"/>
      <c r="BT598" s="5"/>
      <c r="BU598" s="5"/>
      <c r="BY598" s="5"/>
      <c r="BZ598" s="5"/>
      <c r="CA598" s="5"/>
      <c r="CB598" s="5"/>
      <c r="CC598" s="5"/>
      <c r="CD598" s="5"/>
      <c r="CE598" s="5"/>
      <c r="CF598" s="5"/>
      <c r="CG598" s="5"/>
    </row>
    <row r="599" spans="71:85" ht="13.2">
      <c r="BS599" s="5"/>
      <c r="BT599" s="5"/>
      <c r="BU599" s="5"/>
      <c r="BY599" s="5"/>
      <c r="BZ599" s="5"/>
      <c r="CA599" s="5"/>
      <c r="CB599" s="5"/>
      <c r="CC599" s="5"/>
      <c r="CD599" s="5"/>
      <c r="CE599" s="5"/>
      <c r="CF599" s="5"/>
      <c r="CG599" s="5"/>
    </row>
    <row r="600" spans="71:85" ht="13.2">
      <c r="BS600" s="5"/>
      <c r="BT600" s="5"/>
      <c r="BU600" s="5"/>
      <c r="BY600" s="5"/>
      <c r="BZ600" s="5"/>
      <c r="CA600" s="5"/>
      <c r="CB600" s="5"/>
      <c r="CC600" s="5"/>
      <c r="CD600" s="5"/>
      <c r="CE600" s="5"/>
      <c r="CF600" s="5"/>
      <c r="CG600" s="5"/>
    </row>
    <row r="601" spans="71:85" ht="13.2">
      <c r="BS601" s="5"/>
      <c r="BT601" s="5"/>
      <c r="BU601" s="5"/>
      <c r="BY601" s="5"/>
      <c r="BZ601" s="5"/>
      <c r="CA601" s="5"/>
      <c r="CB601" s="5"/>
      <c r="CC601" s="5"/>
      <c r="CD601" s="5"/>
      <c r="CE601" s="5"/>
      <c r="CF601" s="5"/>
      <c r="CG601" s="5"/>
    </row>
    <row r="602" spans="71:85" ht="13.2">
      <c r="BS602" s="5"/>
      <c r="BT602" s="5"/>
      <c r="BU602" s="5"/>
      <c r="BY602" s="5"/>
      <c r="BZ602" s="5"/>
      <c r="CA602" s="5"/>
      <c r="CB602" s="5"/>
      <c r="CC602" s="5"/>
      <c r="CD602" s="5"/>
      <c r="CE602" s="5"/>
      <c r="CF602" s="5"/>
      <c r="CG602" s="5"/>
    </row>
    <row r="603" spans="71:85" ht="13.2">
      <c r="BS603" s="5"/>
      <c r="BT603" s="5"/>
      <c r="BU603" s="5"/>
      <c r="BY603" s="5"/>
      <c r="BZ603" s="5"/>
      <c r="CA603" s="5"/>
      <c r="CB603" s="5"/>
      <c r="CC603" s="5"/>
      <c r="CD603" s="5"/>
      <c r="CE603" s="5"/>
      <c r="CF603" s="5"/>
      <c r="CG603" s="5"/>
    </row>
    <row r="604" spans="71:85" ht="13.2">
      <c r="BS604" s="5"/>
      <c r="BT604" s="5"/>
      <c r="BU604" s="5"/>
      <c r="BY604" s="5"/>
      <c r="BZ604" s="5"/>
      <c r="CA604" s="5"/>
      <c r="CB604" s="5"/>
      <c r="CC604" s="5"/>
      <c r="CD604" s="5"/>
      <c r="CE604" s="5"/>
      <c r="CF604" s="5"/>
      <c r="CG604" s="5"/>
    </row>
    <row r="605" spans="71:85" ht="13.2">
      <c r="BS605" s="5"/>
      <c r="BT605" s="5"/>
      <c r="BU605" s="5"/>
      <c r="BY605" s="5"/>
      <c r="BZ605" s="5"/>
      <c r="CA605" s="5"/>
      <c r="CB605" s="5"/>
      <c r="CC605" s="5"/>
      <c r="CD605" s="5"/>
      <c r="CE605" s="5"/>
      <c r="CF605" s="5"/>
      <c r="CG605" s="5"/>
    </row>
    <row r="606" spans="71:85" ht="13.2">
      <c r="BS606" s="5"/>
      <c r="BT606" s="5"/>
      <c r="BU606" s="5"/>
      <c r="BY606" s="5"/>
      <c r="BZ606" s="5"/>
      <c r="CA606" s="5"/>
      <c r="CB606" s="5"/>
      <c r="CC606" s="5"/>
      <c r="CD606" s="5"/>
      <c r="CE606" s="5"/>
      <c r="CF606" s="5"/>
      <c r="CG606" s="5"/>
    </row>
    <row r="607" spans="71:85" ht="13.2">
      <c r="BS607" s="5"/>
      <c r="BT607" s="5"/>
      <c r="BU607" s="5"/>
      <c r="BY607" s="5"/>
      <c r="BZ607" s="5"/>
      <c r="CA607" s="5"/>
      <c r="CB607" s="5"/>
      <c r="CC607" s="5"/>
      <c r="CD607" s="5"/>
      <c r="CE607" s="5"/>
      <c r="CF607" s="5"/>
      <c r="CG607" s="5"/>
    </row>
    <row r="608" spans="71:85" ht="13.2">
      <c r="BS608" s="5"/>
      <c r="BT608" s="5"/>
      <c r="BU608" s="5"/>
      <c r="BY608" s="5"/>
      <c r="BZ608" s="5"/>
      <c r="CA608" s="5"/>
      <c r="CB608" s="5"/>
      <c r="CC608" s="5"/>
      <c r="CD608" s="5"/>
      <c r="CE608" s="5"/>
      <c r="CF608" s="5"/>
      <c r="CG608" s="5"/>
    </row>
    <row r="609" spans="71:85" ht="13.2">
      <c r="BS609" s="5"/>
      <c r="BT609" s="5"/>
      <c r="BU609" s="5"/>
      <c r="BY609" s="5"/>
      <c r="BZ609" s="5"/>
      <c r="CA609" s="5"/>
      <c r="CB609" s="5"/>
      <c r="CC609" s="5"/>
      <c r="CD609" s="5"/>
      <c r="CE609" s="5"/>
      <c r="CF609" s="5"/>
      <c r="CG609" s="5"/>
    </row>
    <row r="610" spans="71:85" ht="13.2">
      <c r="BS610" s="5"/>
      <c r="BT610" s="5"/>
      <c r="BU610" s="5"/>
      <c r="BY610" s="5"/>
      <c r="BZ610" s="5"/>
      <c r="CA610" s="5"/>
      <c r="CB610" s="5"/>
      <c r="CC610" s="5"/>
      <c r="CD610" s="5"/>
      <c r="CE610" s="5"/>
      <c r="CF610" s="5"/>
      <c r="CG610" s="5"/>
    </row>
    <row r="611" spans="71:85" ht="13.2">
      <c r="BS611" s="5"/>
      <c r="BT611" s="5"/>
      <c r="BU611" s="5"/>
      <c r="BY611" s="5"/>
      <c r="BZ611" s="5"/>
      <c r="CA611" s="5"/>
      <c r="CB611" s="5"/>
      <c r="CC611" s="5"/>
      <c r="CD611" s="5"/>
      <c r="CE611" s="5"/>
      <c r="CF611" s="5"/>
      <c r="CG611" s="5"/>
    </row>
    <row r="612" spans="71:85" ht="13.2">
      <c r="BS612" s="5"/>
      <c r="BT612" s="5"/>
      <c r="BU612" s="5"/>
      <c r="BY612" s="5"/>
      <c r="BZ612" s="5"/>
      <c r="CA612" s="5"/>
      <c r="CB612" s="5"/>
      <c r="CC612" s="5"/>
      <c r="CD612" s="5"/>
      <c r="CE612" s="5"/>
      <c r="CF612" s="5"/>
      <c r="CG612" s="5"/>
    </row>
    <row r="613" spans="71:85" ht="13.2">
      <c r="BS613" s="5"/>
      <c r="BT613" s="5"/>
      <c r="BU613" s="5"/>
      <c r="BY613" s="5"/>
      <c r="BZ613" s="5"/>
      <c r="CA613" s="5"/>
      <c r="CB613" s="5"/>
      <c r="CC613" s="5"/>
      <c r="CD613" s="5"/>
      <c r="CE613" s="5"/>
      <c r="CF613" s="5"/>
      <c r="CG613" s="5"/>
    </row>
    <row r="614" spans="71:85" ht="13.2">
      <c r="BS614" s="5"/>
      <c r="BT614" s="5"/>
      <c r="BU614" s="5"/>
      <c r="BY614" s="5"/>
      <c r="BZ614" s="5"/>
      <c r="CA614" s="5"/>
      <c r="CB614" s="5"/>
      <c r="CC614" s="5"/>
      <c r="CD614" s="5"/>
      <c r="CE614" s="5"/>
      <c r="CF614" s="5"/>
      <c r="CG614" s="5"/>
    </row>
    <row r="615" spans="71:85" ht="13.2">
      <c r="BS615" s="5"/>
      <c r="BT615" s="5"/>
      <c r="BU615" s="5"/>
      <c r="BY615" s="5"/>
      <c r="BZ615" s="5"/>
      <c r="CA615" s="5"/>
      <c r="CB615" s="5"/>
      <c r="CC615" s="5"/>
      <c r="CD615" s="5"/>
      <c r="CE615" s="5"/>
      <c r="CF615" s="5"/>
      <c r="CG615" s="5"/>
    </row>
    <row r="616" spans="71:85" ht="13.2">
      <c r="BS616" s="5"/>
      <c r="BT616" s="5"/>
      <c r="BU616" s="5"/>
      <c r="BY616" s="5"/>
      <c r="BZ616" s="5"/>
      <c r="CA616" s="5"/>
      <c r="CB616" s="5"/>
      <c r="CC616" s="5"/>
      <c r="CD616" s="5"/>
      <c r="CE616" s="5"/>
      <c r="CF616" s="5"/>
      <c r="CG616" s="5"/>
    </row>
    <row r="617" spans="71:85" ht="13.2">
      <c r="BS617" s="5"/>
      <c r="BT617" s="5"/>
      <c r="BU617" s="5"/>
      <c r="BY617" s="5"/>
      <c r="BZ617" s="5"/>
      <c r="CA617" s="5"/>
      <c r="CB617" s="5"/>
      <c r="CC617" s="5"/>
      <c r="CD617" s="5"/>
      <c r="CE617" s="5"/>
      <c r="CF617" s="5"/>
      <c r="CG617" s="5"/>
    </row>
    <row r="618" spans="71:85" ht="13.2">
      <c r="BS618" s="5"/>
      <c r="BT618" s="5"/>
      <c r="BU618" s="5"/>
      <c r="BY618" s="5"/>
      <c r="BZ618" s="5"/>
      <c r="CA618" s="5"/>
      <c r="CB618" s="5"/>
      <c r="CC618" s="5"/>
      <c r="CD618" s="5"/>
      <c r="CE618" s="5"/>
      <c r="CF618" s="5"/>
      <c r="CG618" s="5"/>
    </row>
    <row r="619" spans="71:85" ht="13.2">
      <c r="BS619" s="5"/>
      <c r="BT619" s="5"/>
      <c r="BU619" s="5"/>
      <c r="BY619" s="5"/>
      <c r="BZ619" s="5"/>
      <c r="CA619" s="5"/>
      <c r="CB619" s="5"/>
      <c r="CC619" s="5"/>
      <c r="CD619" s="5"/>
      <c r="CE619" s="5"/>
      <c r="CF619" s="5"/>
      <c r="CG619" s="5"/>
    </row>
    <row r="620" spans="71:85" ht="13.2">
      <c r="BS620" s="5"/>
      <c r="BT620" s="5"/>
      <c r="BU620" s="5"/>
      <c r="BY620" s="5"/>
      <c r="BZ620" s="5"/>
      <c r="CA620" s="5"/>
      <c r="CB620" s="5"/>
      <c r="CC620" s="5"/>
      <c r="CD620" s="5"/>
      <c r="CE620" s="5"/>
      <c r="CF620" s="5"/>
      <c r="CG620" s="5"/>
    </row>
    <row r="621" spans="71:85" ht="13.2">
      <c r="BS621" s="5"/>
      <c r="BT621" s="5"/>
      <c r="BU621" s="5"/>
      <c r="BY621" s="5"/>
      <c r="BZ621" s="5"/>
      <c r="CA621" s="5"/>
      <c r="CB621" s="5"/>
      <c r="CC621" s="5"/>
      <c r="CD621" s="5"/>
      <c r="CE621" s="5"/>
      <c r="CF621" s="5"/>
      <c r="CG621" s="5"/>
    </row>
    <row r="622" spans="71:85" ht="13.2">
      <c r="BS622" s="5"/>
      <c r="BT622" s="5"/>
      <c r="BU622" s="5"/>
      <c r="BY622" s="5"/>
      <c r="BZ622" s="5"/>
      <c r="CA622" s="5"/>
      <c r="CB622" s="5"/>
      <c r="CC622" s="5"/>
      <c r="CD622" s="5"/>
      <c r="CE622" s="5"/>
      <c r="CF622" s="5"/>
      <c r="CG622" s="5"/>
    </row>
    <row r="623" spans="71:85" ht="13.2">
      <c r="BS623" s="5"/>
      <c r="BT623" s="5"/>
      <c r="BU623" s="5"/>
      <c r="BY623" s="5"/>
      <c r="BZ623" s="5"/>
      <c r="CA623" s="5"/>
      <c r="CB623" s="5"/>
      <c r="CC623" s="5"/>
      <c r="CD623" s="5"/>
      <c r="CE623" s="5"/>
      <c r="CF623" s="5"/>
      <c r="CG623" s="5"/>
    </row>
    <row r="624" spans="71:85" ht="13.2">
      <c r="BS624" s="5"/>
      <c r="BT624" s="5"/>
      <c r="BU624" s="5"/>
      <c r="BY624" s="5"/>
      <c r="BZ624" s="5"/>
      <c r="CA624" s="5"/>
      <c r="CB624" s="5"/>
      <c r="CC624" s="5"/>
      <c r="CD624" s="5"/>
      <c r="CE624" s="5"/>
      <c r="CF624" s="5"/>
      <c r="CG624" s="5"/>
    </row>
    <row r="625" spans="71:85" ht="13.2">
      <c r="BS625" s="5"/>
      <c r="BT625" s="5"/>
      <c r="BU625" s="5"/>
      <c r="BY625" s="5"/>
      <c r="BZ625" s="5"/>
      <c r="CA625" s="5"/>
      <c r="CB625" s="5"/>
      <c r="CC625" s="5"/>
      <c r="CD625" s="5"/>
      <c r="CE625" s="5"/>
      <c r="CF625" s="5"/>
      <c r="CG625" s="5"/>
    </row>
    <row r="626" spans="71:85" ht="13.2">
      <c r="BS626" s="5"/>
      <c r="BT626" s="5"/>
      <c r="BU626" s="5"/>
      <c r="BY626" s="5"/>
      <c r="BZ626" s="5"/>
      <c r="CA626" s="5"/>
      <c r="CB626" s="5"/>
      <c r="CC626" s="5"/>
      <c r="CD626" s="5"/>
      <c r="CE626" s="5"/>
      <c r="CF626" s="5"/>
      <c r="CG626" s="5"/>
    </row>
    <row r="627" spans="71:85" ht="13.2">
      <c r="BS627" s="5"/>
      <c r="BT627" s="5"/>
      <c r="BU627" s="5"/>
      <c r="BY627" s="5"/>
      <c r="BZ627" s="5"/>
      <c r="CA627" s="5"/>
      <c r="CB627" s="5"/>
      <c r="CC627" s="5"/>
      <c r="CD627" s="5"/>
      <c r="CE627" s="5"/>
      <c r="CF627" s="5"/>
      <c r="CG627" s="5"/>
    </row>
    <row r="628" spans="71:85" ht="13.2">
      <c r="BS628" s="5"/>
      <c r="BT628" s="5"/>
      <c r="BU628" s="5"/>
      <c r="BY628" s="5"/>
      <c r="BZ628" s="5"/>
      <c r="CA628" s="5"/>
      <c r="CB628" s="5"/>
      <c r="CC628" s="5"/>
      <c r="CD628" s="5"/>
      <c r="CE628" s="5"/>
      <c r="CF628" s="5"/>
      <c r="CG628" s="5"/>
    </row>
    <row r="629" spans="71:85" ht="13.2">
      <c r="BS629" s="5"/>
      <c r="BT629" s="5"/>
      <c r="BU629" s="5"/>
      <c r="BY629" s="5"/>
      <c r="BZ629" s="5"/>
      <c r="CA629" s="5"/>
      <c r="CB629" s="5"/>
      <c r="CC629" s="5"/>
      <c r="CD629" s="5"/>
      <c r="CE629" s="5"/>
      <c r="CF629" s="5"/>
      <c r="CG629" s="5"/>
    </row>
    <row r="630" spans="71:85" ht="13.2">
      <c r="BS630" s="5"/>
      <c r="BT630" s="5"/>
      <c r="BU630" s="5"/>
      <c r="BY630" s="5"/>
      <c r="BZ630" s="5"/>
      <c r="CA630" s="5"/>
      <c r="CB630" s="5"/>
      <c r="CC630" s="5"/>
      <c r="CD630" s="5"/>
      <c r="CE630" s="5"/>
      <c r="CF630" s="5"/>
      <c r="CG630" s="5"/>
    </row>
    <row r="631" spans="71:85" ht="13.2">
      <c r="BS631" s="5"/>
      <c r="BT631" s="5"/>
      <c r="BU631" s="5"/>
      <c r="BY631" s="5"/>
      <c r="BZ631" s="5"/>
      <c r="CA631" s="5"/>
      <c r="CB631" s="5"/>
      <c r="CC631" s="5"/>
      <c r="CD631" s="5"/>
      <c r="CE631" s="5"/>
      <c r="CF631" s="5"/>
      <c r="CG631" s="5"/>
    </row>
    <row r="632" spans="71:85" ht="13.2">
      <c r="BS632" s="5"/>
      <c r="BT632" s="5"/>
      <c r="BU632" s="5"/>
      <c r="BY632" s="5"/>
      <c r="BZ632" s="5"/>
      <c r="CA632" s="5"/>
      <c r="CB632" s="5"/>
      <c r="CC632" s="5"/>
      <c r="CD632" s="5"/>
      <c r="CE632" s="5"/>
      <c r="CF632" s="5"/>
      <c r="CG632" s="5"/>
    </row>
    <row r="633" spans="71:85" ht="13.2">
      <c r="BS633" s="5"/>
      <c r="BT633" s="5"/>
      <c r="BU633" s="5"/>
      <c r="BY633" s="5"/>
      <c r="BZ633" s="5"/>
      <c r="CA633" s="5"/>
      <c r="CB633" s="5"/>
      <c r="CC633" s="5"/>
      <c r="CD633" s="5"/>
      <c r="CE633" s="5"/>
      <c r="CF633" s="5"/>
      <c r="CG633" s="5"/>
    </row>
    <row r="634" spans="71:85" ht="13.2">
      <c r="BS634" s="5"/>
      <c r="BT634" s="5"/>
      <c r="BU634" s="5"/>
      <c r="BY634" s="5"/>
      <c r="BZ634" s="5"/>
      <c r="CA634" s="5"/>
      <c r="CB634" s="5"/>
      <c r="CC634" s="5"/>
      <c r="CD634" s="5"/>
      <c r="CE634" s="5"/>
      <c r="CF634" s="5"/>
      <c r="CG634" s="5"/>
    </row>
    <row r="635" spans="71:85" ht="13.2">
      <c r="BS635" s="5"/>
      <c r="BT635" s="5"/>
      <c r="BU635" s="5"/>
      <c r="BY635" s="5"/>
      <c r="BZ635" s="5"/>
      <c r="CA635" s="5"/>
      <c r="CB635" s="5"/>
      <c r="CC635" s="5"/>
      <c r="CD635" s="5"/>
      <c r="CE635" s="5"/>
      <c r="CF635" s="5"/>
      <c r="CG635" s="5"/>
    </row>
    <row r="636" spans="71:85" ht="13.2">
      <c r="BS636" s="5"/>
      <c r="BT636" s="5"/>
      <c r="BU636" s="5"/>
      <c r="BY636" s="5"/>
      <c r="BZ636" s="5"/>
      <c r="CA636" s="5"/>
      <c r="CB636" s="5"/>
      <c r="CC636" s="5"/>
      <c r="CD636" s="5"/>
      <c r="CE636" s="5"/>
      <c r="CF636" s="5"/>
      <c r="CG636" s="5"/>
    </row>
    <row r="637" spans="71:85" ht="13.2">
      <c r="BS637" s="5"/>
      <c r="BT637" s="5"/>
      <c r="BU637" s="5"/>
      <c r="BY637" s="5"/>
      <c r="BZ637" s="5"/>
      <c r="CA637" s="5"/>
      <c r="CB637" s="5"/>
      <c r="CC637" s="5"/>
      <c r="CD637" s="5"/>
      <c r="CE637" s="5"/>
      <c r="CF637" s="5"/>
      <c r="CG637" s="5"/>
    </row>
    <row r="638" spans="71:85" ht="13.2">
      <c r="BS638" s="5"/>
      <c r="BT638" s="5"/>
      <c r="BU638" s="5"/>
      <c r="BY638" s="5"/>
      <c r="BZ638" s="5"/>
      <c r="CA638" s="5"/>
      <c r="CB638" s="5"/>
      <c r="CC638" s="5"/>
      <c r="CD638" s="5"/>
      <c r="CE638" s="5"/>
      <c r="CF638" s="5"/>
      <c r="CG638" s="5"/>
    </row>
    <row r="639" spans="71:85" ht="13.2">
      <c r="BS639" s="5"/>
      <c r="BT639" s="5"/>
      <c r="BU639" s="5"/>
      <c r="BY639" s="5"/>
      <c r="BZ639" s="5"/>
      <c r="CA639" s="5"/>
      <c r="CB639" s="5"/>
      <c r="CC639" s="5"/>
      <c r="CD639" s="5"/>
      <c r="CE639" s="5"/>
      <c r="CF639" s="5"/>
      <c r="CG639" s="5"/>
    </row>
    <row r="640" spans="71:85" ht="13.2">
      <c r="BS640" s="5"/>
      <c r="BT640" s="5"/>
      <c r="BU640" s="5"/>
      <c r="BY640" s="5"/>
      <c r="BZ640" s="5"/>
      <c r="CA640" s="5"/>
      <c r="CB640" s="5"/>
      <c r="CC640" s="5"/>
      <c r="CD640" s="5"/>
      <c r="CE640" s="5"/>
      <c r="CF640" s="5"/>
      <c r="CG640" s="5"/>
    </row>
    <row r="641" spans="71:85" ht="13.2">
      <c r="BS641" s="5"/>
      <c r="BT641" s="5"/>
      <c r="BU641" s="5"/>
      <c r="BY641" s="5"/>
      <c r="BZ641" s="5"/>
      <c r="CA641" s="5"/>
      <c r="CB641" s="5"/>
      <c r="CC641" s="5"/>
      <c r="CD641" s="5"/>
      <c r="CE641" s="5"/>
      <c r="CF641" s="5"/>
      <c r="CG641" s="5"/>
    </row>
    <row r="642" spans="71:85" ht="13.2">
      <c r="BS642" s="5"/>
      <c r="BT642" s="5"/>
      <c r="BU642" s="5"/>
      <c r="BY642" s="5"/>
      <c r="BZ642" s="5"/>
      <c r="CA642" s="5"/>
      <c r="CB642" s="5"/>
      <c r="CC642" s="5"/>
      <c r="CD642" s="5"/>
      <c r="CE642" s="5"/>
      <c r="CF642" s="5"/>
      <c r="CG642" s="5"/>
    </row>
    <row r="643" spans="71:85" ht="13.2">
      <c r="BS643" s="5"/>
      <c r="BT643" s="5"/>
      <c r="BU643" s="5"/>
      <c r="BY643" s="5"/>
      <c r="BZ643" s="5"/>
      <c r="CA643" s="5"/>
      <c r="CB643" s="5"/>
      <c r="CC643" s="5"/>
      <c r="CD643" s="5"/>
      <c r="CE643" s="5"/>
      <c r="CF643" s="5"/>
      <c r="CG643" s="5"/>
    </row>
    <row r="644" spans="71:85" ht="13.2">
      <c r="BS644" s="5"/>
      <c r="BT644" s="5"/>
      <c r="BU644" s="5"/>
      <c r="BY644" s="5"/>
      <c r="BZ644" s="5"/>
      <c r="CA644" s="5"/>
      <c r="CB644" s="5"/>
      <c r="CC644" s="5"/>
      <c r="CD644" s="5"/>
      <c r="CE644" s="5"/>
      <c r="CF644" s="5"/>
      <c r="CG644" s="5"/>
    </row>
    <row r="645" spans="71:85" ht="13.2">
      <c r="BS645" s="5"/>
      <c r="BT645" s="5"/>
      <c r="BU645" s="5"/>
      <c r="BY645" s="5"/>
      <c r="BZ645" s="5"/>
      <c r="CA645" s="5"/>
      <c r="CB645" s="5"/>
      <c r="CC645" s="5"/>
      <c r="CD645" s="5"/>
      <c r="CE645" s="5"/>
      <c r="CF645" s="5"/>
      <c r="CG645" s="5"/>
    </row>
    <row r="646" spans="71:85" ht="13.2">
      <c r="BS646" s="5"/>
      <c r="BT646" s="5"/>
      <c r="BU646" s="5"/>
      <c r="BY646" s="5"/>
      <c r="BZ646" s="5"/>
      <c r="CA646" s="5"/>
      <c r="CB646" s="5"/>
      <c r="CC646" s="5"/>
      <c r="CD646" s="5"/>
      <c r="CE646" s="5"/>
      <c r="CF646" s="5"/>
      <c r="CG646" s="5"/>
    </row>
    <row r="647" spans="71:85" ht="13.2">
      <c r="BS647" s="5"/>
      <c r="BT647" s="5"/>
      <c r="BU647" s="5"/>
      <c r="BY647" s="5"/>
      <c r="BZ647" s="5"/>
      <c r="CA647" s="5"/>
      <c r="CB647" s="5"/>
      <c r="CC647" s="5"/>
      <c r="CD647" s="5"/>
      <c r="CE647" s="5"/>
      <c r="CF647" s="5"/>
      <c r="CG647" s="5"/>
    </row>
    <row r="648" spans="71:85" ht="13.2">
      <c r="BS648" s="5"/>
      <c r="BT648" s="5"/>
      <c r="BU648" s="5"/>
      <c r="BY648" s="5"/>
      <c r="BZ648" s="5"/>
      <c r="CA648" s="5"/>
      <c r="CB648" s="5"/>
      <c r="CC648" s="5"/>
      <c r="CD648" s="5"/>
      <c r="CE648" s="5"/>
      <c r="CF648" s="5"/>
      <c r="CG648" s="5"/>
    </row>
    <row r="649" spans="71:85" ht="13.2">
      <c r="BS649" s="5"/>
      <c r="BT649" s="5"/>
      <c r="BU649" s="5"/>
      <c r="BY649" s="5"/>
      <c r="BZ649" s="5"/>
      <c r="CA649" s="5"/>
      <c r="CB649" s="5"/>
      <c r="CC649" s="5"/>
      <c r="CD649" s="5"/>
      <c r="CE649" s="5"/>
      <c r="CF649" s="5"/>
      <c r="CG649" s="5"/>
    </row>
    <row r="650" spans="71:85" ht="13.2">
      <c r="BS650" s="5"/>
      <c r="BT650" s="5"/>
      <c r="BU650" s="5"/>
      <c r="BY650" s="5"/>
      <c r="BZ650" s="5"/>
      <c r="CA650" s="5"/>
      <c r="CB650" s="5"/>
      <c r="CC650" s="5"/>
      <c r="CD650" s="5"/>
      <c r="CE650" s="5"/>
      <c r="CF650" s="5"/>
      <c r="CG650" s="5"/>
    </row>
    <row r="651" spans="71:85" ht="13.2">
      <c r="BS651" s="5"/>
      <c r="BT651" s="5"/>
      <c r="BU651" s="5"/>
      <c r="BY651" s="5"/>
      <c r="BZ651" s="5"/>
      <c r="CA651" s="5"/>
      <c r="CB651" s="5"/>
      <c r="CC651" s="5"/>
      <c r="CD651" s="5"/>
      <c r="CE651" s="5"/>
      <c r="CF651" s="5"/>
      <c r="CG651" s="5"/>
    </row>
    <row r="652" spans="71:85" ht="13.2">
      <c r="BS652" s="5"/>
      <c r="BT652" s="5"/>
      <c r="BU652" s="5"/>
      <c r="BY652" s="5"/>
      <c r="BZ652" s="5"/>
      <c r="CA652" s="5"/>
      <c r="CB652" s="5"/>
      <c r="CC652" s="5"/>
      <c r="CD652" s="5"/>
      <c r="CE652" s="5"/>
      <c r="CF652" s="5"/>
      <c r="CG652" s="5"/>
    </row>
    <row r="653" spans="71:85" ht="13.2">
      <c r="BS653" s="5"/>
      <c r="BT653" s="5"/>
      <c r="BU653" s="5"/>
      <c r="BY653" s="5"/>
      <c r="BZ653" s="5"/>
      <c r="CA653" s="5"/>
      <c r="CB653" s="5"/>
      <c r="CC653" s="5"/>
      <c r="CD653" s="5"/>
      <c r="CE653" s="5"/>
      <c r="CF653" s="5"/>
      <c r="CG653" s="5"/>
    </row>
    <row r="654" spans="71:85" ht="13.2">
      <c r="BS654" s="5"/>
      <c r="BT654" s="5"/>
      <c r="BU654" s="5"/>
      <c r="BY654" s="5"/>
      <c r="BZ654" s="5"/>
      <c r="CA654" s="5"/>
      <c r="CB654" s="5"/>
      <c r="CC654" s="5"/>
      <c r="CD654" s="5"/>
      <c r="CE654" s="5"/>
      <c r="CF654" s="5"/>
      <c r="CG654" s="5"/>
    </row>
    <row r="655" spans="71:85" ht="13.2">
      <c r="BS655" s="5"/>
      <c r="BT655" s="5"/>
      <c r="BU655" s="5"/>
      <c r="BY655" s="5"/>
      <c r="BZ655" s="5"/>
      <c r="CA655" s="5"/>
      <c r="CB655" s="5"/>
      <c r="CC655" s="5"/>
      <c r="CD655" s="5"/>
      <c r="CE655" s="5"/>
      <c r="CF655" s="5"/>
      <c r="CG655" s="5"/>
    </row>
    <row r="656" spans="71:85" ht="13.2">
      <c r="BS656" s="5"/>
      <c r="BT656" s="5"/>
      <c r="BU656" s="5"/>
      <c r="BY656" s="5"/>
      <c r="BZ656" s="5"/>
      <c r="CA656" s="5"/>
      <c r="CB656" s="5"/>
      <c r="CC656" s="5"/>
      <c r="CD656" s="5"/>
      <c r="CE656" s="5"/>
      <c r="CF656" s="5"/>
      <c r="CG656" s="5"/>
    </row>
    <row r="657" spans="71:85" ht="13.2">
      <c r="BS657" s="5"/>
      <c r="BT657" s="5"/>
      <c r="BU657" s="5"/>
      <c r="BY657" s="5"/>
      <c r="BZ657" s="5"/>
      <c r="CA657" s="5"/>
      <c r="CB657" s="5"/>
      <c r="CC657" s="5"/>
      <c r="CD657" s="5"/>
      <c r="CE657" s="5"/>
      <c r="CF657" s="5"/>
      <c r="CG657" s="5"/>
    </row>
    <row r="658" spans="71:85" ht="13.2">
      <c r="BS658" s="5"/>
      <c r="BT658" s="5"/>
      <c r="BU658" s="5"/>
      <c r="BY658" s="5"/>
      <c r="BZ658" s="5"/>
      <c r="CA658" s="5"/>
      <c r="CB658" s="5"/>
      <c r="CC658" s="5"/>
      <c r="CD658" s="5"/>
      <c r="CE658" s="5"/>
      <c r="CF658" s="5"/>
      <c r="CG658" s="5"/>
    </row>
    <row r="659" spans="71:85" ht="13.2">
      <c r="BS659" s="5"/>
      <c r="BT659" s="5"/>
      <c r="BU659" s="5"/>
      <c r="BY659" s="5"/>
      <c r="BZ659" s="5"/>
      <c r="CA659" s="5"/>
      <c r="CB659" s="5"/>
      <c r="CC659" s="5"/>
      <c r="CD659" s="5"/>
      <c r="CE659" s="5"/>
      <c r="CF659" s="5"/>
      <c r="CG659" s="5"/>
    </row>
    <row r="660" spans="71:85" ht="13.2">
      <c r="BS660" s="5"/>
      <c r="BT660" s="5"/>
      <c r="BU660" s="5"/>
      <c r="BY660" s="5"/>
      <c r="BZ660" s="5"/>
      <c r="CA660" s="5"/>
      <c r="CB660" s="5"/>
      <c r="CC660" s="5"/>
      <c r="CD660" s="5"/>
      <c r="CE660" s="5"/>
      <c r="CF660" s="5"/>
      <c r="CG660" s="5"/>
    </row>
    <row r="661" spans="71:85" ht="13.2">
      <c r="BS661" s="5"/>
      <c r="BT661" s="5"/>
      <c r="BU661" s="5"/>
      <c r="BY661" s="5"/>
      <c r="BZ661" s="5"/>
      <c r="CA661" s="5"/>
      <c r="CB661" s="5"/>
      <c r="CC661" s="5"/>
      <c r="CD661" s="5"/>
      <c r="CE661" s="5"/>
      <c r="CF661" s="5"/>
      <c r="CG661" s="5"/>
    </row>
    <row r="662" spans="71:85" ht="13.2">
      <c r="BS662" s="5"/>
      <c r="BT662" s="5"/>
      <c r="BU662" s="5"/>
      <c r="BY662" s="5"/>
      <c r="BZ662" s="5"/>
      <c r="CA662" s="5"/>
      <c r="CB662" s="5"/>
      <c r="CC662" s="5"/>
      <c r="CD662" s="5"/>
      <c r="CE662" s="5"/>
      <c r="CF662" s="5"/>
      <c r="CG662" s="5"/>
    </row>
    <row r="663" spans="71:85" ht="13.2">
      <c r="BS663" s="5"/>
      <c r="BT663" s="5"/>
      <c r="BU663" s="5"/>
      <c r="BY663" s="5"/>
      <c r="BZ663" s="5"/>
      <c r="CA663" s="5"/>
      <c r="CB663" s="5"/>
      <c r="CC663" s="5"/>
      <c r="CD663" s="5"/>
      <c r="CE663" s="5"/>
      <c r="CF663" s="5"/>
      <c r="CG663" s="5"/>
    </row>
    <row r="664" spans="71:85" ht="13.2">
      <c r="BS664" s="5"/>
      <c r="BT664" s="5"/>
      <c r="BU664" s="5"/>
      <c r="BY664" s="5"/>
      <c r="BZ664" s="5"/>
      <c r="CA664" s="5"/>
      <c r="CB664" s="5"/>
      <c r="CC664" s="5"/>
      <c r="CD664" s="5"/>
      <c r="CE664" s="5"/>
      <c r="CF664" s="5"/>
      <c r="CG664" s="5"/>
    </row>
    <row r="665" spans="71:85" ht="13.2">
      <c r="BS665" s="5"/>
      <c r="BT665" s="5"/>
      <c r="BU665" s="5"/>
      <c r="BY665" s="5"/>
      <c r="BZ665" s="5"/>
      <c r="CA665" s="5"/>
      <c r="CB665" s="5"/>
      <c r="CC665" s="5"/>
      <c r="CD665" s="5"/>
      <c r="CE665" s="5"/>
      <c r="CF665" s="5"/>
      <c r="CG665" s="5"/>
    </row>
    <row r="666" spans="71:85" ht="13.2">
      <c r="BS666" s="5"/>
      <c r="BT666" s="5"/>
      <c r="BU666" s="5"/>
      <c r="BY666" s="5"/>
      <c r="BZ666" s="5"/>
      <c r="CA666" s="5"/>
      <c r="CB666" s="5"/>
      <c r="CC666" s="5"/>
      <c r="CD666" s="5"/>
      <c r="CE666" s="5"/>
      <c r="CF666" s="5"/>
      <c r="CG666" s="5"/>
    </row>
    <row r="667" spans="71:85" ht="13.2">
      <c r="BS667" s="5"/>
      <c r="BT667" s="5"/>
      <c r="BU667" s="5"/>
      <c r="BY667" s="5"/>
      <c r="BZ667" s="5"/>
      <c r="CA667" s="5"/>
      <c r="CB667" s="5"/>
      <c r="CC667" s="5"/>
      <c r="CD667" s="5"/>
      <c r="CE667" s="5"/>
      <c r="CF667" s="5"/>
      <c r="CG667" s="5"/>
    </row>
    <row r="668" spans="71:85" ht="13.2">
      <c r="BS668" s="5"/>
      <c r="BT668" s="5"/>
      <c r="BU668" s="5"/>
      <c r="BY668" s="5"/>
      <c r="BZ668" s="5"/>
      <c r="CA668" s="5"/>
      <c r="CB668" s="5"/>
      <c r="CC668" s="5"/>
      <c r="CD668" s="5"/>
      <c r="CE668" s="5"/>
      <c r="CF668" s="5"/>
      <c r="CG668" s="5"/>
    </row>
    <row r="669" spans="71:85" ht="13.2">
      <c r="BS669" s="5"/>
      <c r="BT669" s="5"/>
      <c r="BU669" s="5"/>
      <c r="BY669" s="5"/>
      <c r="BZ669" s="5"/>
      <c r="CA669" s="5"/>
      <c r="CB669" s="5"/>
      <c r="CC669" s="5"/>
      <c r="CD669" s="5"/>
      <c r="CE669" s="5"/>
      <c r="CF669" s="5"/>
      <c r="CG669" s="5"/>
    </row>
    <row r="670" spans="71:85" ht="13.2">
      <c r="BS670" s="5"/>
      <c r="BT670" s="5"/>
      <c r="BU670" s="5"/>
      <c r="BY670" s="5"/>
      <c r="BZ670" s="5"/>
      <c r="CA670" s="5"/>
      <c r="CB670" s="5"/>
      <c r="CC670" s="5"/>
      <c r="CD670" s="5"/>
      <c r="CE670" s="5"/>
      <c r="CF670" s="5"/>
      <c r="CG670" s="5"/>
    </row>
    <row r="671" spans="71:85" ht="13.2">
      <c r="BS671" s="5"/>
      <c r="BT671" s="5"/>
      <c r="BU671" s="5"/>
      <c r="BY671" s="5"/>
      <c r="BZ671" s="5"/>
      <c r="CA671" s="5"/>
      <c r="CB671" s="5"/>
      <c r="CC671" s="5"/>
      <c r="CD671" s="5"/>
      <c r="CE671" s="5"/>
      <c r="CF671" s="5"/>
      <c r="CG671" s="5"/>
    </row>
    <row r="672" spans="71:85" ht="13.2">
      <c r="BS672" s="5"/>
      <c r="BT672" s="5"/>
      <c r="BU672" s="5"/>
      <c r="BY672" s="5"/>
      <c r="BZ672" s="5"/>
      <c r="CA672" s="5"/>
      <c r="CB672" s="5"/>
      <c r="CC672" s="5"/>
      <c r="CD672" s="5"/>
      <c r="CE672" s="5"/>
      <c r="CF672" s="5"/>
      <c r="CG672" s="5"/>
    </row>
    <row r="673" spans="71:85" ht="13.2">
      <c r="BS673" s="5"/>
      <c r="BT673" s="5"/>
      <c r="BU673" s="5"/>
      <c r="BY673" s="5"/>
      <c r="BZ673" s="5"/>
      <c r="CA673" s="5"/>
      <c r="CB673" s="5"/>
      <c r="CC673" s="5"/>
      <c r="CD673" s="5"/>
      <c r="CE673" s="5"/>
      <c r="CF673" s="5"/>
      <c r="CG673" s="5"/>
    </row>
    <row r="674" spans="71:85" ht="13.2">
      <c r="BS674" s="5"/>
      <c r="BT674" s="5"/>
      <c r="BU674" s="5"/>
      <c r="BY674" s="5"/>
      <c r="BZ674" s="5"/>
      <c r="CA674" s="5"/>
      <c r="CB674" s="5"/>
      <c r="CC674" s="5"/>
      <c r="CD674" s="5"/>
      <c r="CE674" s="5"/>
      <c r="CF674" s="5"/>
      <c r="CG674" s="5"/>
    </row>
    <row r="675" spans="71:85" ht="13.2">
      <c r="BS675" s="5"/>
      <c r="BT675" s="5"/>
      <c r="BU675" s="5"/>
      <c r="BY675" s="5"/>
      <c r="BZ675" s="5"/>
      <c r="CA675" s="5"/>
      <c r="CB675" s="5"/>
      <c r="CC675" s="5"/>
      <c r="CD675" s="5"/>
      <c r="CE675" s="5"/>
      <c r="CF675" s="5"/>
      <c r="CG675" s="5"/>
    </row>
    <row r="676" spans="71:85" ht="13.2">
      <c r="BS676" s="5"/>
      <c r="BT676" s="5"/>
      <c r="BU676" s="5"/>
      <c r="BY676" s="5"/>
      <c r="BZ676" s="5"/>
      <c r="CA676" s="5"/>
      <c r="CB676" s="5"/>
      <c r="CC676" s="5"/>
      <c r="CD676" s="5"/>
      <c r="CE676" s="5"/>
      <c r="CF676" s="5"/>
      <c r="CG676" s="5"/>
    </row>
    <row r="677" spans="71:85" ht="13.2">
      <c r="BS677" s="5"/>
      <c r="BT677" s="5"/>
      <c r="BU677" s="5"/>
      <c r="BY677" s="5"/>
      <c r="BZ677" s="5"/>
      <c r="CA677" s="5"/>
      <c r="CB677" s="5"/>
      <c r="CC677" s="5"/>
      <c r="CD677" s="5"/>
      <c r="CE677" s="5"/>
      <c r="CF677" s="5"/>
      <c r="CG677" s="5"/>
    </row>
    <row r="678" spans="71:85" ht="13.2">
      <c r="BS678" s="5"/>
      <c r="BT678" s="5"/>
      <c r="BU678" s="5"/>
      <c r="BY678" s="5"/>
      <c r="BZ678" s="5"/>
      <c r="CA678" s="5"/>
      <c r="CB678" s="5"/>
      <c r="CC678" s="5"/>
      <c r="CD678" s="5"/>
      <c r="CE678" s="5"/>
      <c r="CF678" s="5"/>
      <c r="CG678" s="5"/>
    </row>
    <row r="679" spans="71:85" ht="13.2">
      <c r="BS679" s="5"/>
      <c r="BT679" s="5"/>
      <c r="BU679" s="5"/>
      <c r="BY679" s="5"/>
      <c r="BZ679" s="5"/>
      <c r="CA679" s="5"/>
      <c r="CB679" s="5"/>
      <c r="CC679" s="5"/>
      <c r="CD679" s="5"/>
      <c r="CE679" s="5"/>
      <c r="CF679" s="5"/>
      <c r="CG679" s="5"/>
    </row>
    <row r="680" spans="71:85" ht="13.2">
      <c r="BS680" s="5"/>
      <c r="BT680" s="5"/>
      <c r="BU680" s="5"/>
      <c r="BY680" s="5"/>
      <c r="BZ680" s="5"/>
      <c r="CA680" s="5"/>
      <c r="CB680" s="5"/>
      <c r="CC680" s="5"/>
      <c r="CD680" s="5"/>
      <c r="CE680" s="5"/>
      <c r="CF680" s="5"/>
      <c r="CG680" s="5"/>
    </row>
    <row r="681" spans="71:85" ht="13.2">
      <c r="BS681" s="5"/>
      <c r="BT681" s="5"/>
      <c r="BU681" s="5"/>
      <c r="BY681" s="5"/>
      <c r="BZ681" s="5"/>
      <c r="CA681" s="5"/>
      <c r="CB681" s="5"/>
      <c r="CC681" s="5"/>
      <c r="CD681" s="5"/>
      <c r="CE681" s="5"/>
      <c r="CF681" s="5"/>
      <c r="CG681" s="5"/>
    </row>
    <row r="682" spans="71:85" ht="13.2">
      <c r="BS682" s="5"/>
      <c r="BT682" s="5"/>
      <c r="BU682" s="5"/>
      <c r="BY682" s="5"/>
      <c r="BZ682" s="5"/>
      <c r="CA682" s="5"/>
      <c r="CB682" s="5"/>
      <c r="CC682" s="5"/>
      <c r="CD682" s="5"/>
      <c r="CE682" s="5"/>
      <c r="CF682" s="5"/>
      <c r="CG682" s="5"/>
    </row>
    <row r="683" spans="71:85" ht="13.2">
      <c r="BS683" s="5"/>
      <c r="BT683" s="5"/>
      <c r="BU683" s="5"/>
      <c r="BY683" s="5"/>
      <c r="BZ683" s="5"/>
      <c r="CA683" s="5"/>
      <c r="CB683" s="5"/>
      <c r="CC683" s="5"/>
      <c r="CD683" s="5"/>
      <c r="CE683" s="5"/>
      <c r="CF683" s="5"/>
      <c r="CG683" s="5"/>
    </row>
    <row r="684" spans="71:85" ht="13.2">
      <c r="BS684" s="5"/>
      <c r="BT684" s="5"/>
      <c r="BU684" s="5"/>
      <c r="BY684" s="5"/>
      <c r="BZ684" s="5"/>
      <c r="CA684" s="5"/>
      <c r="CB684" s="5"/>
      <c r="CC684" s="5"/>
      <c r="CD684" s="5"/>
      <c r="CE684" s="5"/>
      <c r="CF684" s="5"/>
      <c r="CG684" s="5"/>
    </row>
    <row r="685" spans="71:85" ht="13.2">
      <c r="BS685" s="5"/>
      <c r="BT685" s="5"/>
      <c r="BU685" s="5"/>
      <c r="BY685" s="5"/>
      <c r="BZ685" s="5"/>
      <c r="CA685" s="5"/>
      <c r="CB685" s="5"/>
      <c r="CC685" s="5"/>
      <c r="CD685" s="5"/>
      <c r="CE685" s="5"/>
      <c r="CF685" s="5"/>
      <c r="CG685" s="5"/>
    </row>
    <row r="686" spans="71:85" ht="13.2">
      <c r="BS686" s="5"/>
      <c r="BT686" s="5"/>
      <c r="BU686" s="5"/>
      <c r="BY686" s="5"/>
      <c r="BZ686" s="5"/>
      <c r="CA686" s="5"/>
      <c r="CB686" s="5"/>
      <c r="CC686" s="5"/>
      <c r="CD686" s="5"/>
      <c r="CE686" s="5"/>
      <c r="CF686" s="5"/>
      <c r="CG686" s="5"/>
    </row>
    <row r="687" spans="71:85" ht="13.2">
      <c r="BS687" s="5"/>
      <c r="BT687" s="5"/>
      <c r="BU687" s="5"/>
      <c r="BY687" s="5"/>
      <c r="BZ687" s="5"/>
      <c r="CA687" s="5"/>
      <c r="CB687" s="5"/>
      <c r="CC687" s="5"/>
      <c r="CD687" s="5"/>
      <c r="CE687" s="5"/>
      <c r="CF687" s="5"/>
      <c r="CG687" s="5"/>
    </row>
    <row r="688" spans="71:85" ht="13.2">
      <c r="BS688" s="5"/>
      <c r="BT688" s="5"/>
      <c r="BU688" s="5"/>
      <c r="BY688" s="5"/>
      <c r="BZ688" s="5"/>
      <c r="CA688" s="5"/>
      <c r="CB688" s="5"/>
      <c r="CC688" s="5"/>
      <c r="CD688" s="5"/>
      <c r="CE688" s="5"/>
      <c r="CF688" s="5"/>
      <c r="CG688" s="5"/>
    </row>
    <row r="689" spans="71:85" ht="13.2">
      <c r="BS689" s="5"/>
      <c r="BT689" s="5"/>
      <c r="BU689" s="5"/>
      <c r="BY689" s="5"/>
      <c r="BZ689" s="5"/>
      <c r="CA689" s="5"/>
      <c r="CB689" s="5"/>
      <c r="CC689" s="5"/>
      <c r="CD689" s="5"/>
      <c r="CE689" s="5"/>
      <c r="CF689" s="5"/>
      <c r="CG689" s="5"/>
    </row>
    <row r="690" spans="71:85" ht="13.2">
      <c r="BS690" s="5"/>
      <c r="BT690" s="5"/>
      <c r="BU690" s="5"/>
      <c r="BY690" s="5"/>
      <c r="BZ690" s="5"/>
      <c r="CA690" s="5"/>
      <c r="CB690" s="5"/>
      <c r="CC690" s="5"/>
      <c r="CD690" s="5"/>
      <c r="CE690" s="5"/>
      <c r="CF690" s="5"/>
      <c r="CG690" s="5"/>
    </row>
    <row r="691" spans="71:85" ht="13.2">
      <c r="BS691" s="5"/>
      <c r="BT691" s="5"/>
      <c r="BU691" s="5"/>
      <c r="BY691" s="5"/>
      <c r="BZ691" s="5"/>
      <c r="CA691" s="5"/>
      <c r="CB691" s="5"/>
      <c r="CC691" s="5"/>
      <c r="CD691" s="5"/>
      <c r="CE691" s="5"/>
      <c r="CF691" s="5"/>
      <c r="CG691" s="5"/>
    </row>
    <row r="692" spans="71:85" ht="13.2">
      <c r="BS692" s="5"/>
      <c r="BT692" s="5"/>
      <c r="BU692" s="5"/>
      <c r="BY692" s="5"/>
      <c r="BZ692" s="5"/>
      <c r="CA692" s="5"/>
      <c r="CB692" s="5"/>
      <c r="CC692" s="5"/>
      <c r="CD692" s="5"/>
      <c r="CE692" s="5"/>
      <c r="CF692" s="5"/>
      <c r="CG692" s="5"/>
    </row>
    <row r="693" spans="71:85" ht="13.2">
      <c r="BS693" s="5"/>
      <c r="BT693" s="5"/>
      <c r="BU693" s="5"/>
      <c r="BY693" s="5"/>
      <c r="BZ693" s="5"/>
      <c r="CA693" s="5"/>
      <c r="CB693" s="5"/>
      <c r="CC693" s="5"/>
      <c r="CD693" s="5"/>
      <c r="CE693" s="5"/>
      <c r="CF693" s="5"/>
      <c r="CG693" s="5"/>
    </row>
    <row r="694" spans="71:85" ht="13.2">
      <c r="BS694" s="5"/>
      <c r="BT694" s="5"/>
      <c r="BU694" s="5"/>
      <c r="BY694" s="5"/>
      <c r="BZ694" s="5"/>
      <c r="CA694" s="5"/>
      <c r="CB694" s="5"/>
      <c r="CC694" s="5"/>
      <c r="CD694" s="5"/>
      <c r="CE694" s="5"/>
      <c r="CF694" s="5"/>
      <c r="CG694" s="5"/>
    </row>
    <row r="695" spans="71:85" ht="13.2">
      <c r="BS695" s="5"/>
      <c r="BT695" s="5"/>
      <c r="BU695" s="5"/>
      <c r="BY695" s="5"/>
      <c r="BZ695" s="5"/>
      <c r="CA695" s="5"/>
      <c r="CB695" s="5"/>
      <c r="CC695" s="5"/>
      <c r="CD695" s="5"/>
      <c r="CE695" s="5"/>
      <c r="CF695" s="5"/>
      <c r="CG695" s="5"/>
    </row>
    <row r="696" spans="71:85" ht="13.2">
      <c r="BS696" s="5"/>
      <c r="BT696" s="5"/>
      <c r="BU696" s="5"/>
      <c r="BY696" s="5"/>
      <c r="BZ696" s="5"/>
      <c r="CA696" s="5"/>
      <c r="CB696" s="5"/>
      <c r="CC696" s="5"/>
      <c r="CD696" s="5"/>
      <c r="CE696" s="5"/>
      <c r="CF696" s="5"/>
      <c r="CG696" s="5"/>
    </row>
    <row r="697" spans="71:85" ht="13.2">
      <c r="BS697" s="5"/>
      <c r="BT697" s="5"/>
      <c r="BU697" s="5"/>
      <c r="BY697" s="5"/>
      <c r="BZ697" s="5"/>
      <c r="CA697" s="5"/>
      <c r="CB697" s="5"/>
      <c r="CC697" s="5"/>
      <c r="CD697" s="5"/>
      <c r="CE697" s="5"/>
      <c r="CF697" s="5"/>
      <c r="CG697" s="5"/>
    </row>
    <row r="698" spans="71:85" ht="13.2">
      <c r="BS698" s="5"/>
      <c r="BT698" s="5"/>
      <c r="BU698" s="5"/>
      <c r="BY698" s="5"/>
      <c r="BZ698" s="5"/>
      <c r="CA698" s="5"/>
      <c r="CB698" s="5"/>
      <c r="CC698" s="5"/>
      <c r="CD698" s="5"/>
      <c r="CE698" s="5"/>
      <c r="CF698" s="5"/>
      <c r="CG698" s="5"/>
    </row>
    <row r="699" spans="71:85" ht="13.2">
      <c r="BS699" s="5"/>
      <c r="BT699" s="5"/>
      <c r="BU699" s="5"/>
      <c r="BY699" s="5"/>
      <c r="BZ699" s="5"/>
      <c r="CA699" s="5"/>
      <c r="CB699" s="5"/>
      <c r="CC699" s="5"/>
      <c r="CD699" s="5"/>
      <c r="CE699" s="5"/>
      <c r="CF699" s="5"/>
      <c r="CG699" s="5"/>
    </row>
    <row r="700" spans="71:85" ht="13.2">
      <c r="BS700" s="5"/>
      <c r="BT700" s="5"/>
      <c r="BU700" s="5"/>
      <c r="BY700" s="5"/>
      <c r="BZ700" s="5"/>
      <c r="CA700" s="5"/>
      <c r="CB700" s="5"/>
      <c r="CC700" s="5"/>
      <c r="CD700" s="5"/>
      <c r="CE700" s="5"/>
      <c r="CF700" s="5"/>
      <c r="CG700" s="5"/>
    </row>
    <row r="701" spans="71:85" ht="13.2">
      <c r="BS701" s="5"/>
      <c r="BT701" s="5"/>
      <c r="BU701" s="5"/>
      <c r="BY701" s="5"/>
      <c r="BZ701" s="5"/>
      <c r="CA701" s="5"/>
      <c r="CB701" s="5"/>
      <c r="CC701" s="5"/>
      <c r="CD701" s="5"/>
      <c r="CE701" s="5"/>
      <c r="CF701" s="5"/>
      <c r="CG701" s="5"/>
    </row>
    <row r="702" spans="71:85" ht="13.2">
      <c r="BS702" s="5"/>
      <c r="BT702" s="5"/>
      <c r="BU702" s="5"/>
      <c r="BY702" s="5"/>
      <c r="BZ702" s="5"/>
      <c r="CA702" s="5"/>
      <c r="CB702" s="5"/>
      <c r="CC702" s="5"/>
      <c r="CD702" s="5"/>
      <c r="CE702" s="5"/>
      <c r="CF702" s="5"/>
      <c r="CG702" s="5"/>
    </row>
    <row r="703" spans="71:85" ht="13.2">
      <c r="BS703" s="5"/>
      <c r="BT703" s="5"/>
      <c r="BU703" s="5"/>
      <c r="BY703" s="5"/>
      <c r="BZ703" s="5"/>
      <c r="CA703" s="5"/>
      <c r="CB703" s="5"/>
      <c r="CC703" s="5"/>
      <c r="CD703" s="5"/>
      <c r="CE703" s="5"/>
      <c r="CF703" s="5"/>
      <c r="CG703" s="5"/>
    </row>
    <row r="704" spans="71:85" ht="13.2">
      <c r="BS704" s="5"/>
      <c r="BT704" s="5"/>
      <c r="BU704" s="5"/>
      <c r="BY704" s="5"/>
      <c r="BZ704" s="5"/>
      <c r="CA704" s="5"/>
      <c r="CB704" s="5"/>
      <c r="CC704" s="5"/>
      <c r="CD704" s="5"/>
      <c r="CE704" s="5"/>
      <c r="CF704" s="5"/>
      <c r="CG704" s="5"/>
    </row>
    <row r="705" spans="71:85" ht="13.2">
      <c r="BS705" s="5"/>
      <c r="BT705" s="5"/>
      <c r="BU705" s="5"/>
      <c r="BY705" s="5"/>
      <c r="BZ705" s="5"/>
      <c r="CA705" s="5"/>
      <c r="CB705" s="5"/>
      <c r="CC705" s="5"/>
      <c r="CD705" s="5"/>
      <c r="CE705" s="5"/>
      <c r="CF705" s="5"/>
      <c r="CG705" s="5"/>
    </row>
    <row r="706" spans="71:85" ht="13.2">
      <c r="BS706" s="5"/>
      <c r="BT706" s="5"/>
      <c r="BU706" s="5"/>
      <c r="BY706" s="5"/>
      <c r="BZ706" s="5"/>
      <c r="CA706" s="5"/>
      <c r="CB706" s="5"/>
      <c r="CC706" s="5"/>
      <c r="CD706" s="5"/>
      <c r="CE706" s="5"/>
      <c r="CF706" s="5"/>
      <c r="CG706" s="5"/>
    </row>
    <row r="707" spans="71:85" ht="13.2">
      <c r="BS707" s="5"/>
      <c r="BT707" s="5"/>
      <c r="BU707" s="5"/>
      <c r="BY707" s="5"/>
      <c r="BZ707" s="5"/>
      <c r="CA707" s="5"/>
      <c r="CB707" s="5"/>
      <c r="CC707" s="5"/>
      <c r="CD707" s="5"/>
      <c r="CE707" s="5"/>
      <c r="CF707" s="5"/>
      <c r="CG707" s="5"/>
    </row>
    <row r="708" spans="71:85" ht="13.2">
      <c r="BS708" s="5"/>
      <c r="BT708" s="5"/>
      <c r="BU708" s="5"/>
      <c r="BY708" s="5"/>
      <c r="BZ708" s="5"/>
      <c r="CA708" s="5"/>
      <c r="CB708" s="5"/>
      <c r="CC708" s="5"/>
      <c r="CD708" s="5"/>
      <c r="CE708" s="5"/>
      <c r="CF708" s="5"/>
      <c r="CG708" s="5"/>
    </row>
    <row r="709" spans="71:85" ht="13.2">
      <c r="BS709" s="5"/>
      <c r="BT709" s="5"/>
      <c r="BU709" s="5"/>
      <c r="BY709" s="5"/>
      <c r="BZ709" s="5"/>
      <c r="CA709" s="5"/>
      <c r="CB709" s="5"/>
      <c r="CC709" s="5"/>
      <c r="CD709" s="5"/>
      <c r="CE709" s="5"/>
      <c r="CF709" s="5"/>
      <c r="CG709" s="5"/>
    </row>
    <row r="710" spans="71:85" ht="13.2">
      <c r="BS710" s="5"/>
      <c r="BT710" s="5"/>
      <c r="BU710" s="5"/>
      <c r="BY710" s="5"/>
      <c r="BZ710" s="5"/>
      <c r="CA710" s="5"/>
      <c r="CB710" s="5"/>
      <c r="CC710" s="5"/>
      <c r="CD710" s="5"/>
      <c r="CE710" s="5"/>
      <c r="CF710" s="5"/>
      <c r="CG710" s="5"/>
    </row>
    <row r="711" spans="71:85" ht="13.2">
      <c r="BS711" s="5"/>
      <c r="BT711" s="5"/>
      <c r="BU711" s="5"/>
      <c r="BY711" s="5"/>
      <c r="BZ711" s="5"/>
      <c r="CA711" s="5"/>
      <c r="CB711" s="5"/>
      <c r="CC711" s="5"/>
      <c r="CD711" s="5"/>
      <c r="CE711" s="5"/>
      <c r="CF711" s="5"/>
      <c r="CG711" s="5"/>
    </row>
    <row r="712" spans="71:85" ht="13.2">
      <c r="BS712" s="5"/>
      <c r="BT712" s="5"/>
      <c r="BU712" s="5"/>
      <c r="BY712" s="5"/>
      <c r="BZ712" s="5"/>
      <c r="CA712" s="5"/>
      <c r="CB712" s="5"/>
      <c r="CC712" s="5"/>
      <c r="CD712" s="5"/>
      <c r="CE712" s="5"/>
      <c r="CF712" s="5"/>
      <c r="CG712" s="5"/>
    </row>
    <row r="713" spans="71:85" ht="13.2">
      <c r="BS713" s="5"/>
      <c r="BT713" s="5"/>
      <c r="BU713" s="5"/>
      <c r="BY713" s="5"/>
      <c r="BZ713" s="5"/>
      <c r="CA713" s="5"/>
      <c r="CB713" s="5"/>
      <c r="CC713" s="5"/>
      <c r="CD713" s="5"/>
      <c r="CE713" s="5"/>
      <c r="CF713" s="5"/>
      <c r="CG713" s="5"/>
    </row>
    <row r="714" spans="71:85" ht="13.2">
      <c r="BS714" s="5"/>
      <c r="BT714" s="5"/>
      <c r="BU714" s="5"/>
      <c r="BY714" s="5"/>
      <c r="BZ714" s="5"/>
      <c r="CA714" s="5"/>
      <c r="CB714" s="5"/>
      <c r="CC714" s="5"/>
      <c r="CD714" s="5"/>
      <c r="CE714" s="5"/>
      <c r="CF714" s="5"/>
      <c r="CG714" s="5"/>
    </row>
    <row r="715" spans="71:85" ht="13.2">
      <c r="BS715" s="5"/>
      <c r="BT715" s="5"/>
      <c r="BU715" s="5"/>
      <c r="BY715" s="5"/>
      <c r="BZ715" s="5"/>
      <c r="CA715" s="5"/>
      <c r="CB715" s="5"/>
      <c r="CC715" s="5"/>
      <c r="CD715" s="5"/>
      <c r="CE715" s="5"/>
      <c r="CF715" s="5"/>
      <c r="CG715" s="5"/>
    </row>
    <row r="716" spans="71:85" ht="13.2">
      <c r="BS716" s="5"/>
      <c r="BT716" s="5"/>
      <c r="BU716" s="5"/>
      <c r="BY716" s="5"/>
      <c r="BZ716" s="5"/>
      <c r="CA716" s="5"/>
      <c r="CB716" s="5"/>
      <c r="CC716" s="5"/>
      <c r="CD716" s="5"/>
      <c r="CE716" s="5"/>
      <c r="CF716" s="5"/>
      <c r="CG716" s="5"/>
    </row>
    <row r="717" spans="71:85" ht="13.2">
      <c r="BS717" s="5"/>
      <c r="BT717" s="5"/>
      <c r="BU717" s="5"/>
      <c r="BY717" s="5"/>
      <c r="BZ717" s="5"/>
      <c r="CA717" s="5"/>
      <c r="CB717" s="5"/>
      <c r="CC717" s="5"/>
      <c r="CD717" s="5"/>
      <c r="CE717" s="5"/>
      <c r="CF717" s="5"/>
      <c r="CG717" s="5"/>
    </row>
    <row r="718" spans="71:85" ht="13.2">
      <c r="BS718" s="5"/>
      <c r="BT718" s="5"/>
      <c r="BU718" s="5"/>
      <c r="BY718" s="5"/>
      <c r="BZ718" s="5"/>
      <c r="CA718" s="5"/>
      <c r="CB718" s="5"/>
      <c r="CC718" s="5"/>
      <c r="CD718" s="5"/>
      <c r="CE718" s="5"/>
      <c r="CF718" s="5"/>
      <c r="CG718" s="5"/>
    </row>
    <row r="719" spans="71:85" ht="13.2">
      <c r="BS719" s="5"/>
      <c r="BT719" s="5"/>
      <c r="BU719" s="5"/>
      <c r="BY719" s="5"/>
      <c r="BZ719" s="5"/>
      <c r="CA719" s="5"/>
      <c r="CB719" s="5"/>
      <c r="CC719" s="5"/>
      <c r="CD719" s="5"/>
      <c r="CE719" s="5"/>
      <c r="CF719" s="5"/>
      <c r="CG719" s="5"/>
    </row>
    <row r="720" spans="71:85" ht="13.2">
      <c r="BS720" s="5"/>
      <c r="BT720" s="5"/>
      <c r="BU720" s="5"/>
      <c r="BY720" s="5"/>
      <c r="BZ720" s="5"/>
      <c r="CA720" s="5"/>
      <c r="CB720" s="5"/>
      <c r="CC720" s="5"/>
      <c r="CD720" s="5"/>
      <c r="CE720" s="5"/>
      <c r="CF720" s="5"/>
      <c r="CG720" s="5"/>
    </row>
    <row r="721" spans="71:85" ht="13.2">
      <c r="BS721" s="5"/>
      <c r="BT721" s="5"/>
      <c r="BU721" s="5"/>
      <c r="BY721" s="5"/>
      <c r="BZ721" s="5"/>
      <c r="CA721" s="5"/>
      <c r="CB721" s="5"/>
      <c r="CC721" s="5"/>
      <c r="CD721" s="5"/>
      <c r="CE721" s="5"/>
      <c r="CF721" s="5"/>
      <c r="CG721" s="5"/>
    </row>
    <row r="722" spans="71:85" ht="13.2">
      <c r="BS722" s="5"/>
      <c r="BT722" s="5"/>
      <c r="BU722" s="5"/>
      <c r="BY722" s="5"/>
      <c r="BZ722" s="5"/>
      <c r="CA722" s="5"/>
      <c r="CB722" s="5"/>
      <c r="CC722" s="5"/>
      <c r="CD722" s="5"/>
      <c r="CE722" s="5"/>
      <c r="CF722" s="5"/>
      <c r="CG722" s="5"/>
    </row>
    <row r="723" spans="71:85" ht="13.2">
      <c r="BS723" s="5"/>
      <c r="BT723" s="5"/>
      <c r="BU723" s="5"/>
      <c r="BY723" s="5"/>
      <c r="BZ723" s="5"/>
      <c r="CA723" s="5"/>
      <c r="CB723" s="5"/>
      <c r="CC723" s="5"/>
      <c r="CD723" s="5"/>
      <c r="CE723" s="5"/>
      <c r="CF723" s="5"/>
      <c r="CG723" s="5"/>
    </row>
    <row r="724" spans="71:85" ht="13.2">
      <c r="BS724" s="5"/>
      <c r="BT724" s="5"/>
      <c r="BU724" s="5"/>
      <c r="BY724" s="5"/>
      <c r="BZ724" s="5"/>
      <c r="CA724" s="5"/>
      <c r="CB724" s="5"/>
      <c r="CC724" s="5"/>
      <c r="CD724" s="5"/>
      <c r="CE724" s="5"/>
      <c r="CF724" s="5"/>
      <c r="CG724" s="5"/>
    </row>
    <row r="725" spans="71:85" ht="13.2">
      <c r="BS725" s="5"/>
      <c r="BT725" s="5"/>
      <c r="BU725" s="5"/>
      <c r="BY725" s="5"/>
      <c r="BZ725" s="5"/>
      <c r="CA725" s="5"/>
      <c r="CB725" s="5"/>
      <c r="CC725" s="5"/>
      <c r="CD725" s="5"/>
      <c r="CE725" s="5"/>
      <c r="CF725" s="5"/>
      <c r="CG725" s="5"/>
    </row>
    <row r="726" spans="71:85" ht="13.2">
      <c r="BS726" s="5"/>
      <c r="BT726" s="5"/>
      <c r="BU726" s="5"/>
      <c r="BY726" s="5"/>
      <c r="BZ726" s="5"/>
      <c r="CA726" s="5"/>
      <c r="CB726" s="5"/>
      <c r="CC726" s="5"/>
      <c r="CD726" s="5"/>
      <c r="CE726" s="5"/>
      <c r="CF726" s="5"/>
      <c r="CG726" s="5"/>
    </row>
    <row r="727" spans="71:85" ht="13.2">
      <c r="BS727" s="5"/>
      <c r="BT727" s="5"/>
      <c r="BU727" s="5"/>
      <c r="BY727" s="5"/>
      <c r="BZ727" s="5"/>
      <c r="CA727" s="5"/>
      <c r="CB727" s="5"/>
      <c r="CC727" s="5"/>
      <c r="CD727" s="5"/>
      <c r="CE727" s="5"/>
      <c r="CF727" s="5"/>
      <c r="CG727" s="5"/>
    </row>
    <row r="728" spans="71:85" ht="13.2">
      <c r="BS728" s="5"/>
      <c r="BT728" s="5"/>
      <c r="BU728" s="5"/>
      <c r="BY728" s="5"/>
      <c r="BZ728" s="5"/>
      <c r="CA728" s="5"/>
      <c r="CB728" s="5"/>
      <c r="CC728" s="5"/>
      <c r="CD728" s="5"/>
      <c r="CE728" s="5"/>
      <c r="CF728" s="5"/>
      <c r="CG728" s="5"/>
    </row>
    <row r="729" spans="71:85" ht="13.2">
      <c r="BS729" s="5"/>
      <c r="BT729" s="5"/>
      <c r="BU729" s="5"/>
      <c r="BY729" s="5"/>
      <c r="BZ729" s="5"/>
      <c r="CA729" s="5"/>
      <c r="CB729" s="5"/>
      <c r="CC729" s="5"/>
      <c r="CD729" s="5"/>
      <c r="CE729" s="5"/>
      <c r="CF729" s="5"/>
      <c r="CG729" s="5"/>
    </row>
    <row r="730" spans="71:85" ht="13.2">
      <c r="BS730" s="5"/>
      <c r="BT730" s="5"/>
      <c r="BU730" s="5"/>
      <c r="BY730" s="5"/>
      <c r="BZ730" s="5"/>
      <c r="CA730" s="5"/>
      <c r="CB730" s="5"/>
      <c r="CC730" s="5"/>
      <c r="CD730" s="5"/>
      <c r="CE730" s="5"/>
      <c r="CF730" s="5"/>
      <c r="CG730" s="5"/>
    </row>
    <row r="731" spans="71:85" ht="13.2">
      <c r="BS731" s="5"/>
      <c r="BT731" s="5"/>
      <c r="BU731" s="5"/>
      <c r="BY731" s="5"/>
      <c r="BZ731" s="5"/>
      <c r="CA731" s="5"/>
      <c r="CB731" s="5"/>
      <c r="CC731" s="5"/>
      <c r="CD731" s="5"/>
      <c r="CE731" s="5"/>
      <c r="CF731" s="5"/>
      <c r="CG731" s="5"/>
    </row>
    <row r="732" spans="71:85" ht="13.2">
      <c r="BS732" s="5"/>
      <c r="BT732" s="5"/>
      <c r="BU732" s="5"/>
      <c r="BY732" s="5"/>
      <c r="BZ732" s="5"/>
      <c r="CA732" s="5"/>
      <c r="CB732" s="5"/>
      <c r="CC732" s="5"/>
      <c r="CD732" s="5"/>
      <c r="CE732" s="5"/>
      <c r="CF732" s="5"/>
      <c r="CG732" s="5"/>
    </row>
    <row r="733" spans="71:85" ht="13.2">
      <c r="BS733" s="5"/>
      <c r="BT733" s="5"/>
      <c r="BU733" s="5"/>
      <c r="BY733" s="5"/>
      <c r="BZ733" s="5"/>
      <c r="CA733" s="5"/>
      <c r="CB733" s="5"/>
      <c r="CC733" s="5"/>
      <c r="CD733" s="5"/>
      <c r="CE733" s="5"/>
      <c r="CF733" s="5"/>
      <c r="CG733" s="5"/>
    </row>
    <row r="734" spans="71:85" ht="13.2">
      <c r="BS734" s="5"/>
      <c r="BT734" s="5"/>
      <c r="BU734" s="5"/>
      <c r="BY734" s="5"/>
      <c r="BZ734" s="5"/>
      <c r="CA734" s="5"/>
      <c r="CB734" s="5"/>
      <c r="CC734" s="5"/>
      <c r="CD734" s="5"/>
      <c r="CE734" s="5"/>
      <c r="CF734" s="5"/>
      <c r="CG734" s="5"/>
    </row>
    <row r="735" spans="71:85" ht="13.2">
      <c r="BS735" s="5"/>
      <c r="BT735" s="5"/>
      <c r="BU735" s="5"/>
      <c r="BY735" s="5"/>
      <c r="BZ735" s="5"/>
      <c r="CA735" s="5"/>
      <c r="CB735" s="5"/>
      <c r="CC735" s="5"/>
      <c r="CD735" s="5"/>
      <c r="CE735" s="5"/>
      <c r="CF735" s="5"/>
      <c r="CG735" s="5"/>
    </row>
    <row r="736" spans="71:85" ht="13.2">
      <c r="BS736" s="5"/>
      <c r="BT736" s="5"/>
      <c r="BU736" s="5"/>
      <c r="BY736" s="5"/>
      <c r="BZ736" s="5"/>
      <c r="CA736" s="5"/>
      <c r="CB736" s="5"/>
      <c r="CC736" s="5"/>
      <c r="CD736" s="5"/>
      <c r="CE736" s="5"/>
      <c r="CF736" s="5"/>
      <c r="CG736" s="5"/>
    </row>
    <row r="737" spans="71:85" ht="13.2">
      <c r="BS737" s="5"/>
      <c r="BT737" s="5"/>
      <c r="BU737" s="5"/>
      <c r="BY737" s="5"/>
      <c r="BZ737" s="5"/>
      <c r="CA737" s="5"/>
      <c r="CB737" s="5"/>
      <c r="CC737" s="5"/>
      <c r="CD737" s="5"/>
      <c r="CE737" s="5"/>
      <c r="CF737" s="5"/>
      <c r="CG737" s="5"/>
    </row>
    <row r="738" spans="71:85" ht="13.2">
      <c r="BS738" s="5"/>
      <c r="BT738" s="5"/>
      <c r="BU738" s="5"/>
      <c r="BY738" s="5"/>
      <c r="BZ738" s="5"/>
      <c r="CA738" s="5"/>
      <c r="CB738" s="5"/>
      <c r="CC738" s="5"/>
      <c r="CD738" s="5"/>
      <c r="CE738" s="5"/>
      <c r="CF738" s="5"/>
      <c r="CG738" s="5"/>
    </row>
    <row r="739" spans="71:85" ht="13.2">
      <c r="BS739" s="5"/>
      <c r="BT739" s="5"/>
      <c r="BU739" s="5"/>
      <c r="BY739" s="5"/>
      <c r="BZ739" s="5"/>
      <c r="CA739" s="5"/>
      <c r="CB739" s="5"/>
      <c r="CC739" s="5"/>
      <c r="CD739" s="5"/>
      <c r="CE739" s="5"/>
      <c r="CF739" s="5"/>
      <c r="CG739" s="5"/>
    </row>
    <row r="740" spans="71:85" ht="13.2">
      <c r="BS740" s="5"/>
      <c r="BT740" s="5"/>
      <c r="BU740" s="5"/>
      <c r="BY740" s="5"/>
      <c r="BZ740" s="5"/>
      <c r="CA740" s="5"/>
      <c r="CB740" s="5"/>
      <c r="CC740" s="5"/>
      <c r="CD740" s="5"/>
      <c r="CE740" s="5"/>
      <c r="CF740" s="5"/>
      <c r="CG740" s="5"/>
    </row>
    <row r="741" spans="71:85" ht="13.2">
      <c r="BS741" s="5"/>
      <c r="BT741" s="5"/>
      <c r="BU741" s="5"/>
      <c r="BY741" s="5"/>
      <c r="BZ741" s="5"/>
      <c r="CA741" s="5"/>
      <c r="CB741" s="5"/>
      <c r="CC741" s="5"/>
      <c r="CD741" s="5"/>
      <c r="CE741" s="5"/>
      <c r="CF741" s="5"/>
      <c r="CG741" s="5"/>
    </row>
    <row r="742" spans="71:85" ht="13.2">
      <c r="BS742" s="5"/>
      <c r="BT742" s="5"/>
      <c r="BU742" s="5"/>
      <c r="BY742" s="5"/>
      <c r="BZ742" s="5"/>
      <c r="CA742" s="5"/>
      <c r="CB742" s="5"/>
      <c r="CC742" s="5"/>
      <c r="CD742" s="5"/>
      <c r="CE742" s="5"/>
      <c r="CF742" s="5"/>
      <c r="CG742" s="5"/>
    </row>
    <row r="743" spans="71:85" ht="13.2">
      <c r="BS743" s="5"/>
      <c r="BT743" s="5"/>
      <c r="BU743" s="5"/>
      <c r="BY743" s="5"/>
      <c r="BZ743" s="5"/>
      <c r="CA743" s="5"/>
      <c r="CB743" s="5"/>
      <c r="CC743" s="5"/>
      <c r="CD743" s="5"/>
      <c r="CE743" s="5"/>
      <c r="CF743" s="5"/>
      <c r="CG743" s="5"/>
    </row>
    <row r="744" spans="71:85" ht="13.2">
      <c r="BS744" s="5"/>
      <c r="BT744" s="5"/>
      <c r="BU744" s="5"/>
      <c r="BY744" s="5"/>
      <c r="BZ744" s="5"/>
      <c r="CA744" s="5"/>
      <c r="CB744" s="5"/>
      <c r="CC744" s="5"/>
      <c r="CD744" s="5"/>
      <c r="CE744" s="5"/>
      <c r="CF744" s="5"/>
      <c r="CG744" s="5"/>
    </row>
    <row r="745" spans="71:85" ht="13.2">
      <c r="BS745" s="5"/>
      <c r="BT745" s="5"/>
      <c r="BU745" s="5"/>
      <c r="BY745" s="5"/>
      <c r="BZ745" s="5"/>
      <c r="CA745" s="5"/>
      <c r="CB745" s="5"/>
      <c r="CC745" s="5"/>
      <c r="CD745" s="5"/>
      <c r="CE745" s="5"/>
      <c r="CF745" s="5"/>
      <c r="CG745" s="5"/>
    </row>
    <row r="746" spans="71:85" ht="13.2">
      <c r="BS746" s="5"/>
      <c r="BT746" s="5"/>
      <c r="BU746" s="5"/>
      <c r="BY746" s="5"/>
      <c r="BZ746" s="5"/>
      <c r="CA746" s="5"/>
      <c r="CB746" s="5"/>
      <c r="CC746" s="5"/>
      <c r="CD746" s="5"/>
      <c r="CE746" s="5"/>
      <c r="CF746" s="5"/>
      <c r="CG746" s="5"/>
    </row>
    <row r="747" spans="71:85" ht="13.2">
      <c r="BS747" s="5"/>
      <c r="BT747" s="5"/>
      <c r="BU747" s="5"/>
      <c r="BY747" s="5"/>
      <c r="BZ747" s="5"/>
      <c r="CA747" s="5"/>
      <c r="CB747" s="5"/>
      <c r="CC747" s="5"/>
      <c r="CD747" s="5"/>
      <c r="CE747" s="5"/>
      <c r="CF747" s="5"/>
      <c r="CG747" s="5"/>
    </row>
    <row r="748" spans="71:85" ht="13.2">
      <c r="BS748" s="5"/>
      <c r="BT748" s="5"/>
      <c r="BU748" s="5"/>
      <c r="BY748" s="5"/>
      <c r="BZ748" s="5"/>
      <c r="CA748" s="5"/>
      <c r="CB748" s="5"/>
      <c r="CC748" s="5"/>
      <c r="CD748" s="5"/>
      <c r="CE748" s="5"/>
      <c r="CF748" s="5"/>
      <c r="CG748" s="5"/>
    </row>
    <row r="749" spans="71:85" ht="13.2">
      <c r="BS749" s="5"/>
      <c r="BT749" s="5"/>
      <c r="BU749" s="5"/>
      <c r="BY749" s="5"/>
      <c r="BZ749" s="5"/>
      <c r="CA749" s="5"/>
      <c r="CB749" s="5"/>
      <c r="CC749" s="5"/>
      <c r="CD749" s="5"/>
      <c r="CE749" s="5"/>
      <c r="CF749" s="5"/>
      <c r="CG749" s="5"/>
    </row>
    <row r="750" spans="71:85" ht="13.2">
      <c r="BS750" s="5"/>
      <c r="BT750" s="5"/>
      <c r="BU750" s="5"/>
      <c r="BY750" s="5"/>
      <c r="BZ750" s="5"/>
      <c r="CA750" s="5"/>
      <c r="CB750" s="5"/>
      <c r="CC750" s="5"/>
      <c r="CD750" s="5"/>
      <c r="CE750" s="5"/>
      <c r="CF750" s="5"/>
      <c r="CG750" s="5"/>
    </row>
    <row r="751" spans="71:85" ht="13.2">
      <c r="BS751" s="5"/>
      <c r="BT751" s="5"/>
      <c r="BU751" s="5"/>
      <c r="BY751" s="5"/>
      <c r="BZ751" s="5"/>
      <c r="CA751" s="5"/>
      <c r="CB751" s="5"/>
      <c r="CC751" s="5"/>
      <c r="CD751" s="5"/>
      <c r="CE751" s="5"/>
      <c r="CF751" s="5"/>
      <c r="CG751" s="5"/>
    </row>
    <row r="752" spans="71:85" ht="13.2">
      <c r="BS752" s="5"/>
      <c r="BT752" s="5"/>
      <c r="BU752" s="5"/>
      <c r="BY752" s="5"/>
      <c r="BZ752" s="5"/>
      <c r="CA752" s="5"/>
      <c r="CB752" s="5"/>
      <c r="CC752" s="5"/>
      <c r="CD752" s="5"/>
      <c r="CE752" s="5"/>
      <c r="CF752" s="5"/>
      <c r="CG752" s="5"/>
    </row>
    <row r="753" spans="71:85" ht="13.2">
      <c r="BS753" s="5"/>
      <c r="BT753" s="5"/>
      <c r="BU753" s="5"/>
      <c r="BY753" s="5"/>
      <c r="BZ753" s="5"/>
      <c r="CA753" s="5"/>
      <c r="CB753" s="5"/>
      <c r="CC753" s="5"/>
      <c r="CD753" s="5"/>
      <c r="CE753" s="5"/>
      <c r="CF753" s="5"/>
      <c r="CG753" s="5"/>
    </row>
    <row r="754" spans="71:85" ht="13.2">
      <c r="BS754" s="5"/>
      <c r="BT754" s="5"/>
      <c r="BU754" s="5"/>
      <c r="BY754" s="5"/>
      <c r="BZ754" s="5"/>
      <c r="CA754" s="5"/>
      <c r="CB754" s="5"/>
      <c r="CC754" s="5"/>
      <c r="CD754" s="5"/>
      <c r="CE754" s="5"/>
      <c r="CF754" s="5"/>
      <c r="CG754" s="5"/>
    </row>
    <row r="755" spans="71:85" ht="13.2">
      <c r="BS755" s="5"/>
      <c r="BT755" s="5"/>
      <c r="BU755" s="5"/>
      <c r="BY755" s="5"/>
      <c r="BZ755" s="5"/>
      <c r="CA755" s="5"/>
      <c r="CB755" s="5"/>
      <c r="CC755" s="5"/>
      <c r="CD755" s="5"/>
      <c r="CE755" s="5"/>
      <c r="CF755" s="5"/>
      <c r="CG755" s="5"/>
    </row>
    <row r="756" spans="71:85" ht="13.2">
      <c r="BS756" s="5"/>
      <c r="BT756" s="5"/>
      <c r="BU756" s="5"/>
      <c r="BY756" s="5"/>
      <c r="BZ756" s="5"/>
      <c r="CA756" s="5"/>
      <c r="CB756" s="5"/>
      <c r="CC756" s="5"/>
      <c r="CD756" s="5"/>
      <c r="CE756" s="5"/>
      <c r="CF756" s="5"/>
      <c r="CG756" s="5"/>
    </row>
    <row r="757" spans="71:85" ht="13.2">
      <c r="BS757" s="5"/>
      <c r="BT757" s="5"/>
      <c r="BU757" s="5"/>
      <c r="BY757" s="5"/>
      <c r="BZ757" s="5"/>
      <c r="CA757" s="5"/>
      <c r="CB757" s="5"/>
      <c r="CC757" s="5"/>
      <c r="CD757" s="5"/>
      <c r="CE757" s="5"/>
      <c r="CF757" s="5"/>
      <c r="CG757" s="5"/>
    </row>
    <row r="758" spans="71:85" ht="13.2">
      <c r="BS758" s="5"/>
      <c r="BT758" s="5"/>
      <c r="BU758" s="5"/>
      <c r="BY758" s="5"/>
      <c r="BZ758" s="5"/>
      <c r="CA758" s="5"/>
      <c r="CB758" s="5"/>
      <c r="CC758" s="5"/>
      <c r="CD758" s="5"/>
      <c r="CE758" s="5"/>
      <c r="CF758" s="5"/>
      <c r="CG758" s="5"/>
    </row>
    <row r="759" spans="71:85" ht="13.2">
      <c r="BS759" s="5"/>
      <c r="BT759" s="5"/>
      <c r="BU759" s="5"/>
      <c r="BY759" s="5"/>
      <c r="BZ759" s="5"/>
      <c r="CA759" s="5"/>
      <c r="CB759" s="5"/>
      <c r="CC759" s="5"/>
      <c r="CD759" s="5"/>
      <c r="CE759" s="5"/>
      <c r="CF759" s="5"/>
      <c r="CG759" s="5"/>
    </row>
    <row r="760" spans="71:85" ht="13.2">
      <c r="BS760" s="5"/>
      <c r="BT760" s="5"/>
      <c r="BU760" s="5"/>
      <c r="BY760" s="5"/>
      <c r="BZ760" s="5"/>
      <c r="CA760" s="5"/>
      <c r="CB760" s="5"/>
      <c r="CC760" s="5"/>
      <c r="CD760" s="5"/>
      <c r="CE760" s="5"/>
      <c r="CF760" s="5"/>
      <c r="CG760" s="5"/>
    </row>
    <row r="761" spans="71:85" ht="13.2">
      <c r="BS761" s="5"/>
      <c r="BT761" s="5"/>
      <c r="BU761" s="5"/>
      <c r="BY761" s="5"/>
      <c r="BZ761" s="5"/>
      <c r="CA761" s="5"/>
      <c r="CB761" s="5"/>
      <c r="CC761" s="5"/>
      <c r="CD761" s="5"/>
      <c r="CE761" s="5"/>
      <c r="CF761" s="5"/>
      <c r="CG761" s="5"/>
    </row>
    <row r="762" spans="71:85" ht="13.2">
      <c r="BS762" s="5"/>
      <c r="BT762" s="5"/>
      <c r="BU762" s="5"/>
      <c r="BY762" s="5"/>
      <c r="BZ762" s="5"/>
      <c r="CA762" s="5"/>
      <c r="CB762" s="5"/>
      <c r="CC762" s="5"/>
      <c r="CD762" s="5"/>
      <c r="CE762" s="5"/>
      <c r="CF762" s="5"/>
      <c r="CG762" s="5"/>
    </row>
    <row r="763" spans="71:85" ht="13.2">
      <c r="BS763" s="5"/>
      <c r="BT763" s="5"/>
      <c r="BU763" s="5"/>
      <c r="BY763" s="5"/>
      <c r="BZ763" s="5"/>
      <c r="CA763" s="5"/>
      <c r="CB763" s="5"/>
      <c r="CC763" s="5"/>
      <c r="CD763" s="5"/>
      <c r="CE763" s="5"/>
      <c r="CF763" s="5"/>
      <c r="CG763" s="5"/>
    </row>
    <row r="764" spans="71:85" ht="13.2">
      <c r="BS764" s="5"/>
      <c r="BT764" s="5"/>
      <c r="BU764" s="5"/>
      <c r="BY764" s="5"/>
      <c r="BZ764" s="5"/>
      <c r="CA764" s="5"/>
      <c r="CB764" s="5"/>
      <c r="CC764" s="5"/>
      <c r="CD764" s="5"/>
      <c r="CE764" s="5"/>
      <c r="CF764" s="5"/>
      <c r="CG764" s="5"/>
    </row>
    <row r="765" spans="71:85" ht="13.2">
      <c r="BS765" s="5"/>
      <c r="BT765" s="5"/>
      <c r="BU765" s="5"/>
      <c r="BY765" s="5"/>
      <c r="BZ765" s="5"/>
      <c r="CA765" s="5"/>
      <c r="CB765" s="5"/>
      <c r="CC765" s="5"/>
      <c r="CD765" s="5"/>
      <c r="CE765" s="5"/>
      <c r="CF765" s="5"/>
      <c r="CG765" s="5"/>
    </row>
    <row r="766" spans="71:85" ht="13.2">
      <c r="BS766" s="5"/>
      <c r="BT766" s="5"/>
      <c r="BU766" s="5"/>
      <c r="BY766" s="5"/>
      <c r="BZ766" s="5"/>
      <c r="CA766" s="5"/>
      <c r="CB766" s="5"/>
      <c r="CC766" s="5"/>
      <c r="CD766" s="5"/>
      <c r="CE766" s="5"/>
      <c r="CF766" s="5"/>
      <c r="CG766" s="5"/>
    </row>
    <row r="767" spans="71:85" ht="13.2">
      <c r="BS767" s="5"/>
      <c r="BT767" s="5"/>
      <c r="BU767" s="5"/>
      <c r="BY767" s="5"/>
      <c r="BZ767" s="5"/>
      <c r="CA767" s="5"/>
      <c r="CB767" s="5"/>
      <c r="CC767" s="5"/>
      <c r="CD767" s="5"/>
      <c r="CE767" s="5"/>
      <c r="CF767" s="5"/>
      <c r="CG767" s="5"/>
    </row>
    <row r="768" spans="71:85" ht="13.2">
      <c r="BS768" s="5"/>
      <c r="BT768" s="5"/>
      <c r="BU768" s="5"/>
      <c r="BY768" s="5"/>
      <c r="BZ768" s="5"/>
      <c r="CA768" s="5"/>
      <c r="CB768" s="5"/>
      <c r="CC768" s="5"/>
      <c r="CD768" s="5"/>
      <c r="CE768" s="5"/>
      <c r="CF768" s="5"/>
      <c r="CG768" s="5"/>
    </row>
    <row r="769" spans="71:85" ht="13.2">
      <c r="BS769" s="5"/>
      <c r="BT769" s="5"/>
      <c r="BU769" s="5"/>
      <c r="BY769" s="5"/>
      <c r="BZ769" s="5"/>
      <c r="CA769" s="5"/>
      <c r="CB769" s="5"/>
      <c r="CC769" s="5"/>
      <c r="CD769" s="5"/>
      <c r="CE769" s="5"/>
      <c r="CF769" s="5"/>
      <c r="CG769" s="5"/>
    </row>
    <row r="770" spans="71:85" ht="13.2">
      <c r="BS770" s="5"/>
      <c r="BT770" s="5"/>
      <c r="BU770" s="5"/>
      <c r="BY770" s="5"/>
      <c r="BZ770" s="5"/>
      <c r="CA770" s="5"/>
      <c r="CB770" s="5"/>
      <c r="CC770" s="5"/>
      <c r="CD770" s="5"/>
      <c r="CE770" s="5"/>
      <c r="CF770" s="5"/>
      <c r="CG770" s="5"/>
    </row>
    <row r="771" spans="71:85" ht="13.2">
      <c r="BS771" s="5"/>
      <c r="BT771" s="5"/>
      <c r="BU771" s="5"/>
      <c r="BY771" s="5"/>
      <c r="BZ771" s="5"/>
      <c r="CA771" s="5"/>
      <c r="CB771" s="5"/>
      <c r="CC771" s="5"/>
      <c r="CD771" s="5"/>
      <c r="CE771" s="5"/>
      <c r="CF771" s="5"/>
      <c r="CG771" s="5"/>
    </row>
    <row r="772" spans="71:85" ht="13.2">
      <c r="BS772" s="5"/>
      <c r="BT772" s="5"/>
      <c r="BU772" s="5"/>
      <c r="BY772" s="5"/>
      <c r="BZ772" s="5"/>
      <c r="CA772" s="5"/>
      <c r="CB772" s="5"/>
      <c r="CC772" s="5"/>
      <c r="CD772" s="5"/>
      <c r="CE772" s="5"/>
      <c r="CF772" s="5"/>
      <c r="CG772" s="5"/>
    </row>
    <row r="773" spans="71:85" ht="13.2">
      <c r="BS773" s="5"/>
      <c r="BT773" s="5"/>
      <c r="BU773" s="5"/>
      <c r="BY773" s="5"/>
      <c r="BZ773" s="5"/>
      <c r="CA773" s="5"/>
      <c r="CB773" s="5"/>
      <c r="CC773" s="5"/>
      <c r="CD773" s="5"/>
      <c r="CE773" s="5"/>
      <c r="CF773" s="5"/>
      <c r="CG773" s="5"/>
    </row>
    <row r="774" spans="71:85" ht="13.2">
      <c r="BS774" s="5"/>
      <c r="BT774" s="5"/>
      <c r="BU774" s="5"/>
      <c r="BY774" s="5"/>
      <c r="BZ774" s="5"/>
      <c r="CA774" s="5"/>
      <c r="CB774" s="5"/>
      <c r="CC774" s="5"/>
      <c r="CD774" s="5"/>
      <c r="CE774" s="5"/>
      <c r="CF774" s="5"/>
      <c r="CG774" s="5"/>
    </row>
    <row r="775" spans="71:85" ht="13.2">
      <c r="BS775" s="5"/>
      <c r="BT775" s="5"/>
      <c r="BU775" s="5"/>
      <c r="BY775" s="5"/>
      <c r="BZ775" s="5"/>
      <c r="CA775" s="5"/>
      <c r="CB775" s="5"/>
      <c r="CC775" s="5"/>
      <c r="CD775" s="5"/>
      <c r="CE775" s="5"/>
      <c r="CF775" s="5"/>
      <c r="CG775" s="5"/>
    </row>
    <row r="776" spans="71:85" ht="13.2">
      <c r="BS776" s="5"/>
      <c r="BT776" s="5"/>
      <c r="BU776" s="5"/>
      <c r="BY776" s="5"/>
      <c r="BZ776" s="5"/>
      <c r="CA776" s="5"/>
      <c r="CB776" s="5"/>
      <c r="CC776" s="5"/>
      <c r="CD776" s="5"/>
      <c r="CE776" s="5"/>
      <c r="CF776" s="5"/>
      <c r="CG776" s="5"/>
    </row>
    <row r="777" spans="71:85" ht="13.2">
      <c r="BS777" s="5"/>
      <c r="BT777" s="5"/>
      <c r="BU777" s="5"/>
      <c r="BY777" s="5"/>
      <c r="BZ777" s="5"/>
      <c r="CA777" s="5"/>
      <c r="CB777" s="5"/>
      <c r="CC777" s="5"/>
      <c r="CD777" s="5"/>
      <c r="CE777" s="5"/>
      <c r="CF777" s="5"/>
      <c r="CG777" s="5"/>
    </row>
    <row r="778" spans="71:85" ht="13.2">
      <c r="BS778" s="5"/>
      <c r="BT778" s="5"/>
      <c r="BU778" s="5"/>
      <c r="BY778" s="5"/>
      <c r="BZ778" s="5"/>
      <c r="CA778" s="5"/>
      <c r="CB778" s="5"/>
      <c r="CC778" s="5"/>
      <c r="CD778" s="5"/>
      <c r="CE778" s="5"/>
      <c r="CF778" s="5"/>
      <c r="CG778" s="5"/>
    </row>
    <row r="779" spans="71:85" ht="13.2">
      <c r="BS779" s="5"/>
      <c r="BT779" s="5"/>
      <c r="BU779" s="5"/>
      <c r="BY779" s="5"/>
      <c r="BZ779" s="5"/>
      <c r="CA779" s="5"/>
      <c r="CB779" s="5"/>
      <c r="CC779" s="5"/>
      <c r="CD779" s="5"/>
      <c r="CE779" s="5"/>
      <c r="CF779" s="5"/>
      <c r="CG779" s="5"/>
    </row>
    <row r="780" spans="71:85" ht="13.2">
      <c r="BS780" s="5"/>
      <c r="BT780" s="5"/>
      <c r="BU780" s="5"/>
      <c r="BY780" s="5"/>
      <c r="BZ780" s="5"/>
      <c r="CA780" s="5"/>
      <c r="CB780" s="5"/>
      <c r="CC780" s="5"/>
      <c r="CD780" s="5"/>
      <c r="CE780" s="5"/>
      <c r="CF780" s="5"/>
      <c r="CG780" s="5"/>
    </row>
    <row r="781" spans="71:85" ht="13.2">
      <c r="BS781" s="5"/>
      <c r="BT781" s="5"/>
      <c r="BU781" s="5"/>
      <c r="BY781" s="5"/>
      <c r="BZ781" s="5"/>
      <c r="CA781" s="5"/>
      <c r="CB781" s="5"/>
      <c r="CC781" s="5"/>
      <c r="CD781" s="5"/>
      <c r="CE781" s="5"/>
      <c r="CF781" s="5"/>
      <c r="CG781" s="5"/>
    </row>
    <row r="782" spans="71:85" ht="13.2">
      <c r="BS782" s="5"/>
      <c r="BT782" s="5"/>
      <c r="BU782" s="5"/>
      <c r="BY782" s="5"/>
      <c r="BZ782" s="5"/>
      <c r="CA782" s="5"/>
      <c r="CB782" s="5"/>
      <c r="CC782" s="5"/>
      <c r="CD782" s="5"/>
      <c r="CE782" s="5"/>
      <c r="CF782" s="5"/>
      <c r="CG782" s="5"/>
    </row>
    <row r="783" spans="71:85" ht="13.2">
      <c r="BS783" s="5"/>
      <c r="BT783" s="5"/>
      <c r="BU783" s="5"/>
      <c r="BY783" s="5"/>
      <c r="BZ783" s="5"/>
      <c r="CA783" s="5"/>
      <c r="CB783" s="5"/>
      <c r="CC783" s="5"/>
      <c r="CD783" s="5"/>
      <c r="CE783" s="5"/>
      <c r="CF783" s="5"/>
      <c r="CG783" s="5"/>
    </row>
    <row r="784" spans="71:85" ht="13.2">
      <c r="BS784" s="5"/>
      <c r="BT784" s="5"/>
      <c r="BU784" s="5"/>
      <c r="BY784" s="5"/>
      <c r="BZ784" s="5"/>
      <c r="CA784" s="5"/>
      <c r="CB784" s="5"/>
      <c r="CC784" s="5"/>
      <c r="CD784" s="5"/>
      <c r="CE784" s="5"/>
      <c r="CF784" s="5"/>
      <c r="CG784" s="5"/>
    </row>
    <row r="785" spans="71:85" ht="13.2">
      <c r="BS785" s="5"/>
      <c r="BT785" s="5"/>
      <c r="BU785" s="5"/>
      <c r="BY785" s="5"/>
      <c r="BZ785" s="5"/>
      <c r="CA785" s="5"/>
      <c r="CB785" s="5"/>
      <c r="CC785" s="5"/>
      <c r="CD785" s="5"/>
      <c r="CE785" s="5"/>
      <c r="CF785" s="5"/>
      <c r="CG785" s="5"/>
    </row>
    <row r="786" spans="71:85" ht="13.2">
      <c r="BS786" s="5"/>
      <c r="BT786" s="5"/>
      <c r="BU786" s="5"/>
      <c r="BY786" s="5"/>
      <c r="BZ786" s="5"/>
      <c r="CA786" s="5"/>
      <c r="CB786" s="5"/>
      <c r="CC786" s="5"/>
      <c r="CD786" s="5"/>
      <c r="CE786" s="5"/>
      <c r="CF786" s="5"/>
      <c r="CG786" s="5"/>
    </row>
    <row r="787" spans="71:85" ht="13.2">
      <c r="BS787" s="5"/>
      <c r="BT787" s="5"/>
      <c r="BU787" s="5"/>
      <c r="BY787" s="5"/>
      <c r="BZ787" s="5"/>
      <c r="CA787" s="5"/>
      <c r="CB787" s="5"/>
      <c r="CC787" s="5"/>
      <c r="CD787" s="5"/>
      <c r="CE787" s="5"/>
      <c r="CF787" s="5"/>
      <c r="CG787" s="5"/>
    </row>
    <row r="788" spans="71:85" ht="13.2">
      <c r="BS788" s="5"/>
      <c r="BT788" s="5"/>
      <c r="BU788" s="5"/>
      <c r="BY788" s="5"/>
      <c r="BZ788" s="5"/>
      <c r="CA788" s="5"/>
      <c r="CB788" s="5"/>
      <c r="CC788" s="5"/>
      <c r="CD788" s="5"/>
      <c r="CE788" s="5"/>
      <c r="CF788" s="5"/>
      <c r="CG788" s="5"/>
    </row>
    <row r="789" spans="71:85" ht="13.2">
      <c r="BS789" s="5"/>
      <c r="BT789" s="5"/>
      <c r="BU789" s="5"/>
      <c r="BY789" s="5"/>
      <c r="BZ789" s="5"/>
      <c r="CA789" s="5"/>
      <c r="CB789" s="5"/>
      <c r="CC789" s="5"/>
      <c r="CD789" s="5"/>
      <c r="CE789" s="5"/>
      <c r="CF789" s="5"/>
      <c r="CG789" s="5"/>
    </row>
    <row r="790" spans="71:85" ht="13.2">
      <c r="BS790" s="5"/>
      <c r="BT790" s="5"/>
      <c r="BU790" s="5"/>
      <c r="BY790" s="5"/>
      <c r="BZ790" s="5"/>
      <c r="CA790" s="5"/>
      <c r="CB790" s="5"/>
      <c r="CC790" s="5"/>
      <c r="CD790" s="5"/>
      <c r="CE790" s="5"/>
      <c r="CF790" s="5"/>
      <c r="CG790" s="5"/>
    </row>
    <row r="791" spans="71:85" ht="13.2">
      <c r="BS791" s="5"/>
      <c r="BT791" s="5"/>
      <c r="BU791" s="5"/>
      <c r="BY791" s="5"/>
      <c r="BZ791" s="5"/>
      <c r="CA791" s="5"/>
      <c r="CB791" s="5"/>
      <c r="CC791" s="5"/>
      <c r="CD791" s="5"/>
      <c r="CE791" s="5"/>
      <c r="CF791" s="5"/>
      <c r="CG791" s="5"/>
    </row>
    <row r="792" spans="71:85" ht="13.2">
      <c r="BS792" s="5"/>
      <c r="BT792" s="5"/>
      <c r="BU792" s="5"/>
      <c r="BY792" s="5"/>
      <c r="BZ792" s="5"/>
      <c r="CA792" s="5"/>
      <c r="CB792" s="5"/>
      <c r="CC792" s="5"/>
      <c r="CD792" s="5"/>
      <c r="CE792" s="5"/>
      <c r="CF792" s="5"/>
      <c r="CG792" s="5"/>
    </row>
    <row r="793" spans="71:85" ht="13.2">
      <c r="BS793" s="5"/>
      <c r="BT793" s="5"/>
      <c r="BU793" s="5"/>
      <c r="BY793" s="5"/>
      <c r="BZ793" s="5"/>
      <c r="CA793" s="5"/>
      <c r="CB793" s="5"/>
      <c r="CC793" s="5"/>
      <c r="CD793" s="5"/>
      <c r="CE793" s="5"/>
      <c r="CF793" s="5"/>
      <c r="CG793" s="5"/>
    </row>
    <row r="794" spans="71:85" ht="13.2">
      <c r="BS794" s="5"/>
      <c r="BT794" s="5"/>
      <c r="BU794" s="5"/>
      <c r="BY794" s="5"/>
      <c r="BZ794" s="5"/>
      <c r="CA794" s="5"/>
      <c r="CB794" s="5"/>
      <c r="CC794" s="5"/>
      <c r="CD794" s="5"/>
      <c r="CE794" s="5"/>
      <c r="CF794" s="5"/>
      <c r="CG794" s="5"/>
    </row>
    <row r="795" spans="71:85" ht="13.2">
      <c r="BS795" s="5"/>
      <c r="BT795" s="5"/>
      <c r="BU795" s="5"/>
      <c r="BY795" s="5"/>
      <c r="BZ795" s="5"/>
      <c r="CA795" s="5"/>
      <c r="CB795" s="5"/>
      <c r="CC795" s="5"/>
      <c r="CD795" s="5"/>
      <c r="CE795" s="5"/>
      <c r="CF795" s="5"/>
      <c r="CG795" s="5"/>
    </row>
    <row r="796" spans="71:85" ht="13.2">
      <c r="BS796" s="5"/>
      <c r="BT796" s="5"/>
      <c r="BU796" s="5"/>
      <c r="BY796" s="5"/>
      <c r="BZ796" s="5"/>
      <c r="CA796" s="5"/>
      <c r="CB796" s="5"/>
      <c r="CC796" s="5"/>
      <c r="CD796" s="5"/>
      <c r="CE796" s="5"/>
      <c r="CF796" s="5"/>
      <c r="CG796" s="5"/>
    </row>
    <row r="797" spans="71:85" ht="13.2">
      <c r="BS797" s="5"/>
      <c r="BT797" s="5"/>
      <c r="BU797" s="5"/>
      <c r="BY797" s="5"/>
      <c r="BZ797" s="5"/>
      <c r="CA797" s="5"/>
      <c r="CB797" s="5"/>
      <c r="CC797" s="5"/>
      <c r="CD797" s="5"/>
      <c r="CE797" s="5"/>
      <c r="CF797" s="5"/>
      <c r="CG797" s="5"/>
    </row>
    <row r="798" spans="71:85" ht="13.2">
      <c r="BS798" s="5"/>
      <c r="BT798" s="5"/>
      <c r="BU798" s="5"/>
      <c r="BY798" s="5"/>
      <c r="BZ798" s="5"/>
      <c r="CA798" s="5"/>
      <c r="CB798" s="5"/>
      <c r="CC798" s="5"/>
      <c r="CD798" s="5"/>
      <c r="CE798" s="5"/>
      <c r="CF798" s="5"/>
      <c r="CG798" s="5"/>
    </row>
    <row r="799" spans="71:85" ht="13.2">
      <c r="BS799" s="5"/>
      <c r="BT799" s="5"/>
      <c r="BU799" s="5"/>
      <c r="BY799" s="5"/>
      <c r="BZ799" s="5"/>
      <c r="CA799" s="5"/>
      <c r="CB799" s="5"/>
      <c r="CC799" s="5"/>
      <c r="CD799" s="5"/>
      <c r="CE799" s="5"/>
      <c r="CF799" s="5"/>
      <c r="CG799" s="5"/>
    </row>
    <row r="800" spans="71:85" ht="13.2">
      <c r="BS800" s="5"/>
      <c r="BT800" s="5"/>
      <c r="BU800" s="5"/>
      <c r="BY800" s="5"/>
      <c r="BZ800" s="5"/>
      <c r="CA800" s="5"/>
      <c r="CB800" s="5"/>
      <c r="CC800" s="5"/>
      <c r="CD800" s="5"/>
      <c r="CE800" s="5"/>
      <c r="CF800" s="5"/>
      <c r="CG800" s="5"/>
    </row>
    <row r="801" spans="71:85" ht="13.2">
      <c r="BS801" s="5"/>
      <c r="BT801" s="5"/>
      <c r="BU801" s="5"/>
      <c r="BY801" s="5"/>
      <c r="BZ801" s="5"/>
      <c r="CA801" s="5"/>
      <c r="CB801" s="5"/>
      <c r="CC801" s="5"/>
      <c r="CD801" s="5"/>
      <c r="CE801" s="5"/>
      <c r="CF801" s="5"/>
      <c r="CG801" s="5"/>
    </row>
    <row r="802" spans="71:85" ht="13.2">
      <c r="BS802" s="5"/>
      <c r="BT802" s="5"/>
      <c r="BU802" s="5"/>
      <c r="BY802" s="5"/>
      <c r="BZ802" s="5"/>
      <c r="CA802" s="5"/>
      <c r="CB802" s="5"/>
      <c r="CC802" s="5"/>
      <c r="CD802" s="5"/>
      <c r="CE802" s="5"/>
      <c r="CF802" s="5"/>
      <c r="CG802" s="5"/>
    </row>
    <row r="803" spans="71:85" ht="13.2">
      <c r="BS803" s="5"/>
      <c r="BT803" s="5"/>
      <c r="BU803" s="5"/>
      <c r="BY803" s="5"/>
      <c r="BZ803" s="5"/>
      <c r="CA803" s="5"/>
      <c r="CB803" s="5"/>
      <c r="CC803" s="5"/>
      <c r="CD803" s="5"/>
      <c r="CE803" s="5"/>
      <c r="CF803" s="5"/>
      <c r="CG803" s="5"/>
    </row>
    <row r="804" spans="71:85" ht="13.2">
      <c r="BS804" s="5"/>
      <c r="BT804" s="5"/>
      <c r="BU804" s="5"/>
      <c r="BY804" s="5"/>
      <c r="BZ804" s="5"/>
      <c r="CA804" s="5"/>
      <c r="CB804" s="5"/>
      <c r="CC804" s="5"/>
      <c r="CD804" s="5"/>
      <c r="CE804" s="5"/>
      <c r="CF804" s="5"/>
      <c r="CG804" s="5"/>
    </row>
    <row r="805" spans="71:85" ht="13.2">
      <c r="BS805" s="5"/>
      <c r="BT805" s="5"/>
      <c r="BU805" s="5"/>
      <c r="BY805" s="5"/>
      <c r="BZ805" s="5"/>
      <c r="CA805" s="5"/>
      <c r="CB805" s="5"/>
      <c r="CC805" s="5"/>
      <c r="CD805" s="5"/>
      <c r="CE805" s="5"/>
      <c r="CF805" s="5"/>
      <c r="CG805" s="5"/>
    </row>
    <row r="806" spans="71:85" ht="13.2">
      <c r="BS806" s="5"/>
      <c r="BT806" s="5"/>
      <c r="BU806" s="5"/>
      <c r="BY806" s="5"/>
      <c r="BZ806" s="5"/>
      <c r="CA806" s="5"/>
      <c r="CB806" s="5"/>
      <c r="CC806" s="5"/>
      <c r="CD806" s="5"/>
      <c r="CE806" s="5"/>
      <c r="CF806" s="5"/>
      <c r="CG806" s="5"/>
    </row>
    <row r="807" spans="71:85" ht="13.2">
      <c r="BS807" s="5"/>
      <c r="BT807" s="5"/>
      <c r="BU807" s="5"/>
      <c r="BY807" s="5"/>
      <c r="BZ807" s="5"/>
      <c r="CA807" s="5"/>
      <c r="CB807" s="5"/>
      <c r="CC807" s="5"/>
      <c r="CD807" s="5"/>
      <c r="CE807" s="5"/>
      <c r="CF807" s="5"/>
      <c r="CG807" s="5"/>
    </row>
    <row r="808" spans="71:85" ht="13.2">
      <c r="BS808" s="5"/>
      <c r="BT808" s="5"/>
      <c r="BU808" s="5"/>
      <c r="BY808" s="5"/>
      <c r="BZ808" s="5"/>
      <c r="CA808" s="5"/>
      <c r="CB808" s="5"/>
      <c r="CC808" s="5"/>
      <c r="CD808" s="5"/>
      <c r="CE808" s="5"/>
      <c r="CF808" s="5"/>
      <c r="CG808" s="5"/>
    </row>
    <row r="809" spans="71:85" ht="13.2">
      <c r="BS809" s="5"/>
      <c r="BT809" s="5"/>
      <c r="BU809" s="5"/>
      <c r="BY809" s="5"/>
      <c r="BZ809" s="5"/>
      <c r="CA809" s="5"/>
      <c r="CB809" s="5"/>
      <c r="CC809" s="5"/>
      <c r="CD809" s="5"/>
      <c r="CE809" s="5"/>
      <c r="CF809" s="5"/>
      <c r="CG809" s="5"/>
    </row>
    <row r="810" spans="71:85" ht="13.2">
      <c r="BS810" s="5"/>
      <c r="BT810" s="5"/>
      <c r="BU810" s="5"/>
      <c r="BY810" s="5"/>
      <c r="BZ810" s="5"/>
      <c r="CA810" s="5"/>
      <c r="CB810" s="5"/>
      <c r="CC810" s="5"/>
      <c r="CD810" s="5"/>
      <c r="CE810" s="5"/>
      <c r="CF810" s="5"/>
      <c r="CG810" s="5"/>
    </row>
    <row r="811" spans="71:85" ht="13.2">
      <c r="BS811" s="5"/>
      <c r="BT811" s="5"/>
      <c r="BU811" s="5"/>
      <c r="BY811" s="5"/>
      <c r="BZ811" s="5"/>
      <c r="CA811" s="5"/>
      <c r="CB811" s="5"/>
      <c r="CC811" s="5"/>
      <c r="CD811" s="5"/>
      <c r="CE811" s="5"/>
      <c r="CF811" s="5"/>
      <c r="CG811" s="5"/>
    </row>
    <row r="812" spans="71:85" ht="13.2">
      <c r="BS812" s="5"/>
      <c r="BT812" s="5"/>
      <c r="BU812" s="5"/>
      <c r="BY812" s="5"/>
      <c r="BZ812" s="5"/>
      <c r="CA812" s="5"/>
      <c r="CB812" s="5"/>
      <c r="CC812" s="5"/>
      <c r="CD812" s="5"/>
      <c r="CE812" s="5"/>
      <c r="CF812" s="5"/>
      <c r="CG812" s="5"/>
    </row>
    <row r="813" spans="71:85" ht="13.2">
      <c r="BS813" s="5"/>
      <c r="BT813" s="5"/>
      <c r="BU813" s="5"/>
      <c r="BY813" s="5"/>
      <c r="BZ813" s="5"/>
      <c r="CA813" s="5"/>
      <c r="CB813" s="5"/>
      <c r="CC813" s="5"/>
      <c r="CD813" s="5"/>
      <c r="CE813" s="5"/>
      <c r="CF813" s="5"/>
      <c r="CG813" s="5"/>
    </row>
    <row r="814" spans="71:85" ht="13.2">
      <c r="BS814" s="5"/>
      <c r="BT814" s="5"/>
      <c r="BU814" s="5"/>
      <c r="BY814" s="5"/>
      <c r="BZ814" s="5"/>
      <c r="CA814" s="5"/>
      <c r="CB814" s="5"/>
      <c r="CC814" s="5"/>
      <c r="CD814" s="5"/>
      <c r="CE814" s="5"/>
      <c r="CF814" s="5"/>
      <c r="CG814" s="5"/>
    </row>
    <row r="815" spans="71:85" ht="13.2">
      <c r="BS815" s="5"/>
      <c r="BT815" s="5"/>
      <c r="BU815" s="5"/>
      <c r="BY815" s="5"/>
      <c r="BZ815" s="5"/>
      <c r="CA815" s="5"/>
      <c r="CB815" s="5"/>
      <c r="CC815" s="5"/>
      <c r="CD815" s="5"/>
      <c r="CE815" s="5"/>
      <c r="CF815" s="5"/>
      <c r="CG815" s="5"/>
    </row>
    <row r="816" spans="71:85" ht="13.2">
      <c r="BS816" s="5"/>
      <c r="BT816" s="5"/>
      <c r="BU816" s="5"/>
      <c r="BY816" s="5"/>
      <c r="BZ816" s="5"/>
      <c r="CA816" s="5"/>
      <c r="CB816" s="5"/>
      <c r="CC816" s="5"/>
      <c r="CD816" s="5"/>
      <c r="CE816" s="5"/>
      <c r="CF816" s="5"/>
      <c r="CG816" s="5"/>
    </row>
    <row r="817" spans="71:85" ht="13.2">
      <c r="BS817" s="5"/>
      <c r="BT817" s="5"/>
      <c r="BU817" s="5"/>
      <c r="BY817" s="5"/>
      <c r="BZ817" s="5"/>
      <c r="CA817" s="5"/>
      <c r="CB817" s="5"/>
      <c r="CC817" s="5"/>
      <c r="CD817" s="5"/>
      <c r="CE817" s="5"/>
      <c r="CF817" s="5"/>
      <c r="CG817" s="5"/>
    </row>
    <row r="818" spans="71:85" ht="13.2">
      <c r="BS818" s="5"/>
      <c r="BT818" s="5"/>
      <c r="BU818" s="5"/>
      <c r="BY818" s="5"/>
      <c r="BZ818" s="5"/>
      <c r="CA818" s="5"/>
      <c r="CB818" s="5"/>
      <c r="CC818" s="5"/>
      <c r="CD818" s="5"/>
      <c r="CE818" s="5"/>
      <c r="CF818" s="5"/>
      <c r="CG818" s="5"/>
    </row>
    <row r="819" spans="71:85" ht="13.2">
      <c r="BS819" s="5"/>
      <c r="BT819" s="5"/>
      <c r="BU819" s="5"/>
      <c r="BY819" s="5"/>
      <c r="BZ819" s="5"/>
      <c r="CA819" s="5"/>
      <c r="CB819" s="5"/>
      <c r="CC819" s="5"/>
      <c r="CD819" s="5"/>
      <c r="CE819" s="5"/>
      <c r="CF819" s="5"/>
      <c r="CG819" s="5"/>
    </row>
    <row r="820" spans="71:85" ht="13.2">
      <c r="BS820" s="5"/>
      <c r="BT820" s="5"/>
      <c r="BU820" s="5"/>
      <c r="BY820" s="5"/>
      <c r="BZ820" s="5"/>
      <c r="CA820" s="5"/>
      <c r="CB820" s="5"/>
      <c r="CC820" s="5"/>
      <c r="CD820" s="5"/>
      <c r="CE820" s="5"/>
      <c r="CF820" s="5"/>
      <c r="CG820" s="5"/>
    </row>
    <row r="821" spans="71:85" ht="13.2">
      <c r="BS821" s="5"/>
      <c r="BT821" s="5"/>
      <c r="BU821" s="5"/>
      <c r="BY821" s="5"/>
      <c r="BZ821" s="5"/>
      <c r="CA821" s="5"/>
      <c r="CB821" s="5"/>
      <c r="CC821" s="5"/>
      <c r="CD821" s="5"/>
      <c r="CE821" s="5"/>
      <c r="CF821" s="5"/>
      <c r="CG821" s="5"/>
    </row>
    <row r="822" spans="71:85" ht="13.2">
      <c r="BS822" s="5"/>
      <c r="BT822" s="5"/>
      <c r="BU822" s="5"/>
      <c r="BY822" s="5"/>
      <c r="BZ822" s="5"/>
      <c r="CA822" s="5"/>
      <c r="CB822" s="5"/>
      <c r="CC822" s="5"/>
      <c r="CD822" s="5"/>
      <c r="CE822" s="5"/>
      <c r="CF822" s="5"/>
      <c r="CG822" s="5"/>
    </row>
    <row r="823" spans="71:85" ht="13.2">
      <c r="BS823" s="5"/>
      <c r="BT823" s="5"/>
      <c r="BU823" s="5"/>
      <c r="BY823" s="5"/>
      <c r="BZ823" s="5"/>
      <c r="CA823" s="5"/>
      <c r="CB823" s="5"/>
      <c r="CC823" s="5"/>
      <c r="CD823" s="5"/>
      <c r="CE823" s="5"/>
      <c r="CF823" s="5"/>
      <c r="CG823" s="5"/>
    </row>
    <row r="824" spans="71:85" ht="13.2">
      <c r="BS824" s="5"/>
      <c r="BT824" s="5"/>
      <c r="BU824" s="5"/>
      <c r="BY824" s="5"/>
      <c r="BZ824" s="5"/>
      <c r="CA824" s="5"/>
      <c r="CB824" s="5"/>
      <c r="CC824" s="5"/>
      <c r="CD824" s="5"/>
      <c r="CE824" s="5"/>
      <c r="CF824" s="5"/>
      <c r="CG824" s="5"/>
    </row>
    <row r="825" spans="71:85" ht="13.2">
      <c r="BS825" s="5"/>
      <c r="BT825" s="5"/>
      <c r="BU825" s="5"/>
      <c r="BY825" s="5"/>
      <c r="BZ825" s="5"/>
      <c r="CA825" s="5"/>
      <c r="CB825" s="5"/>
      <c r="CC825" s="5"/>
      <c r="CD825" s="5"/>
      <c r="CE825" s="5"/>
      <c r="CF825" s="5"/>
      <c r="CG825" s="5"/>
    </row>
    <row r="826" spans="71:85" ht="13.2">
      <c r="BS826" s="5"/>
      <c r="BT826" s="5"/>
      <c r="BU826" s="5"/>
      <c r="BY826" s="5"/>
      <c r="BZ826" s="5"/>
      <c r="CA826" s="5"/>
      <c r="CB826" s="5"/>
      <c r="CC826" s="5"/>
      <c r="CD826" s="5"/>
      <c r="CE826" s="5"/>
      <c r="CF826" s="5"/>
      <c r="CG826" s="5"/>
    </row>
    <row r="827" spans="71:85" ht="13.2">
      <c r="BS827" s="5"/>
      <c r="BT827" s="5"/>
      <c r="BU827" s="5"/>
      <c r="BY827" s="5"/>
      <c r="BZ827" s="5"/>
      <c r="CA827" s="5"/>
      <c r="CB827" s="5"/>
      <c r="CC827" s="5"/>
      <c r="CD827" s="5"/>
      <c r="CE827" s="5"/>
      <c r="CF827" s="5"/>
      <c r="CG827" s="5"/>
    </row>
    <row r="828" spans="71:85" ht="13.2">
      <c r="BS828" s="5"/>
      <c r="BT828" s="5"/>
      <c r="BU828" s="5"/>
      <c r="BY828" s="5"/>
      <c r="BZ828" s="5"/>
      <c r="CA828" s="5"/>
      <c r="CB828" s="5"/>
      <c r="CC828" s="5"/>
      <c r="CD828" s="5"/>
      <c r="CE828" s="5"/>
      <c r="CF828" s="5"/>
      <c r="CG828" s="5"/>
    </row>
    <row r="829" spans="71:85" ht="13.2">
      <c r="BS829" s="5"/>
      <c r="BT829" s="5"/>
      <c r="BU829" s="5"/>
      <c r="BY829" s="5"/>
      <c r="BZ829" s="5"/>
      <c r="CA829" s="5"/>
      <c r="CB829" s="5"/>
      <c r="CC829" s="5"/>
      <c r="CD829" s="5"/>
      <c r="CE829" s="5"/>
      <c r="CF829" s="5"/>
      <c r="CG829" s="5"/>
    </row>
    <row r="830" spans="71:85" ht="13.2">
      <c r="BS830" s="5"/>
      <c r="BT830" s="5"/>
      <c r="BU830" s="5"/>
      <c r="BY830" s="5"/>
      <c r="BZ830" s="5"/>
      <c r="CA830" s="5"/>
      <c r="CB830" s="5"/>
      <c r="CC830" s="5"/>
      <c r="CD830" s="5"/>
      <c r="CE830" s="5"/>
      <c r="CF830" s="5"/>
      <c r="CG830" s="5"/>
    </row>
    <row r="831" spans="71:85" ht="13.2">
      <c r="BS831" s="5"/>
      <c r="BT831" s="5"/>
      <c r="BU831" s="5"/>
      <c r="BY831" s="5"/>
      <c r="BZ831" s="5"/>
      <c r="CA831" s="5"/>
      <c r="CB831" s="5"/>
      <c r="CC831" s="5"/>
      <c r="CD831" s="5"/>
      <c r="CE831" s="5"/>
      <c r="CF831" s="5"/>
      <c r="CG831" s="5"/>
    </row>
    <row r="832" spans="71:85" ht="13.2">
      <c r="BS832" s="5"/>
      <c r="BT832" s="5"/>
      <c r="BU832" s="5"/>
      <c r="BY832" s="5"/>
      <c r="BZ832" s="5"/>
      <c r="CA832" s="5"/>
      <c r="CB832" s="5"/>
      <c r="CC832" s="5"/>
      <c r="CD832" s="5"/>
      <c r="CE832" s="5"/>
      <c r="CF832" s="5"/>
      <c r="CG832" s="5"/>
    </row>
    <row r="833" spans="71:85" ht="13.2">
      <c r="BS833" s="5"/>
      <c r="BT833" s="5"/>
      <c r="BU833" s="5"/>
      <c r="BY833" s="5"/>
      <c r="BZ833" s="5"/>
      <c r="CA833" s="5"/>
      <c r="CB833" s="5"/>
      <c r="CC833" s="5"/>
      <c r="CD833" s="5"/>
      <c r="CE833" s="5"/>
      <c r="CF833" s="5"/>
      <c r="CG833" s="5"/>
    </row>
    <row r="834" spans="71:85" ht="13.2">
      <c r="BS834" s="5"/>
      <c r="BT834" s="5"/>
      <c r="BU834" s="5"/>
      <c r="BY834" s="5"/>
      <c r="BZ834" s="5"/>
      <c r="CA834" s="5"/>
      <c r="CB834" s="5"/>
      <c r="CC834" s="5"/>
      <c r="CD834" s="5"/>
      <c r="CE834" s="5"/>
      <c r="CF834" s="5"/>
      <c r="CG834" s="5"/>
    </row>
    <row r="835" spans="71:85" ht="13.2">
      <c r="BS835" s="5"/>
      <c r="BT835" s="5"/>
      <c r="BU835" s="5"/>
      <c r="BY835" s="5"/>
      <c r="BZ835" s="5"/>
      <c r="CA835" s="5"/>
      <c r="CB835" s="5"/>
      <c r="CC835" s="5"/>
      <c r="CD835" s="5"/>
      <c r="CE835" s="5"/>
      <c r="CF835" s="5"/>
      <c r="CG835" s="5"/>
    </row>
    <row r="836" spans="71:85" ht="13.2">
      <c r="BS836" s="5"/>
      <c r="BT836" s="5"/>
      <c r="BU836" s="5"/>
      <c r="BY836" s="5"/>
      <c r="BZ836" s="5"/>
      <c r="CA836" s="5"/>
      <c r="CB836" s="5"/>
      <c r="CC836" s="5"/>
      <c r="CD836" s="5"/>
      <c r="CE836" s="5"/>
      <c r="CF836" s="5"/>
      <c r="CG836" s="5"/>
    </row>
    <row r="837" spans="71:85" ht="13.2">
      <c r="BS837" s="5"/>
      <c r="BT837" s="5"/>
      <c r="BU837" s="5"/>
      <c r="BY837" s="5"/>
      <c r="BZ837" s="5"/>
      <c r="CA837" s="5"/>
      <c r="CB837" s="5"/>
      <c r="CC837" s="5"/>
      <c r="CD837" s="5"/>
      <c r="CE837" s="5"/>
      <c r="CF837" s="5"/>
      <c r="CG837" s="5"/>
    </row>
    <row r="838" spans="71:85" ht="13.2">
      <c r="BS838" s="5"/>
      <c r="BT838" s="5"/>
      <c r="BU838" s="5"/>
      <c r="BY838" s="5"/>
      <c r="BZ838" s="5"/>
      <c r="CA838" s="5"/>
      <c r="CB838" s="5"/>
      <c r="CC838" s="5"/>
      <c r="CD838" s="5"/>
      <c r="CE838" s="5"/>
      <c r="CF838" s="5"/>
      <c r="CG838" s="5"/>
    </row>
    <row r="839" spans="71:85" ht="13.2">
      <c r="BS839" s="5"/>
      <c r="BT839" s="5"/>
      <c r="BU839" s="5"/>
      <c r="BY839" s="5"/>
      <c r="BZ839" s="5"/>
      <c r="CA839" s="5"/>
      <c r="CB839" s="5"/>
      <c r="CC839" s="5"/>
      <c r="CD839" s="5"/>
      <c r="CE839" s="5"/>
      <c r="CF839" s="5"/>
      <c r="CG839" s="5"/>
    </row>
    <row r="840" spans="71:85" ht="13.2">
      <c r="BS840" s="5"/>
      <c r="BT840" s="5"/>
      <c r="BU840" s="5"/>
      <c r="BY840" s="5"/>
      <c r="BZ840" s="5"/>
      <c r="CA840" s="5"/>
      <c r="CB840" s="5"/>
      <c r="CC840" s="5"/>
      <c r="CD840" s="5"/>
      <c r="CE840" s="5"/>
      <c r="CF840" s="5"/>
      <c r="CG840" s="5"/>
    </row>
    <row r="841" spans="71:85" ht="13.2">
      <c r="BS841" s="5"/>
      <c r="BT841" s="5"/>
      <c r="BU841" s="5"/>
      <c r="BY841" s="5"/>
      <c r="BZ841" s="5"/>
      <c r="CA841" s="5"/>
      <c r="CB841" s="5"/>
      <c r="CC841" s="5"/>
      <c r="CD841" s="5"/>
      <c r="CE841" s="5"/>
      <c r="CF841" s="5"/>
      <c r="CG841" s="5"/>
    </row>
    <row r="842" spans="71:85" ht="13.2">
      <c r="BS842" s="5"/>
      <c r="BT842" s="5"/>
      <c r="BU842" s="5"/>
      <c r="BY842" s="5"/>
      <c r="BZ842" s="5"/>
      <c r="CA842" s="5"/>
      <c r="CB842" s="5"/>
      <c r="CC842" s="5"/>
      <c r="CD842" s="5"/>
      <c r="CE842" s="5"/>
      <c r="CF842" s="5"/>
      <c r="CG842" s="5"/>
    </row>
    <row r="843" spans="71:85" ht="13.2">
      <c r="BS843" s="5"/>
      <c r="BT843" s="5"/>
      <c r="BU843" s="5"/>
      <c r="BY843" s="5"/>
      <c r="BZ843" s="5"/>
      <c r="CA843" s="5"/>
      <c r="CB843" s="5"/>
      <c r="CC843" s="5"/>
      <c r="CD843" s="5"/>
      <c r="CE843" s="5"/>
      <c r="CF843" s="5"/>
      <c r="CG843" s="5"/>
    </row>
    <row r="844" spans="71:85" ht="13.2">
      <c r="BS844" s="5"/>
      <c r="BT844" s="5"/>
      <c r="BU844" s="5"/>
      <c r="BY844" s="5"/>
      <c r="BZ844" s="5"/>
      <c r="CA844" s="5"/>
      <c r="CB844" s="5"/>
      <c r="CC844" s="5"/>
      <c r="CD844" s="5"/>
      <c r="CE844" s="5"/>
      <c r="CF844" s="5"/>
      <c r="CG844" s="5"/>
    </row>
    <row r="845" spans="71:85" ht="13.2">
      <c r="BS845" s="5"/>
      <c r="BT845" s="5"/>
      <c r="BU845" s="5"/>
      <c r="BY845" s="5"/>
      <c r="BZ845" s="5"/>
      <c r="CA845" s="5"/>
      <c r="CB845" s="5"/>
      <c r="CC845" s="5"/>
      <c r="CD845" s="5"/>
      <c r="CE845" s="5"/>
      <c r="CF845" s="5"/>
      <c r="CG845" s="5"/>
    </row>
    <row r="846" spans="71:85" ht="13.2">
      <c r="BS846" s="5"/>
      <c r="BT846" s="5"/>
      <c r="BU846" s="5"/>
      <c r="BY846" s="5"/>
      <c r="BZ846" s="5"/>
      <c r="CA846" s="5"/>
      <c r="CB846" s="5"/>
      <c r="CC846" s="5"/>
      <c r="CD846" s="5"/>
      <c r="CE846" s="5"/>
      <c r="CF846" s="5"/>
      <c r="CG846" s="5"/>
    </row>
    <row r="847" spans="71:85" ht="13.2">
      <c r="BS847" s="5"/>
      <c r="BT847" s="5"/>
      <c r="BU847" s="5"/>
      <c r="BY847" s="5"/>
      <c r="BZ847" s="5"/>
      <c r="CA847" s="5"/>
      <c r="CB847" s="5"/>
      <c r="CC847" s="5"/>
      <c r="CD847" s="5"/>
      <c r="CE847" s="5"/>
      <c r="CF847" s="5"/>
      <c r="CG847" s="5"/>
    </row>
    <row r="848" spans="71:85" ht="13.2">
      <c r="BS848" s="5"/>
      <c r="BT848" s="5"/>
      <c r="BU848" s="5"/>
      <c r="BY848" s="5"/>
      <c r="BZ848" s="5"/>
      <c r="CA848" s="5"/>
      <c r="CB848" s="5"/>
      <c r="CC848" s="5"/>
      <c r="CD848" s="5"/>
      <c r="CE848" s="5"/>
      <c r="CF848" s="5"/>
      <c r="CG848" s="5"/>
    </row>
    <row r="849" spans="71:85" ht="13.2">
      <c r="BS849" s="5"/>
      <c r="BT849" s="5"/>
      <c r="BU849" s="5"/>
      <c r="BY849" s="5"/>
      <c r="BZ849" s="5"/>
      <c r="CA849" s="5"/>
      <c r="CB849" s="5"/>
      <c r="CC849" s="5"/>
      <c r="CD849" s="5"/>
      <c r="CE849" s="5"/>
      <c r="CF849" s="5"/>
      <c r="CG849" s="5"/>
    </row>
    <row r="850" spans="71:85" ht="13.2">
      <c r="BS850" s="5"/>
      <c r="BT850" s="5"/>
      <c r="BU850" s="5"/>
      <c r="BY850" s="5"/>
      <c r="BZ850" s="5"/>
      <c r="CA850" s="5"/>
      <c r="CB850" s="5"/>
      <c r="CC850" s="5"/>
      <c r="CD850" s="5"/>
      <c r="CE850" s="5"/>
      <c r="CF850" s="5"/>
      <c r="CG850" s="5"/>
    </row>
    <row r="851" spans="71:85" ht="13.2">
      <c r="BS851" s="5"/>
      <c r="BT851" s="5"/>
      <c r="BU851" s="5"/>
      <c r="BY851" s="5"/>
      <c r="BZ851" s="5"/>
      <c r="CA851" s="5"/>
      <c r="CB851" s="5"/>
      <c r="CC851" s="5"/>
      <c r="CD851" s="5"/>
      <c r="CE851" s="5"/>
      <c r="CF851" s="5"/>
      <c r="CG851" s="5"/>
    </row>
    <row r="852" spans="71:85" ht="13.2">
      <c r="BS852" s="5"/>
      <c r="BT852" s="5"/>
      <c r="BU852" s="5"/>
      <c r="BY852" s="5"/>
      <c r="BZ852" s="5"/>
      <c r="CA852" s="5"/>
      <c r="CB852" s="5"/>
      <c r="CC852" s="5"/>
      <c r="CD852" s="5"/>
      <c r="CE852" s="5"/>
      <c r="CF852" s="5"/>
      <c r="CG852" s="5"/>
    </row>
    <row r="853" spans="71:85" ht="13.2">
      <c r="BS853" s="5"/>
      <c r="BT853" s="5"/>
      <c r="BU853" s="5"/>
      <c r="BY853" s="5"/>
      <c r="BZ853" s="5"/>
      <c r="CA853" s="5"/>
      <c r="CB853" s="5"/>
      <c r="CC853" s="5"/>
      <c r="CD853" s="5"/>
      <c r="CE853" s="5"/>
      <c r="CF853" s="5"/>
      <c r="CG853" s="5"/>
    </row>
    <row r="854" spans="71:85" ht="13.2">
      <c r="BS854" s="5"/>
      <c r="BT854" s="5"/>
      <c r="BU854" s="5"/>
      <c r="BY854" s="5"/>
      <c r="BZ854" s="5"/>
      <c r="CA854" s="5"/>
      <c r="CB854" s="5"/>
      <c r="CC854" s="5"/>
      <c r="CD854" s="5"/>
      <c r="CE854" s="5"/>
      <c r="CF854" s="5"/>
      <c r="CG854" s="5"/>
    </row>
    <row r="855" spans="71:85" ht="13.2">
      <c r="BS855" s="5"/>
      <c r="BT855" s="5"/>
      <c r="BU855" s="5"/>
      <c r="BY855" s="5"/>
      <c r="BZ855" s="5"/>
      <c r="CA855" s="5"/>
      <c r="CB855" s="5"/>
      <c r="CC855" s="5"/>
      <c r="CD855" s="5"/>
      <c r="CE855" s="5"/>
      <c r="CF855" s="5"/>
      <c r="CG855" s="5"/>
    </row>
    <row r="856" spans="71:85" ht="13.2">
      <c r="BS856" s="5"/>
      <c r="BT856" s="5"/>
      <c r="BU856" s="5"/>
      <c r="BY856" s="5"/>
      <c r="BZ856" s="5"/>
      <c r="CA856" s="5"/>
      <c r="CB856" s="5"/>
      <c r="CC856" s="5"/>
      <c r="CD856" s="5"/>
      <c r="CE856" s="5"/>
      <c r="CF856" s="5"/>
      <c r="CG856" s="5"/>
    </row>
    <row r="857" spans="71:85" ht="13.2">
      <c r="BS857" s="5"/>
      <c r="BT857" s="5"/>
      <c r="BU857" s="5"/>
      <c r="BY857" s="5"/>
      <c r="BZ857" s="5"/>
      <c r="CA857" s="5"/>
      <c r="CB857" s="5"/>
      <c r="CC857" s="5"/>
      <c r="CD857" s="5"/>
      <c r="CE857" s="5"/>
      <c r="CF857" s="5"/>
      <c r="CG857" s="5"/>
    </row>
    <row r="858" spans="71:85" ht="13.2">
      <c r="BS858" s="5"/>
      <c r="BT858" s="5"/>
      <c r="BU858" s="5"/>
      <c r="BY858" s="5"/>
      <c r="BZ858" s="5"/>
      <c r="CA858" s="5"/>
      <c r="CB858" s="5"/>
      <c r="CC858" s="5"/>
      <c r="CD858" s="5"/>
      <c r="CE858" s="5"/>
      <c r="CF858" s="5"/>
      <c r="CG858" s="5"/>
    </row>
    <row r="859" spans="71:85" ht="13.2">
      <c r="BS859" s="5"/>
      <c r="BT859" s="5"/>
      <c r="BU859" s="5"/>
      <c r="BY859" s="5"/>
      <c r="BZ859" s="5"/>
      <c r="CA859" s="5"/>
      <c r="CB859" s="5"/>
      <c r="CC859" s="5"/>
      <c r="CD859" s="5"/>
      <c r="CE859" s="5"/>
      <c r="CF859" s="5"/>
      <c r="CG859" s="5"/>
    </row>
    <row r="860" spans="71:85" ht="13.2">
      <c r="BS860" s="5"/>
      <c r="BT860" s="5"/>
      <c r="BU860" s="5"/>
      <c r="BY860" s="5"/>
      <c r="BZ860" s="5"/>
      <c r="CA860" s="5"/>
      <c r="CB860" s="5"/>
      <c r="CC860" s="5"/>
      <c r="CD860" s="5"/>
      <c r="CE860" s="5"/>
      <c r="CF860" s="5"/>
      <c r="CG860" s="5"/>
    </row>
    <row r="861" spans="71:85" ht="13.2">
      <c r="BS861" s="5"/>
      <c r="BT861" s="5"/>
      <c r="BU861" s="5"/>
      <c r="BY861" s="5"/>
      <c r="BZ861" s="5"/>
      <c r="CA861" s="5"/>
      <c r="CB861" s="5"/>
      <c r="CC861" s="5"/>
      <c r="CD861" s="5"/>
      <c r="CE861" s="5"/>
      <c r="CF861" s="5"/>
      <c r="CG861" s="5"/>
    </row>
    <row r="862" spans="71:85" ht="13.2">
      <c r="BS862" s="5"/>
      <c r="BT862" s="5"/>
      <c r="BU862" s="5"/>
      <c r="BY862" s="5"/>
      <c r="BZ862" s="5"/>
      <c r="CA862" s="5"/>
      <c r="CB862" s="5"/>
      <c r="CC862" s="5"/>
      <c r="CD862" s="5"/>
      <c r="CE862" s="5"/>
      <c r="CF862" s="5"/>
      <c r="CG862" s="5"/>
    </row>
    <row r="863" spans="71:85" ht="13.2">
      <c r="BS863" s="5"/>
      <c r="BT863" s="5"/>
      <c r="BU863" s="5"/>
      <c r="BY863" s="5"/>
      <c r="BZ863" s="5"/>
      <c r="CA863" s="5"/>
      <c r="CB863" s="5"/>
      <c r="CC863" s="5"/>
      <c r="CD863" s="5"/>
      <c r="CE863" s="5"/>
      <c r="CF863" s="5"/>
      <c r="CG863" s="5"/>
    </row>
    <row r="864" spans="71:85" ht="13.2">
      <c r="BS864" s="5"/>
      <c r="BT864" s="5"/>
      <c r="BU864" s="5"/>
      <c r="BY864" s="5"/>
      <c r="BZ864" s="5"/>
      <c r="CA864" s="5"/>
      <c r="CB864" s="5"/>
      <c r="CC864" s="5"/>
      <c r="CD864" s="5"/>
      <c r="CE864" s="5"/>
      <c r="CF864" s="5"/>
      <c r="CG864" s="5"/>
    </row>
    <row r="865" spans="71:85" ht="13.2">
      <c r="BS865" s="5"/>
      <c r="BT865" s="5"/>
      <c r="BU865" s="5"/>
      <c r="BY865" s="5"/>
      <c r="BZ865" s="5"/>
      <c r="CA865" s="5"/>
      <c r="CB865" s="5"/>
      <c r="CC865" s="5"/>
      <c r="CD865" s="5"/>
      <c r="CE865" s="5"/>
      <c r="CF865" s="5"/>
      <c r="CG865" s="5"/>
    </row>
    <row r="866" spans="71:85" ht="13.2">
      <c r="BS866" s="5"/>
      <c r="BT866" s="5"/>
      <c r="BU866" s="5"/>
      <c r="BY866" s="5"/>
      <c r="BZ866" s="5"/>
      <c r="CA866" s="5"/>
      <c r="CB866" s="5"/>
      <c r="CC866" s="5"/>
      <c r="CD866" s="5"/>
      <c r="CE866" s="5"/>
      <c r="CF866" s="5"/>
      <c r="CG866" s="5"/>
    </row>
    <row r="867" spans="71:85" ht="13.2">
      <c r="BS867" s="5"/>
      <c r="BT867" s="5"/>
      <c r="BU867" s="5"/>
      <c r="BY867" s="5"/>
      <c r="BZ867" s="5"/>
      <c r="CA867" s="5"/>
      <c r="CB867" s="5"/>
      <c r="CC867" s="5"/>
      <c r="CD867" s="5"/>
      <c r="CE867" s="5"/>
      <c r="CF867" s="5"/>
      <c r="CG867" s="5"/>
    </row>
    <row r="868" spans="71:85" ht="13.2">
      <c r="BS868" s="5"/>
      <c r="BT868" s="5"/>
      <c r="BU868" s="5"/>
      <c r="BY868" s="5"/>
      <c r="BZ868" s="5"/>
      <c r="CA868" s="5"/>
      <c r="CB868" s="5"/>
      <c r="CC868" s="5"/>
      <c r="CD868" s="5"/>
      <c r="CE868" s="5"/>
      <c r="CF868" s="5"/>
      <c r="CG868" s="5"/>
    </row>
    <row r="869" spans="71:85" ht="13.2">
      <c r="BS869" s="5"/>
      <c r="BT869" s="5"/>
      <c r="BU869" s="5"/>
      <c r="BY869" s="5"/>
      <c r="BZ869" s="5"/>
      <c r="CA869" s="5"/>
      <c r="CB869" s="5"/>
      <c r="CC869" s="5"/>
      <c r="CD869" s="5"/>
      <c r="CE869" s="5"/>
      <c r="CF869" s="5"/>
      <c r="CG869" s="5"/>
    </row>
    <row r="870" spans="71:85" ht="13.2">
      <c r="BS870" s="5"/>
      <c r="BT870" s="5"/>
      <c r="BU870" s="5"/>
      <c r="BY870" s="5"/>
      <c r="BZ870" s="5"/>
      <c r="CA870" s="5"/>
      <c r="CB870" s="5"/>
      <c r="CC870" s="5"/>
      <c r="CD870" s="5"/>
      <c r="CE870" s="5"/>
      <c r="CF870" s="5"/>
      <c r="CG870" s="5"/>
    </row>
    <row r="871" spans="71:85" ht="13.2">
      <c r="BS871" s="5"/>
      <c r="BT871" s="5"/>
      <c r="BU871" s="5"/>
      <c r="BY871" s="5"/>
      <c r="BZ871" s="5"/>
      <c r="CA871" s="5"/>
      <c r="CB871" s="5"/>
      <c r="CC871" s="5"/>
      <c r="CD871" s="5"/>
      <c r="CE871" s="5"/>
      <c r="CF871" s="5"/>
      <c r="CG871" s="5"/>
    </row>
    <row r="872" spans="71:85" ht="13.2">
      <c r="BS872" s="5"/>
      <c r="BT872" s="5"/>
      <c r="BU872" s="5"/>
      <c r="BY872" s="5"/>
      <c r="BZ872" s="5"/>
      <c r="CA872" s="5"/>
      <c r="CB872" s="5"/>
      <c r="CC872" s="5"/>
      <c r="CD872" s="5"/>
      <c r="CE872" s="5"/>
      <c r="CF872" s="5"/>
      <c r="CG872" s="5"/>
    </row>
    <row r="873" spans="71:85" ht="13.2">
      <c r="BS873" s="5"/>
      <c r="BT873" s="5"/>
      <c r="BU873" s="5"/>
      <c r="BY873" s="5"/>
      <c r="BZ873" s="5"/>
      <c r="CA873" s="5"/>
      <c r="CB873" s="5"/>
      <c r="CC873" s="5"/>
      <c r="CD873" s="5"/>
      <c r="CE873" s="5"/>
      <c r="CF873" s="5"/>
      <c r="CG873" s="5"/>
    </row>
    <row r="874" spans="71:85" ht="13.2">
      <c r="BS874" s="5"/>
      <c r="BT874" s="5"/>
      <c r="BU874" s="5"/>
      <c r="BY874" s="5"/>
      <c r="BZ874" s="5"/>
      <c r="CA874" s="5"/>
      <c r="CB874" s="5"/>
      <c r="CC874" s="5"/>
      <c r="CD874" s="5"/>
      <c r="CE874" s="5"/>
      <c r="CF874" s="5"/>
      <c r="CG874" s="5"/>
    </row>
    <row r="875" spans="71:85" ht="13.2">
      <c r="BS875" s="5"/>
      <c r="BT875" s="5"/>
      <c r="BU875" s="5"/>
      <c r="BY875" s="5"/>
      <c r="BZ875" s="5"/>
      <c r="CA875" s="5"/>
      <c r="CB875" s="5"/>
      <c r="CC875" s="5"/>
      <c r="CD875" s="5"/>
      <c r="CE875" s="5"/>
      <c r="CF875" s="5"/>
      <c r="CG875" s="5"/>
    </row>
    <row r="876" spans="71:85" ht="13.2">
      <c r="BS876" s="5"/>
      <c r="BT876" s="5"/>
      <c r="BU876" s="5"/>
      <c r="BY876" s="5"/>
      <c r="BZ876" s="5"/>
      <c r="CA876" s="5"/>
      <c r="CB876" s="5"/>
      <c r="CC876" s="5"/>
      <c r="CD876" s="5"/>
      <c r="CE876" s="5"/>
      <c r="CF876" s="5"/>
      <c r="CG876" s="5"/>
    </row>
    <row r="877" spans="71:85" ht="13.2">
      <c r="BS877" s="5"/>
      <c r="BT877" s="5"/>
      <c r="BU877" s="5"/>
      <c r="BY877" s="5"/>
      <c r="BZ877" s="5"/>
      <c r="CA877" s="5"/>
      <c r="CB877" s="5"/>
      <c r="CC877" s="5"/>
      <c r="CD877" s="5"/>
      <c r="CE877" s="5"/>
      <c r="CF877" s="5"/>
      <c r="CG877" s="5"/>
    </row>
    <row r="878" spans="71:85" ht="13.2">
      <c r="BS878" s="5"/>
      <c r="BT878" s="5"/>
      <c r="BU878" s="5"/>
      <c r="BY878" s="5"/>
      <c r="BZ878" s="5"/>
      <c r="CA878" s="5"/>
      <c r="CB878" s="5"/>
      <c r="CC878" s="5"/>
      <c r="CD878" s="5"/>
      <c r="CE878" s="5"/>
      <c r="CF878" s="5"/>
      <c r="CG878" s="5"/>
    </row>
    <row r="879" spans="71:85" ht="13.2">
      <c r="BS879" s="5"/>
      <c r="BT879" s="5"/>
      <c r="BU879" s="5"/>
      <c r="BY879" s="5"/>
      <c r="BZ879" s="5"/>
      <c r="CA879" s="5"/>
      <c r="CB879" s="5"/>
      <c r="CC879" s="5"/>
      <c r="CD879" s="5"/>
      <c r="CE879" s="5"/>
      <c r="CF879" s="5"/>
      <c r="CG879" s="5"/>
    </row>
    <row r="880" spans="71:85" ht="13.2">
      <c r="BS880" s="5"/>
      <c r="BT880" s="5"/>
      <c r="BU880" s="5"/>
      <c r="BY880" s="5"/>
      <c r="BZ880" s="5"/>
      <c r="CA880" s="5"/>
      <c r="CB880" s="5"/>
      <c r="CC880" s="5"/>
      <c r="CD880" s="5"/>
      <c r="CE880" s="5"/>
      <c r="CF880" s="5"/>
      <c r="CG880" s="5"/>
    </row>
    <row r="881" spans="71:85" ht="13.2">
      <c r="BS881" s="5"/>
      <c r="BT881" s="5"/>
      <c r="BU881" s="5"/>
      <c r="BY881" s="5"/>
      <c r="BZ881" s="5"/>
      <c r="CA881" s="5"/>
      <c r="CB881" s="5"/>
      <c r="CC881" s="5"/>
      <c r="CD881" s="5"/>
      <c r="CE881" s="5"/>
      <c r="CF881" s="5"/>
      <c r="CG881" s="5"/>
    </row>
    <row r="882" spans="71:85" ht="13.2">
      <c r="BS882" s="5"/>
      <c r="BT882" s="5"/>
      <c r="BU882" s="5"/>
      <c r="BY882" s="5"/>
      <c r="BZ882" s="5"/>
      <c r="CA882" s="5"/>
      <c r="CB882" s="5"/>
      <c r="CC882" s="5"/>
      <c r="CD882" s="5"/>
      <c r="CE882" s="5"/>
      <c r="CF882" s="5"/>
      <c r="CG882" s="5"/>
    </row>
    <row r="883" spans="71:85" ht="13.2">
      <c r="BS883" s="5"/>
      <c r="BT883" s="5"/>
      <c r="BU883" s="5"/>
      <c r="BY883" s="5"/>
      <c r="BZ883" s="5"/>
      <c r="CA883" s="5"/>
      <c r="CB883" s="5"/>
      <c r="CC883" s="5"/>
      <c r="CD883" s="5"/>
      <c r="CE883" s="5"/>
      <c r="CF883" s="5"/>
      <c r="CG883" s="5"/>
    </row>
    <row r="884" spans="71:85" ht="13.2">
      <c r="BS884" s="5"/>
      <c r="BT884" s="5"/>
      <c r="BU884" s="5"/>
      <c r="BY884" s="5"/>
      <c r="BZ884" s="5"/>
      <c r="CA884" s="5"/>
      <c r="CB884" s="5"/>
      <c r="CC884" s="5"/>
      <c r="CD884" s="5"/>
      <c r="CE884" s="5"/>
      <c r="CF884" s="5"/>
      <c r="CG884" s="5"/>
    </row>
    <row r="885" spans="71:85" ht="13.2">
      <c r="BS885" s="5"/>
      <c r="BT885" s="5"/>
      <c r="BU885" s="5"/>
      <c r="BY885" s="5"/>
      <c r="BZ885" s="5"/>
      <c r="CA885" s="5"/>
      <c r="CB885" s="5"/>
      <c r="CC885" s="5"/>
      <c r="CD885" s="5"/>
      <c r="CE885" s="5"/>
      <c r="CF885" s="5"/>
      <c r="CG885" s="5"/>
    </row>
    <row r="886" spans="71:85" ht="13.2">
      <c r="BS886" s="5"/>
      <c r="BT886" s="5"/>
      <c r="BU886" s="5"/>
      <c r="BY886" s="5"/>
      <c r="BZ886" s="5"/>
      <c r="CA886" s="5"/>
      <c r="CB886" s="5"/>
      <c r="CC886" s="5"/>
      <c r="CD886" s="5"/>
      <c r="CE886" s="5"/>
      <c r="CF886" s="5"/>
      <c r="CG886" s="5"/>
    </row>
    <row r="887" spans="71:85" ht="13.2">
      <c r="BS887" s="5"/>
      <c r="BT887" s="5"/>
      <c r="BU887" s="5"/>
      <c r="BY887" s="5"/>
      <c r="BZ887" s="5"/>
      <c r="CA887" s="5"/>
      <c r="CB887" s="5"/>
      <c r="CC887" s="5"/>
      <c r="CD887" s="5"/>
      <c r="CE887" s="5"/>
      <c r="CF887" s="5"/>
      <c r="CG887" s="5"/>
    </row>
    <row r="888" spans="71:85" ht="13.2">
      <c r="BS888" s="5"/>
      <c r="BT888" s="5"/>
      <c r="BU888" s="5"/>
      <c r="BY888" s="5"/>
      <c r="BZ888" s="5"/>
      <c r="CA888" s="5"/>
      <c r="CB888" s="5"/>
      <c r="CC888" s="5"/>
      <c r="CD888" s="5"/>
      <c r="CE888" s="5"/>
      <c r="CF888" s="5"/>
      <c r="CG888" s="5"/>
    </row>
    <row r="889" spans="71:85" ht="13.2">
      <c r="BS889" s="5"/>
      <c r="BT889" s="5"/>
      <c r="BU889" s="5"/>
      <c r="BY889" s="5"/>
      <c r="BZ889" s="5"/>
      <c r="CA889" s="5"/>
      <c r="CB889" s="5"/>
      <c r="CC889" s="5"/>
      <c r="CD889" s="5"/>
      <c r="CE889" s="5"/>
      <c r="CF889" s="5"/>
      <c r="CG889" s="5"/>
    </row>
    <row r="890" spans="71:85" ht="13.2">
      <c r="BS890" s="5"/>
      <c r="BT890" s="5"/>
      <c r="BU890" s="5"/>
      <c r="BY890" s="5"/>
      <c r="BZ890" s="5"/>
      <c r="CA890" s="5"/>
      <c r="CB890" s="5"/>
      <c r="CC890" s="5"/>
      <c r="CD890" s="5"/>
      <c r="CE890" s="5"/>
      <c r="CF890" s="5"/>
      <c r="CG890" s="5"/>
    </row>
    <row r="891" spans="71:85" ht="13.2">
      <c r="BS891" s="5"/>
      <c r="BT891" s="5"/>
      <c r="BU891" s="5"/>
      <c r="BY891" s="5"/>
      <c r="BZ891" s="5"/>
      <c r="CA891" s="5"/>
      <c r="CB891" s="5"/>
      <c r="CC891" s="5"/>
      <c r="CD891" s="5"/>
      <c r="CE891" s="5"/>
      <c r="CF891" s="5"/>
      <c r="CG891" s="5"/>
    </row>
    <row r="892" spans="71:85" ht="13.2">
      <c r="BS892" s="5"/>
      <c r="BT892" s="5"/>
      <c r="BU892" s="5"/>
      <c r="BY892" s="5"/>
      <c r="BZ892" s="5"/>
      <c r="CA892" s="5"/>
      <c r="CB892" s="5"/>
      <c r="CC892" s="5"/>
      <c r="CD892" s="5"/>
      <c r="CE892" s="5"/>
      <c r="CF892" s="5"/>
      <c r="CG892" s="5"/>
    </row>
    <row r="893" spans="71:85" ht="13.2">
      <c r="BS893" s="5"/>
      <c r="BT893" s="5"/>
      <c r="BU893" s="5"/>
      <c r="BY893" s="5"/>
      <c r="BZ893" s="5"/>
      <c r="CA893" s="5"/>
      <c r="CB893" s="5"/>
      <c r="CC893" s="5"/>
      <c r="CD893" s="5"/>
      <c r="CE893" s="5"/>
      <c r="CF893" s="5"/>
      <c r="CG893" s="5"/>
    </row>
    <row r="894" spans="71:85" ht="13.2">
      <c r="BS894" s="5"/>
      <c r="BT894" s="5"/>
      <c r="BU894" s="5"/>
      <c r="BY894" s="5"/>
      <c r="BZ894" s="5"/>
      <c r="CA894" s="5"/>
      <c r="CB894" s="5"/>
      <c r="CC894" s="5"/>
      <c r="CD894" s="5"/>
      <c r="CE894" s="5"/>
      <c r="CF894" s="5"/>
      <c r="CG894" s="5"/>
    </row>
    <row r="895" spans="71:85" ht="13.2">
      <c r="BS895" s="5"/>
      <c r="BT895" s="5"/>
      <c r="BU895" s="5"/>
      <c r="BY895" s="5"/>
      <c r="BZ895" s="5"/>
      <c r="CA895" s="5"/>
      <c r="CB895" s="5"/>
      <c r="CC895" s="5"/>
      <c r="CD895" s="5"/>
      <c r="CE895" s="5"/>
      <c r="CF895" s="5"/>
      <c r="CG895" s="5"/>
    </row>
    <row r="896" spans="71:85" ht="13.2">
      <c r="BS896" s="5"/>
      <c r="BT896" s="5"/>
      <c r="BU896" s="5"/>
      <c r="BY896" s="5"/>
      <c r="BZ896" s="5"/>
      <c r="CA896" s="5"/>
      <c r="CB896" s="5"/>
      <c r="CC896" s="5"/>
      <c r="CD896" s="5"/>
      <c r="CE896" s="5"/>
      <c r="CF896" s="5"/>
      <c r="CG896" s="5"/>
    </row>
    <row r="897" spans="71:85" ht="13.2">
      <c r="BS897" s="5"/>
      <c r="BT897" s="5"/>
      <c r="BU897" s="5"/>
      <c r="BY897" s="5"/>
      <c r="BZ897" s="5"/>
      <c r="CA897" s="5"/>
      <c r="CB897" s="5"/>
      <c r="CC897" s="5"/>
      <c r="CD897" s="5"/>
      <c r="CE897" s="5"/>
      <c r="CF897" s="5"/>
      <c r="CG897" s="5"/>
    </row>
    <row r="898" spans="71:85" ht="13.2">
      <c r="BS898" s="5"/>
      <c r="BT898" s="5"/>
      <c r="BU898" s="5"/>
      <c r="BY898" s="5"/>
      <c r="BZ898" s="5"/>
      <c r="CA898" s="5"/>
      <c r="CB898" s="5"/>
      <c r="CC898" s="5"/>
      <c r="CD898" s="5"/>
      <c r="CE898" s="5"/>
      <c r="CF898" s="5"/>
      <c r="CG898" s="5"/>
    </row>
    <row r="899" spans="71:85" ht="13.2">
      <c r="BS899" s="5"/>
      <c r="BT899" s="5"/>
      <c r="BU899" s="5"/>
      <c r="BY899" s="5"/>
      <c r="BZ899" s="5"/>
      <c r="CA899" s="5"/>
      <c r="CB899" s="5"/>
      <c r="CC899" s="5"/>
      <c r="CD899" s="5"/>
      <c r="CE899" s="5"/>
      <c r="CF899" s="5"/>
      <c r="CG899" s="5"/>
    </row>
    <row r="900" spans="71:85" ht="13.2">
      <c r="BS900" s="5"/>
      <c r="BT900" s="5"/>
      <c r="BU900" s="5"/>
      <c r="BY900" s="5"/>
      <c r="BZ900" s="5"/>
      <c r="CA900" s="5"/>
      <c r="CB900" s="5"/>
      <c r="CC900" s="5"/>
      <c r="CD900" s="5"/>
      <c r="CE900" s="5"/>
      <c r="CF900" s="5"/>
      <c r="CG900" s="5"/>
    </row>
    <row r="901" spans="71:85" ht="13.2">
      <c r="BS901" s="5"/>
      <c r="BT901" s="5"/>
      <c r="BU901" s="5"/>
      <c r="BY901" s="5"/>
      <c r="BZ901" s="5"/>
      <c r="CA901" s="5"/>
      <c r="CB901" s="5"/>
      <c r="CC901" s="5"/>
      <c r="CD901" s="5"/>
      <c r="CE901" s="5"/>
      <c r="CF901" s="5"/>
      <c r="CG901" s="5"/>
    </row>
    <row r="902" spans="71:85" ht="13.2">
      <c r="BS902" s="5"/>
      <c r="BT902" s="5"/>
      <c r="BU902" s="5"/>
      <c r="BY902" s="5"/>
      <c r="BZ902" s="5"/>
      <c r="CA902" s="5"/>
      <c r="CB902" s="5"/>
      <c r="CC902" s="5"/>
      <c r="CD902" s="5"/>
      <c r="CE902" s="5"/>
      <c r="CF902" s="5"/>
      <c r="CG902" s="5"/>
    </row>
    <row r="903" spans="71:85" ht="13.2">
      <c r="BS903" s="5"/>
      <c r="BT903" s="5"/>
      <c r="BU903" s="5"/>
      <c r="BY903" s="5"/>
      <c r="BZ903" s="5"/>
      <c r="CA903" s="5"/>
      <c r="CB903" s="5"/>
      <c r="CC903" s="5"/>
      <c r="CD903" s="5"/>
      <c r="CE903" s="5"/>
      <c r="CF903" s="5"/>
      <c r="CG903" s="5"/>
    </row>
    <row r="904" spans="71:85" ht="13.2">
      <c r="BS904" s="5"/>
      <c r="BT904" s="5"/>
      <c r="BU904" s="5"/>
      <c r="BY904" s="5"/>
      <c r="BZ904" s="5"/>
      <c r="CA904" s="5"/>
      <c r="CB904" s="5"/>
      <c r="CC904" s="5"/>
      <c r="CD904" s="5"/>
      <c r="CE904" s="5"/>
      <c r="CF904" s="5"/>
      <c r="CG904" s="5"/>
    </row>
    <row r="905" spans="71:85" ht="13.2">
      <c r="BS905" s="5"/>
      <c r="BT905" s="5"/>
      <c r="BU905" s="5"/>
      <c r="BY905" s="5"/>
      <c r="BZ905" s="5"/>
      <c r="CA905" s="5"/>
      <c r="CB905" s="5"/>
      <c r="CC905" s="5"/>
      <c r="CD905" s="5"/>
      <c r="CE905" s="5"/>
      <c r="CF905" s="5"/>
      <c r="CG905" s="5"/>
    </row>
    <row r="906" spans="71:85" ht="13.2">
      <c r="BS906" s="5"/>
      <c r="BT906" s="5"/>
      <c r="BU906" s="5"/>
      <c r="BY906" s="5"/>
      <c r="BZ906" s="5"/>
      <c r="CA906" s="5"/>
      <c r="CB906" s="5"/>
      <c r="CC906" s="5"/>
      <c r="CD906" s="5"/>
      <c r="CE906" s="5"/>
      <c r="CF906" s="5"/>
      <c r="CG906" s="5"/>
    </row>
    <row r="907" spans="71:85" ht="13.2">
      <c r="BS907" s="5"/>
      <c r="BT907" s="5"/>
      <c r="BU907" s="5"/>
      <c r="BY907" s="5"/>
      <c r="BZ907" s="5"/>
      <c r="CA907" s="5"/>
      <c r="CB907" s="5"/>
      <c r="CC907" s="5"/>
      <c r="CD907" s="5"/>
      <c r="CE907" s="5"/>
      <c r="CF907" s="5"/>
      <c r="CG907" s="5"/>
    </row>
    <row r="908" spans="71:85" ht="13.2">
      <c r="BS908" s="5"/>
      <c r="BT908" s="5"/>
      <c r="BU908" s="5"/>
      <c r="BY908" s="5"/>
      <c r="BZ908" s="5"/>
      <c r="CA908" s="5"/>
      <c r="CB908" s="5"/>
      <c r="CC908" s="5"/>
      <c r="CD908" s="5"/>
      <c r="CE908" s="5"/>
      <c r="CF908" s="5"/>
      <c r="CG908" s="5"/>
    </row>
    <row r="909" spans="71:85" ht="13.2">
      <c r="BS909" s="5"/>
      <c r="BT909" s="5"/>
      <c r="BU909" s="5"/>
      <c r="BY909" s="5"/>
      <c r="BZ909" s="5"/>
      <c r="CA909" s="5"/>
      <c r="CB909" s="5"/>
      <c r="CC909" s="5"/>
      <c r="CD909" s="5"/>
      <c r="CE909" s="5"/>
      <c r="CF909" s="5"/>
      <c r="CG909" s="5"/>
    </row>
    <row r="910" spans="71:85" ht="13.2">
      <c r="BS910" s="5"/>
      <c r="BT910" s="5"/>
      <c r="BU910" s="5"/>
      <c r="BY910" s="5"/>
      <c r="BZ910" s="5"/>
      <c r="CA910" s="5"/>
      <c r="CB910" s="5"/>
      <c r="CC910" s="5"/>
      <c r="CD910" s="5"/>
      <c r="CE910" s="5"/>
      <c r="CF910" s="5"/>
      <c r="CG910" s="5"/>
    </row>
    <row r="911" spans="71:85" ht="13.2">
      <c r="BS911" s="5"/>
      <c r="BT911" s="5"/>
      <c r="BU911" s="5"/>
      <c r="BY911" s="5"/>
      <c r="BZ911" s="5"/>
      <c r="CA911" s="5"/>
      <c r="CB911" s="5"/>
      <c r="CC911" s="5"/>
      <c r="CD911" s="5"/>
      <c r="CE911" s="5"/>
      <c r="CF911" s="5"/>
      <c r="CG911" s="5"/>
    </row>
    <row r="912" spans="71:85" ht="13.2">
      <c r="BS912" s="5"/>
      <c r="BT912" s="5"/>
      <c r="BU912" s="5"/>
      <c r="BY912" s="5"/>
      <c r="BZ912" s="5"/>
      <c r="CA912" s="5"/>
      <c r="CB912" s="5"/>
      <c r="CC912" s="5"/>
      <c r="CD912" s="5"/>
      <c r="CE912" s="5"/>
      <c r="CF912" s="5"/>
      <c r="CG912" s="5"/>
    </row>
    <row r="913" spans="71:85" ht="13.2">
      <c r="BS913" s="5"/>
      <c r="BT913" s="5"/>
      <c r="BU913" s="5"/>
      <c r="BY913" s="5"/>
      <c r="BZ913" s="5"/>
      <c r="CA913" s="5"/>
      <c r="CB913" s="5"/>
      <c r="CC913" s="5"/>
      <c r="CD913" s="5"/>
      <c r="CE913" s="5"/>
      <c r="CF913" s="5"/>
      <c r="CG913" s="5"/>
    </row>
    <row r="914" spans="71:85" ht="13.2">
      <c r="BS914" s="5"/>
      <c r="BT914" s="5"/>
      <c r="BU914" s="5"/>
      <c r="BY914" s="5"/>
      <c r="BZ914" s="5"/>
      <c r="CA914" s="5"/>
      <c r="CB914" s="5"/>
      <c r="CC914" s="5"/>
      <c r="CD914" s="5"/>
      <c r="CE914" s="5"/>
      <c r="CF914" s="5"/>
      <c r="CG914" s="5"/>
    </row>
    <row r="915" spans="71:85" ht="13.2">
      <c r="BS915" s="5"/>
      <c r="BT915" s="5"/>
      <c r="BU915" s="5"/>
      <c r="BY915" s="5"/>
      <c r="BZ915" s="5"/>
      <c r="CA915" s="5"/>
      <c r="CB915" s="5"/>
      <c r="CC915" s="5"/>
      <c r="CD915" s="5"/>
      <c r="CE915" s="5"/>
      <c r="CF915" s="5"/>
      <c r="CG915" s="5"/>
    </row>
    <row r="916" spans="71:85" ht="13.2">
      <c r="BS916" s="5"/>
      <c r="BT916" s="5"/>
      <c r="BU916" s="5"/>
      <c r="BY916" s="5"/>
      <c r="BZ916" s="5"/>
      <c r="CA916" s="5"/>
      <c r="CB916" s="5"/>
      <c r="CC916" s="5"/>
      <c r="CD916" s="5"/>
      <c r="CE916" s="5"/>
      <c r="CF916" s="5"/>
      <c r="CG916" s="5"/>
    </row>
    <row r="917" spans="71:85" ht="13.2">
      <c r="BS917" s="5"/>
      <c r="BT917" s="5"/>
      <c r="BU917" s="5"/>
      <c r="BY917" s="5"/>
      <c r="BZ917" s="5"/>
      <c r="CA917" s="5"/>
      <c r="CB917" s="5"/>
      <c r="CC917" s="5"/>
      <c r="CD917" s="5"/>
      <c r="CE917" s="5"/>
      <c r="CF917" s="5"/>
      <c r="CG917" s="5"/>
    </row>
    <row r="918" spans="71:85" ht="13.2">
      <c r="BS918" s="5"/>
      <c r="BT918" s="5"/>
      <c r="BU918" s="5"/>
      <c r="BY918" s="5"/>
      <c r="BZ918" s="5"/>
      <c r="CA918" s="5"/>
      <c r="CB918" s="5"/>
      <c r="CC918" s="5"/>
      <c r="CD918" s="5"/>
      <c r="CE918" s="5"/>
      <c r="CF918" s="5"/>
      <c r="CG918" s="5"/>
    </row>
    <row r="919" spans="71:85" ht="13.2">
      <c r="BS919" s="5"/>
      <c r="BT919" s="5"/>
      <c r="BU919" s="5"/>
      <c r="BY919" s="5"/>
      <c r="BZ919" s="5"/>
      <c r="CA919" s="5"/>
      <c r="CB919" s="5"/>
      <c r="CC919" s="5"/>
      <c r="CD919" s="5"/>
      <c r="CE919" s="5"/>
      <c r="CF919" s="5"/>
      <c r="CG919" s="5"/>
    </row>
    <row r="920" spans="71:85" ht="13.2">
      <c r="BS920" s="5"/>
      <c r="BT920" s="5"/>
      <c r="BU920" s="5"/>
      <c r="BY920" s="5"/>
      <c r="BZ920" s="5"/>
      <c r="CA920" s="5"/>
      <c r="CB920" s="5"/>
      <c r="CC920" s="5"/>
      <c r="CD920" s="5"/>
      <c r="CE920" s="5"/>
      <c r="CF920" s="5"/>
      <c r="CG920" s="5"/>
    </row>
    <row r="921" spans="71:85" ht="13.2">
      <c r="BS921" s="5"/>
      <c r="BT921" s="5"/>
      <c r="BU921" s="5"/>
      <c r="BY921" s="5"/>
      <c r="BZ921" s="5"/>
      <c r="CA921" s="5"/>
      <c r="CB921" s="5"/>
      <c r="CC921" s="5"/>
      <c r="CD921" s="5"/>
      <c r="CE921" s="5"/>
      <c r="CF921" s="5"/>
      <c r="CG921" s="5"/>
    </row>
    <row r="922" spans="71:85" ht="13.2">
      <c r="BS922" s="5"/>
      <c r="BT922" s="5"/>
      <c r="BU922" s="5"/>
      <c r="BY922" s="5"/>
      <c r="BZ922" s="5"/>
      <c r="CA922" s="5"/>
      <c r="CB922" s="5"/>
      <c r="CC922" s="5"/>
      <c r="CD922" s="5"/>
      <c r="CE922" s="5"/>
      <c r="CF922" s="5"/>
      <c r="CG922" s="5"/>
    </row>
    <row r="923" spans="71:85" ht="13.2">
      <c r="BS923" s="5"/>
      <c r="BT923" s="5"/>
      <c r="BU923" s="5"/>
      <c r="BY923" s="5"/>
      <c r="BZ923" s="5"/>
      <c r="CA923" s="5"/>
      <c r="CB923" s="5"/>
      <c r="CC923" s="5"/>
      <c r="CD923" s="5"/>
      <c r="CE923" s="5"/>
      <c r="CF923" s="5"/>
      <c r="CG923" s="5"/>
    </row>
    <row r="924" spans="71:85" ht="13.2">
      <c r="BS924" s="5"/>
      <c r="BT924" s="5"/>
      <c r="BU924" s="5"/>
      <c r="BY924" s="5"/>
      <c r="BZ924" s="5"/>
      <c r="CA924" s="5"/>
      <c r="CB924" s="5"/>
      <c r="CC924" s="5"/>
      <c r="CD924" s="5"/>
      <c r="CE924" s="5"/>
      <c r="CF924" s="5"/>
      <c r="CG924" s="5"/>
    </row>
    <row r="925" spans="71:85" ht="13.2">
      <c r="BS925" s="5"/>
      <c r="BT925" s="5"/>
      <c r="BU925" s="5"/>
      <c r="BY925" s="5"/>
      <c r="BZ925" s="5"/>
      <c r="CA925" s="5"/>
      <c r="CB925" s="5"/>
      <c r="CC925" s="5"/>
      <c r="CD925" s="5"/>
      <c r="CE925" s="5"/>
      <c r="CF925" s="5"/>
      <c r="CG925" s="5"/>
    </row>
    <row r="926" spans="71:85" ht="13.2">
      <c r="BS926" s="5"/>
      <c r="BT926" s="5"/>
      <c r="BU926" s="5"/>
      <c r="BY926" s="5"/>
      <c r="BZ926" s="5"/>
      <c r="CA926" s="5"/>
      <c r="CB926" s="5"/>
      <c r="CC926" s="5"/>
      <c r="CD926" s="5"/>
      <c r="CE926" s="5"/>
      <c r="CF926" s="5"/>
      <c r="CG926" s="5"/>
    </row>
    <row r="927" spans="71:85" ht="13.2">
      <c r="BS927" s="5"/>
      <c r="BT927" s="5"/>
      <c r="BU927" s="5"/>
      <c r="BY927" s="5"/>
      <c r="BZ927" s="5"/>
      <c r="CA927" s="5"/>
      <c r="CB927" s="5"/>
      <c r="CC927" s="5"/>
      <c r="CD927" s="5"/>
      <c r="CE927" s="5"/>
      <c r="CF927" s="5"/>
      <c r="CG927" s="5"/>
    </row>
    <row r="928" spans="71:85" ht="13.2">
      <c r="BS928" s="5"/>
      <c r="BT928" s="5"/>
      <c r="BU928" s="5"/>
      <c r="BY928" s="5"/>
      <c r="BZ928" s="5"/>
      <c r="CA928" s="5"/>
      <c r="CB928" s="5"/>
      <c r="CC928" s="5"/>
      <c r="CD928" s="5"/>
      <c r="CE928" s="5"/>
      <c r="CF928" s="5"/>
      <c r="CG928" s="5"/>
    </row>
    <row r="929" spans="71:85" ht="13.2">
      <c r="BS929" s="5"/>
      <c r="BT929" s="5"/>
      <c r="BU929" s="5"/>
      <c r="BY929" s="5"/>
      <c r="BZ929" s="5"/>
      <c r="CA929" s="5"/>
      <c r="CB929" s="5"/>
      <c r="CC929" s="5"/>
      <c r="CD929" s="5"/>
      <c r="CE929" s="5"/>
      <c r="CF929" s="5"/>
      <c r="CG929" s="5"/>
    </row>
    <row r="930" spans="71:85" ht="13.2">
      <c r="BS930" s="5"/>
      <c r="BT930" s="5"/>
      <c r="BU930" s="5"/>
      <c r="BY930" s="5"/>
      <c r="BZ930" s="5"/>
      <c r="CA930" s="5"/>
      <c r="CB930" s="5"/>
      <c r="CC930" s="5"/>
      <c r="CD930" s="5"/>
      <c r="CE930" s="5"/>
      <c r="CF930" s="5"/>
      <c r="CG930" s="5"/>
    </row>
    <row r="931" spans="71:85" ht="13.2">
      <c r="BS931" s="5"/>
      <c r="BT931" s="5"/>
      <c r="BU931" s="5"/>
      <c r="BY931" s="5"/>
      <c r="BZ931" s="5"/>
      <c r="CA931" s="5"/>
      <c r="CB931" s="5"/>
      <c r="CC931" s="5"/>
      <c r="CD931" s="5"/>
      <c r="CE931" s="5"/>
      <c r="CF931" s="5"/>
      <c r="CG931" s="5"/>
    </row>
    <row r="932" spans="71:85" ht="13.2">
      <c r="BS932" s="5"/>
      <c r="BT932" s="5"/>
      <c r="BU932" s="5"/>
      <c r="BY932" s="5"/>
      <c r="BZ932" s="5"/>
      <c r="CA932" s="5"/>
      <c r="CB932" s="5"/>
      <c r="CC932" s="5"/>
      <c r="CD932" s="5"/>
      <c r="CE932" s="5"/>
      <c r="CF932" s="5"/>
      <c r="CG932" s="5"/>
    </row>
    <row r="933" spans="71:85" ht="13.2">
      <c r="BS933" s="5"/>
      <c r="BT933" s="5"/>
      <c r="BU933" s="5"/>
      <c r="BY933" s="5"/>
      <c r="BZ933" s="5"/>
      <c r="CA933" s="5"/>
      <c r="CB933" s="5"/>
      <c r="CC933" s="5"/>
      <c r="CD933" s="5"/>
      <c r="CE933" s="5"/>
      <c r="CF933" s="5"/>
      <c r="CG933" s="5"/>
    </row>
    <row r="934" spans="71:85" ht="13.2">
      <c r="BS934" s="5"/>
      <c r="BT934" s="5"/>
      <c r="BU934" s="5"/>
      <c r="BY934" s="5"/>
      <c r="BZ934" s="5"/>
      <c r="CA934" s="5"/>
      <c r="CB934" s="5"/>
      <c r="CC934" s="5"/>
      <c r="CD934" s="5"/>
      <c r="CE934" s="5"/>
      <c r="CF934" s="5"/>
      <c r="CG934" s="5"/>
    </row>
    <row r="935" spans="71:85" ht="13.2">
      <c r="BS935" s="5"/>
      <c r="BT935" s="5"/>
      <c r="BU935" s="5"/>
      <c r="BY935" s="5"/>
      <c r="BZ935" s="5"/>
      <c r="CA935" s="5"/>
      <c r="CB935" s="5"/>
      <c r="CC935" s="5"/>
      <c r="CD935" s="5"/>
      <c r="CE935" s="5"/>
      <c r="CF935" s="5"/>
      <c r="CG935" s="5"/>
    </row>
    <row r="936" spans="71:85" ht="13.2">
      <c r="BS936" s="5"/>
      <c r="BT936" s="5"/>
      <c r="BU936" s="5"/>
      <c r="BY936" s="5"/>
      <c r="BZ936" s="5"/>
      <c r="CA936" s="5"/>
      <c r="CB936" s="5"/>
      <c r="CC936" s="5"/>
      <c r="CD936" s="5"/>
      <c r="CE936" s="5"/>
      <c r="CF936" s="5"/>
      <c r="CG936" s="5"/>
    </row>
    <row r="937" spans="71:85" ht="13.2">
      <c r="BS937" s="5"/>
      <c r="BT937" s="5"/>
      <c r="BU937" s="5"/>
      <c r="BY937" s="5"/>
      <c r="BZ937" s="5"/>
      <c r="CA937" s="5"/>
      <c r="CB937" s="5"/>
      <c r="CC937" s="5"/>
      <c r="CD937" s="5"/>
      <c r="CE937" s="5"/>
      <c r="CF937" s="5"/>
      <c r="CG937" s="5"/>
    </row>
    <row r="938" spans="71:85" ht="13.2">
      <c r="BS938" s="5"/>
      <c r="BT938" s="5"/>
      <c r="BU938" s="5"/>
      <c r="BY938" s="5"/>
      <c r="BZ938" s="5"/>
      <c r="CA938" s="5"/>
      <c r="CB938" s="5"/>
      <c r="CC938" s="5"/>
      <c r="CD938" s="5"/>
      <c r="CE938" s="5"/>
      <c r="CF938" s="5"/>
      <c r="CG938" s="5"/>
    </row>
    <row r="939" spans="71:85" ht="13.2">
      <c r="BS939" s="5"/>
      <c r="BT939" s="5"/>
      <c r="BU939" s="5"/>
      <c r="BY939" s="5"/>
      <c r="BZ939" s="5"/>
      <c r="CA939" s="5"/>
      <c r="CB939" s="5"/>
      <c r="CC939" s="5"/>
      <c r="CD939" s="5"/>
      <c r="CE939" s="5"/>
      <c r="CF939" s="5"/>
      <c r="CG939" s="5"/>
    </row>
    <row r="940" spans="71:85" ht="13.2">
      <c r="BS940" s="5"/>
      <c r="BT940" s="5"/>
      <c r="BU940" s="5"/>
      <c r="BY940" s="5"/>
      <c r="BZ940" s="5"/>
      <c r="CA940" s="5"/>
      <c r="CB940" s="5"/>
      <c r="CC940" s="5"/>
      <c r="CD940" s="5"/>
      <c r="CE940" s="5"/>
      <c r="CF940" s="5"/>
      <c r="CG940" s="5"/>
    </row>
    <row r="941" spans="71:85" ht="13.2">
      <c r="BS941" s="5"/>
      <c r="BT941" s="5"/>
      <c r="BU941" s="5"/>
      <c r="BY941" s="5"/>
      <c r="BZ941" s="5"/>
      <c r="CA941" s="5"/>
      <c r="CB941" s="5"/>
      <c r="CC941" s="5"/>
      <c r="CD941" s="5"/>
      <c r="CE941" s="5"/>
      <c r="CF941" s="5"/>
      <c r="CG941" s="5"/>
    </row>
    <row r="942" spans="71:85" ht="13.2">
      <c r="BS942" s="5"/>
      <c r="BT942" s="5"/>
      <c r="BU942" s="5"/>
      <c r="BY942" s="5"/>
      <c r="BZ942" s="5"/>
      <c r="CA942" s="5"/>
      <c r="CB942" s="5"/>
      <c r="CC942" s="5"/>
      <c r="CD942" s="5"/>
      <c r="CE942" s="5"/>
      <c r="CF942" s="5"/>
      <c r="CG942" s="5"/>
    </row>
    <row r="943" spans="71:85" ht="13.2">
      <c r="BS943" s="5"/>
      <c r="BT943" s="5"/>
      <c r="BU943" s="5"/>
      <c r="BY943" s="5"/>
      <c r="BZ943" s="5"/>
      <c r="CA943" s="5"/>
      <c r="CB943" s="5"/>
      <c r="CC943" s="5"/>
      <c r="CD943" s="5"/>
      <c r="CE943" s="5"/>
      <c r="CF943" s="5"/>
      <c r="CG943" s="5"/>
    </row>
    <row r="944" spans="71:85" ht="13.2">
      <c r="BS944" s="5"/>
      <c r="BT944" s="5"/>
      <c r="BU944" s="5"/>
      <c r="BY944" s="5"/>
      <c r="BZ944" s="5"/>
      <c r="CA944" s="5"/>
      <c r="CB944" s="5"/>
      <c r="CC944" s="5"/>
      <c r="CD944" s="5"/>
      <c r="CE944" s="5"/>
      <c r="CF944" s="5"/>
      <c r="CG944" s="5"/>
    </row>
    <row r="945" spans="71:85" ht="13.2">
      <c r="BS945" s="5"/>
      <c r="BT945" s="5"/>
      <c r="BU945" s="5"/>
      <c r="BY945" s="5"/>
      <c r="BZ945" s="5"/>
      <c r="CA945" s="5"/>
      <c r="CB945" s="5"/>
      <c r="CC945" s="5"/>
      <c r="CD945" s="5"/>
      <c r="CE945" s="5"/>
      <c r="CF945" s="5"/>
      <c r="CG945" s="5"/>
    </row>
    <row r="946" spans="71:85" ht="13.2">
      <c r="BS946" s="5"/>
      <c r="BT946" s="5"/>
      <c r="BU946" s="5"/>
      <c r="BY946" s="5"/>
      <c r="BZ946" s="5"/>
      <c r="CA946" s="5"/>
      <c r="CB946" s="5"/>
      <c r="CC946" s="5"/>
      <c r="CD946" s="5"/>
      <c r="CE946" s="5"/>
      <c r="CF946" s="5"/>
      <c r="CG946" s="5"/>
    </row>
    <row r="947" spans="71:85" ht="13.2">
      <c r="BS947" s="5"/>
      <c r="BT947" s="5"/>
      <c r="BU947" s="5"/>
      <c r="BY947" s="5"/>
      <c r="BZ947" s="5"/>
      <c r="CA947" s="5"/>
      <c r="CB947" s="5"/>
      <c r="CC947" s="5"/>
      <c r="CD947" s="5"/>
      <c r="CE947" s="5"/>
      <c r="CF947" s="5"/>
      <c r="CG947" s="5"/>
    </row>
    <row r="948" spans="71:85" ht="13.2">
      <c r="BS948" s="5"/>
      <c r="BT948" s="5"/>
      <c r="BU948" s="5"/>
      <c r="BY948" s="5"/>
      <c r="BZ948" s="5"/>
      <c r="CA948" s="5"/>
      <c r="CB948" s="5"/>
      <c r="CC948" s="5"/>
      <c r="CD948" s="5"/>
      <c r="CE948" s="5"/>
      <c r="CF948" s="5"/>
      <c r="CG948" s="5"/>
    </row>
    <row r="949" spans="71:85" ht="13.2">
      <c r="BS949" s="5"/>
      <c r="BT949" s="5"/>
      <c r="BU949" s="5"/>
      <c r="BY949" s="5"/>
      <c r="BZ949" s="5"/>
      <c r="CA949" s="5"/>
      <c r="CB949" s="5"/>
      <c r="CC949" s="5"/>
      <c r="CD949" s="5"/>
      <c r="CE949" s="5"/>
      <c r="CF949" s="5"/>
      <c r="CG949" s="5"/>
    </row>
    <row r="950" spans="71:85" ht="13.2">
      <c r="BS950" s="5"/>
      <c r="BT950" s="5"/>
      <c r="BU950" s="5"/>
      <c r="BY950" s="5"/>
      <c r="BZ950" s="5"/>
      <c r="CA950" s="5"/>
      <c r="CB950" s="5"/>
      <c r="CC950" s="5"/>
      <c r="CD950" s="5"/>
      <c r="CE950" s="5"/>
      <c r="CF950" s="5"/>
      <c r="CG950" s="5"/>
    </row>
    <row r="951" spans="71:85" ht="13.2">
      <c r="BS951" s="5"/>
      <c r="BT951" s="5"/>
      <c r="BU951" s="5"/>
      <c r="BY951" s="5"/>
      <c r="BZ951" s="5"/>
      <c r="CA951" s="5"/>
      <c r="CB951" s="5"/>
      <c r="CC951" s="5"/>
      <c r="CD951" s="5"/>
      <c r="CE951" s="5"/>
      <c r="CF951" s="5"/>
      <c r="CG951" s="5"/>
    </row>
    <row r="952" spans="71:85" ht="13.2">
      <c r="BS952" s="5"/>
      <c r="BT952" s="5"/>
      <c r="BU952" s="5"/>
      <c r="BY952" s="5"/>
      <c r="BZ952" s="5"/>
      <c r="CA952" s="5"/>
      <c r="CB952" s="5"/>
      <c r="CC952" s="5"/>
      <c r="CD952" s="5"/>
      <c r="CE952" s="5"/>
      <c r="CF952" s="5"/>
      <c r="CG952" s="5"/>
    </row>
    <row r="953" spans="71:85" ht="13.2">
      <c r="BS953" s="5"/>
      <c r="BT953" s="5"/>
      <c r="BU953" s="5"/>
      <c r="BY953" s="5"/>
      <c r="BZ953" s="5"/>
      <c r="CA953" s="5"/>
      <c r="CB953" s="5"/>
      <c r="CC953" s="5"/>
      <c r="CD953" s="5"/>
      <c r="CE953" s="5"/>
      <c r="CF953" s="5"/>
      <c r="CG953" s="5"/>
    </row>
    <row r="954" spans="71:85" ht="13.2">
      <c r="BS954" s="5"/>
      <c r="BT954" s="5"/>
      <c r="BU954" s="5"/>
      <c r="BY954" s="5"/>
      <c r="BZ954" s="5"/>
      <c r="CA954" s="5"/>
      <c r="CB954" s="5"/>
      <c r="CC954" s="5"/>
      <c r="CD954" s="5"/>
      <c r="CE954" s="5"/>
      <c r="CF954" s="5"/>
      <c r="CG954" s="5"/>
    </row>
    <row r="955" spans="71:85" ht="13.2">
      <c r="BS955" s="5"/>
      <c r="BT955" s="5"/>
      <c r="BU955" s="5"/>
      <c r="BY955" s="5"/>
      <c r="BZ955" s="5"/>
      <c r="CA955" s="5"/>
      <c r="CB955" s="5"/>
      <c r="CC955" s="5"/>
      <c r="CD955" s="5"/>
      <c r="CE955" s="5"/>
      <c r="CF955" s="5"/>
      <c r="CG955" s="5"/>
    </row>
    <row r="956" spans="71:85" ht="13.2">
      <c r="BS956" s="5"/>
      <c r="BT956" s="5"/>
      <c r="BU956" s="5"/>
      <c r="BY956" s="5"/>
      <c r="BZ956" s="5"/>
      <c r="CA956" s="5"/>
      <c r="CB956" s="5"/>
      <c r="CC956" s="5"/>
      <c r="CD956" s="5"/>
      <c r="CE956" s="5"/>
      <c r="CF956" s="5"/>
      <c r="CG956" s="5"/>
    </row>
    <row r="957" spans="71:85" ht="13.2">
      <c r="BS957" s="5"/>
      <c r="BT957" s="5"/>
      <c r="BU957" s="5"/>
      <c r="BY957" s="5"/>
      <c r="BZ957" s="5"/>
      <c r="CA957" s="5"/>
      <c r="CB957" s="5"/>
      <c r="CC957" s="5"/>
      <c r="CD957" s="5"/>
      <c r="CE957" s="5"/>
      <c r="CF957" s="5"/>
      <c r="CG957" s="5"/>
    </row>
    <row r="958" spans="71:85" ht="13.2">
      <c r="BS958" s="5"/>
      <c r="BT958" s="5"/>
      <c r="BU958" s="5"/>
      <c r="BY958" s="5"/>
      <c r="BZ958" s="5"/>
      <c r="CA958" s="5"/>
      <c r="CB958" s="5"/>
      <c r="CC958" s="5"/>
      <c r="CD958" s="5"/>
      <c r="CE958" s="5"/>
      <c r="CF958" s="5"/>
      <c r="CG958" s="5"/>
    </row>
    <row r="959" spans="71:85" ht="13.2">
      <c r="BS959" s="5"/>
      <c r="BT959" s="5"/>
      <c r="BU959" s="5"/>
      <c r="BY959" s="5"/>
      <c r="BZ959" s="5"/>
      <c r="CA959" s="5"/>
      <c r="CB959" s="5"/>
      <c r="CC959" s="5"/>
      <c r="CD959" s="5"/>
      <c r="CE959" s="5"/>
      <c r="CF959" s="5"/>
      <c r="CG959" s="5"/>
    </row>
    <row r="960" spans="71:85" ht="13.2">
      <c r="BS960" s="5"/>
      <c r="BT960" s="5"/>
      <c r="BU960" s="5"/>
      <c r="BY960" s="5"/>
      <c r="BZ960" s="5"/>
      <c r="CA960" s="5"/>
      <c r="CB960" s="5"/>
      <c r="CC960" s="5"/>
      <c r="CD960" s="5"/>
      <c r="CE960" s="5"/>
      <c r="CF960" s="5"/>
      <c r="CG960" s="5"/>
    </row>
    <row r="961" spans="71:85" ht="13.2">
      <c r="BS961" s="5"/>
      <c r="BT961" s="5"/>
      <c r="BU961" s="5"/>
      <c r="BY961" s="5"/>
      <c r="BZ961" s="5"/>
      <c r="CA961" s="5"/>
      <c r="CB961" s="5"/>
      <c r="CC961" s="5"/>
      <c r="CD961" s="5"/>
      <c r="CE961" s="5"/>
      <c r="CF961" s="5"/>
      <c r="CG961" s="5"/>
    </row>
    <row r="962" spans="71:85" ht="13.2">
      <c r="BS962" s="5"/>
      <c r="BT962" s="5"/>
      <c r="BU962" s="5"/>
      <c r="BY962" s="5"/>
      <c r="BZ962" s="5"/>
      <c r="CA962" s="5"/>
      <c r="CB962" s="5"/>
      <c r="CC962" s="5"/>
      <c r="CD962" s="5"/>
      <c r="CE962" s="5"/>
      <c r="CF962" s="5"/>
      <c r="CG962" s="5"/>
    </row>
    <row r="963" spans="71:85" ht="13.2">
      <c r="BS963" s="5"/>
      <c r="BT963" s="5"/>
      <c r="BU963" s="5"/>
      <c r="BY963" s="5"/>
      <c r="BZ963" s="5"/>
      <c r="CA963" s="5"/>
      <c r="CB963" s="5"/>
      <c r="CC963" s="5"/>
      <c r="CD963" s="5"/>
      <c r="CE963" s="5"/>
      <c r="CF963" s="5"/>
      <c r="CG963" s="5"/>
    </row>
    <row r="964" spans="71:85" ht="13.2">
      <c r="BS964" s="5"/>
      <c r="BT964" s="5"/>
      <c r="BU964" s="5"/>
      <c r="BY964" s="5"/>
      <c r="BZ964" s="5"/>
      <c r="CA964" s="5"/>
      <c r="CB964" s="5"/>
      <c r="CC964" s="5"/>
      <c r="CD964" s="5"/>
      <c r="CE964" s="5"/>
      <c r="CF964" s="5"/>
      <c r="CG964" s="5"/>
    </row>
    <row r="965" spans="71:85" ht="13.2">
      <c r="BS965" s="5"/>
      <c r="BT965" s="5"/>
      <c r="BU965" s="5"/>
      <c r="BY965" s="5"/>
      <c r="BZ965" s="5"/>
      <c r="CA965" s="5"/>
      <c r="CB965" s="5"/>
      <c r="CC965" s="5"/>
      <c r="CD965" s="5"/>
      <c r="CE965" s="5"/>
      <c r="CF965" s="5"/>
      <c r="CG965" s="5"/>
    </row>
    <row r="966" spans="71:85" ht="13.2">
      <c r="BS966" s="5"/>
      <c r="BT966" s="5"/>
      <c r="BU966" s="5"/>
      <c r="BY966" s="5"/>
      <c r="BZ966" s="5"/>
      <c r="CA966" s="5"/>
      <c r="CB966" s="5"/>
      <c r="CC966" s="5"/>
      <c r="CD966" s="5"/>
      <c r="CE966" s="5"/>
      <c r="CF966" s="5"/>
      <c r="CG966" s="5"/>
    </row>
    <row r="967" spans="71:85" ht="13.2">
      <c r="BS967" s="5"/>
      <c r="BT967" s="5"/>
      <c r="BU967" s="5"/>
      <c r="BY967" s="5"/>
      <c r="BZ967" s="5"/>
      <c r="CA967" s="5"/>
      <c r="CB967" s="5"/>
      <c r="CC967" s="5"/>
      <c r="CD967" s="5"/>
      <c r="CE967" s="5"/>
      <c r="CF967" s="5"/>
      <c r="CG967" s="5"/>
    </row>
    <row r="968" spans="71:85" ht="13.2">
      <c r="BS968" s="5"/>
      <c r="BT968" s="5"/>
      <c r="BU968" s="5"/>
      <c r="BY968" s="5"/>
      <c r="BZ968" s="5"/>
      <c r="CA968" s="5"/>
      <c r="CB968" s="5"/>
      <c r="CC968" s="5"/>
      <c r="CD968" s="5"/>
      <c r="CE968" s="5"/>
      <c r="CF968" s="5"/>
      <c r="CG968" s="5"/>
    </row>
    <row r="969" spans="71:85" ht="13.2">
      <c r="BS969" s="5"/>
      <c r="BT969" s="5"/>
      <c r="BU969" s="5"/>
      <c r="BY969" s="5"/>
      <c r="BZ969" s="5"/>
      <c r="CA969" s="5"/>
      <c r="CB969" s="5"/>
      <c r="CC969" s="5"/>
      <c r="CD969" s="5"/>
      <c r="CE969" s="5"/>
      <c r="CF969" s="5"/>
      <c r="CG969" s="5"/>
    </row>
    <row r="970" spans="71:85" ht="13.2">
      <c r="BS970" s="5"/>
      <c r="BT970" s="5"/>
      <c r="BU970" s="5"/>
      <c r="BY970" s="5"/>
      <c r="BZ970" s="5"/>
      <c r="CA970" s="5"/>
      <c r="CB970" s="5"/>
      <c r="CC970" s="5"/>
      <c r="CD970" s="5"/>
      <c r="CE970" s="5"/>
      <c r="CF970" s="5"/>
      <c r="CG970" s="5"/>
    </row>
    <row r="971" spans="71:85" ht="13.2">
      <c r="BS971" s="5"/>
      <c r="BT971" s="5"/>
      <c r="BU971" s="5"/>
      <c r="BY971" s="5"/>
      <c r="BZ971" s="5"/>
      <c r="CA971" s="5"/>
      <c r="CB971" s="5"/>
      <c r="CC971" s="5"/>
      <c r="CD971" s="5"/>
      <c r="CE971" s="5"/>
      <c r="CF971" s="5"/>
      <c r="CG971" s="5"/>
    </row>
    <row r="972" spans="71:85" ht="13.2">
      <c r="BS972" s="5"/>
      <c r="BT972" s="5"/>
      <c r="BU972" s="5"/>
      <c r="BY972" s="5"/>
      <c r="BZ972" s="5"/>
      <c r="CA972" s="5"/>
      <c r="CB972" s="5"/>
      <c r="CC972" s="5"/>
      <c r="CD972" s="5"/>
      <c r="CE972" s="5"/>
      <c r="CF972" s="5"/>
      <c r="CG972" s="5"/>
    </row>
    <row r="973" spans="71:85" ht="13.2">
      <c r="BS973" s="5"/>
      <c r="BT973" s="5"/>
      <c r="BU973" s="5"/>
      <c r="BY973" s="5"/>
      <c r="BZ973" s="5"/>
      <c r="CA973" s="5"/>
      <c r="CB973" s="5"/>
      <c r="CC973" s="5"/>
      <c r="CD973" s="5"/>
      <c r="CE973" s="5"/>
      <c r="CF973" s="5"/>
      <c r="CG973" s="5"/>
    </row>
    <row r="974" spans="71:85" ht="13.2">
      <c r="BS974" s="5"/>
      <c r="BT974" s="5"/>
      <c r="BU974" s="5"/>
      <c r="BY974" s="5"/>
      <c r="BZ974" s="5"/>
      <c r="CA974" s="5"/>
      <c r="CB974" s="5"/>
      <c r="CC974" s="5"/>
      <c r="CD974" s="5"/>
      <c r="CE974" s="5"/>
      <c r="CF974" s="5"/>
      <c r="CG974" s="5"/>
    </row>
    <row r="975" spans="71:85" ht="13.2">
      <c r="BS975" s="5"/>
      <c r="BT975" s="5"/>
      <c r="BU975" s="5"/>
      <c r="BY975" s="5"/>
      <c r="BZ975" s="5"/>
      <c r="CA975" s="5"/>
      <c r="CB975" s="5"/>
      <c r="CC975" s="5"/>
      <c r="CD975" s="5"/>
      <c r="CE975" s="5"/>
      <c r="CF975" s="5"/>
      <c r="CG975" s="5"/>
    </row>
    <row r="976" spans="71:85" ht="13.2">
      <c r="BS976" s="5"/>
      <c r="BT976" s="5"/>
      <c r="BU976" s="5"/>
      <c r="BY976" s="5"/>
      <c r="BZ976" s="5"/>
      <c r="CA976" s="5"/>
      <c r="CB976" s="5"/>
      <c r="CC976" s="5"/>
      <c r="CD976" s="5"/>
      <c r="CE976" s="5"/>
      <c r="CF976" s="5"/>
      <c r="CG976" s="5"/>
    </row>
    <row r="977" spans="71:85" ht="13.2">
      <c r="BS977" s="5"/>
      <c r="BT977" s="5"/>
      <c r="BU977" s="5"/>
      <c r="BY977" s="5"/>
      <c r="BZ977" s="5"/>
      <c r="CA977" s="5"/>
      <c r="CB977" s="5"/>
      <c r="CC977" s="5"/>
      <c r="CD977" s="5"/>
      <c r="CE977" s="5"/>
      <c r="CF977" s="5"/>
      <c r="CG977" s="5"/>
    </row>
    <row r="978" spans="71:85" ht="13.2">
      <c r="BS978" s="5"/>
      <c r="BT978" s="5"/>
      <c r="BU978" s="5"/>
      <c r="BY978" s="5"/>
      <c r="BZ978" s="5"/>
      <c r="CA978" s="5"/>
      <c r="CB978" s="5"/>
      <c r="CC978" s="5"/>
      <c r="CD978" s="5"/>
      <c r="CE978" s="5"/>
      <c r="CF978" s="5"/>
      <c r="CG978" s="5"/>
    </row>
    <row r="979" spans="71:85" ht="13.2">
      <c r="BS979" s="5"/>
      <c r="BT979" s="5"/>
      <c r="BU979" s="5"/>
      <c r="BY979" s="5"/>
      <c r="BZ979" s="5"/>
      <c r="CA979" s="5"/>
      <c r="CB979" s="5"/>
      <c r="CC979" s="5"/>
      <c r="CD979" s="5"/>
      <c r="CE979" s="5"/>
      <c r="CF979" s="5"/>
      <c r="CG979" s="5"/>
    </row>
    <row r="980" spans="71:85" ht="13.2">
      <c r="BS980" s="5"/>
      <c r="BT980" s="5"/>
      <c r="BU980" s="5"/>
      <c r="BY980" s="5"/>
      <c r="BZ980" s="5"/>
      <c r="CA980" s="5"/>
      <c r="CB980" s="5"/>
      <c r="CC980" s="5"/>
      <c r="CD980" s="5"/>
      <c r="CE980" s="5"/>
      <c r="CF980" s="5"/>
      <c r="CG980" s="5"/>
    </row>
    <row r="981" spans="71:85" ht="13.2">
      <c r="BS981" s="5"/>
      <c r="BT981" s="5"/>
      <c r="BU981" s="5"/>
      <c r="BY981" s="5"/>
      <c r="BZ981" s="5"/>
      <c r="CA981" s="5"/>
      <c r="CB981" s="5"/>
      <c r="CC981" s="5"/>
      <c r="CD981" s="5"/>
      <c r="CE981" s="5"/>
      <c r="CF981" s="5"/>
      <c r="CG981" s="5"/>
    </row>
    <row r="982" spans="71:85" ht="13.2">
      <c r="BS982" s="5"/>
      <c r="BT982" s="5"/>
      <c r="BU982" s="5"/>
      <c r="BY982" s="5"/>
      <c r="BZ982" s="5"/>
      <c r="CA982" s="5"/>
      <c r="CB982" s="5"/>
      <c r="CC982" s="5"/>
      <c r="CD982" s="5"/>
      <c r="CE982" s="5"/>
      <c r="CF982" s="5"/>
      <c r="CG982" s="5"/>
    </row>
    <row r="983" spans="71:85" ht="13.2">
      <c r="BS983" s="5"/>
      <c r="BT983" s="5"/>
      <c r="BU983" s="5"/>
      <c r="BY983" s="5"/>
      <c r="BZ983" s="5"/>
      <c r="CA983" s="5"/>
      <c r="CB983" s="5"/>
      <c r="CC983" s="5"/>
      <c r="CD983" s="5"/>
      <c r="CE983" s="5"/>
      <c r="CF983" s="5"/>
      <c r="CG983" s="5"/>
    </row>
    <row r="984" spans="71:85" ht="13.2">
      <c r="BS984" s="5"/>
      <c r="BT984" s="5"/>
      <c r="BU984" s="5"/>
      <c r="BY984" s="5"/>
      <c r="BZ984" s="5"/>
      <c r="CA984" s="5"/>
      <c r="CB984" s="5"/>
      <c r="CC984" s="5"/>
      <c r="CD984" s="5"/>
      <c r="CE984" s="5"/>
      <c r="CF984" s="5"/>
      <c r="CG984" s="5"/>
    </row>
    <row r="985" spans="71:85" ht="13.2">
      <c r="BS985" s="5"/>
      <c r="BT985" s="5"/>
      <c r="BU985" s="5"/>
      <c r="BY985" s="5"/>
      <c r="BZ985" s="5"/>
      <c r="CA985" s="5"/>
      <c r="CB985" s="5"/>
      <c r="CC985" s="5"/>
      <c r="CD985" s="5"/>
      <c r="CE985" s="5"/>
      <c r="CF985" s="5"/>
      <c r="CG985" s="5"/>
    </row>
    <row r="986" spans="71:85" ht="13.2">
      <c r="BS986" s="5"/>
      <c r="BT986" s="5"/>
      <c r="BU986" s="5"/>
      <c r="BY986" s="5"/>
      <c r="BZ986" s="5"/>
      <c r="CA986" s="5"/>
      <c r="CB986" s="5"/>
      <c r="CC986" s="5"/>
      <c r="CD986" s="5"/>
      <c r="CE986" s="5"/>
      <c r="CF986" s="5"/>
      <c r="CG986" s="5"/>
    </row>
    <row r="987" spans="71:85" ht="13.2">
      <c r="BS987" s="5"/>
      <c r="BT987" s="5"/>
      <c r="BU987" s="5"/>
      <c r="BY987" s="5"/>
      <c r="BZ987" s="5"/>
      <c r="CA987" s="5"/>
      <c r="CB987" s="5"/>
      <c r="CC987" s="5"/>
      <c r="CD987" s="5"/>
      <c r="CE987" s="5"/>
      <c r="CF987" s="5"/>
      <c r="CG987" s="5"/>
    </row>
    <row r="988" spans="71:85" ht="13.2">
      <c r="BS988" s="5"/>
      <c r="BT988" s="5"/>
      <c r="BU988" s="5"/>
      <c r="BY988" s="5"/>
      <c r="BZ988" s="5"/>
      <c r="CA988" s="5"/>
      <c r="CB988" s="5"/>
      <c r="CC988" s="5"/>
      <c r="CD988" s="5"/>
      <c r="CE988" s="5"/>
      <c r="CF988" s="5"/>
      <c r="CG988" s="5"/>
    </row>
    <row r="989" spans="71:85" ht="13.2">
      <c r="BS989" s="5"/>
      <c r="BT989" s="5"/>
      <c r="BU989" s="5"/>
      <c r="BY989" s="5"/>
      <c r="BZ989" s="5"/>
      <c r="CA989" s="5"/>
      <c r="CB989" s="5"/>
      <c r="CC989" s="5"/>
      <c r="CD989" s="5"/>
      <c r="CE989" s="5"/>
      <c r="CF989" s="5"/>
      <c r="CG989" s="5"/>
    </row>
    <row r="990" spans="71:85" ht="13.2">
      <c r="BS990" s="5"/>
      <c r="BT990" s="5"/>
      <c r="BU990" s="5"/>
      <c r="BY990" s="5"/>
      <c r="BZ990" s="5"/>
      <c r="CA990" s="5"/>
      <c r="CB990" s="5"/>
      <c r="CC990" s="5"/>
      <c r="CD990" s="5"/>
      <c r="CE990" s="5"/>
      <c r="CF990" s="5"/>
      <c r="CG990" s="5"/>
    </row>
    <row r="991" spans="71:85" ht="13.2">
      <c r="BS991" s="5"/>
      <c r="BT991" s="5"/>
      <c r="BU991" s="5"/>
      <c r="BY991" s="5"/>
      <c r="BZ991" s="5"/>
      <c r="CA991" s="5"/>
      <c r="CB991" s="5"/>
      <c r="CC991" s="5"/>
      <c r="CD991" s="5"/>
      <c r="CE991" s="5"/>
      <c r="CF991" s="5"/>
      <c r="CG991" s="5"/>
    </row>
    <row r="992" spans="71:85" ht="13.2">
      <c r="BS992" s="5"/>
      <c r="BT992" s="5"/>
      <c r="BU992" s="5"/>
      <c r="BY992" s="5"/>
      <c r="BZ992" s="5"/>
      <c r="CA992" s="5"/>
      <c r="CB992" s="5"/>
      <c r="CC992" s="5"/>
      <c r="CD992" s="5"/>
      <c r="CE992" s="5"/>
      <c r="CF992" s="5"/>
      <c r="CG992" s="5"/>
    </row>
    <row r="993" spans="71:85" ht="13.2">
      <c r="BS993" s="5"/>
      <c r="BT993" s="5"/>
      <c r="BU993" s="5"/>
      <c r="BY993" s="5"/>
      <c r="BZ993" s="5"/>
      <c r="CA993" s="5"/>
      <c r="CB993" s="5"/>
      <c r="CC993" s="5"/>
      <c r="CD993" s="5"/>
      <c r="CE993" s="5"/>
      <c r="CF993" s="5"/>
      <c r="CG993" s="5"/>
    </row>
    <row r="994" spans="71:85" ht="13.2">
      <c r="BS994" s="5"/>
      <c r="BT994" s="5"/>
      <c r="BU994" s="5"/>
      <c r="BY994" s="5"/>
      <c r="BZ994" s="5"/>
      <c r="CA994" s="5"/>
      <c r="CB994" s="5"/>
      <c r="CC994" s="5"/>
      <c r="CD994" s="5"/>
      <c r="CE994" s="5"/>
      <c r="CF994" s="5"/>
      <c r="CG994" s="5"/>
    </row>
    <row r="995" spans="71:85" ht="13.2">
      <c r="BS995" s="5"/>
      <c r="BT995" s="5"/>
      <c r="BU995" s="5"/>
      <c r="BY995" s="5"/>
      <c r="BZ995" s="5"/>
      <c r="CA995" s="5"/>
      <c r="CB995" s="5"/>
      <c r="CC995" s="5"/>
      <c r="CD995" s="5"/>
      <c r="CE995" s="5"/>
      <c r="CF995" s="5"/>
      <c r="CG995" s="5"/>
    </row>
    <row r="996" spans="71:85" ht="13.2">
      <c r="BS996" s="5"/>
      <c r="BT996" s="5"/>
      <c r="BU996" s="5"/>
      <c r="BY996" s="5"/>
      <c r="BZ996" s="5"/>
      <c r="CA996" s="5"/>
      <c r="CB996" s="5"/>
      <c r="CC996" s="5"/>
      <c r="CD996" s="5"/>
      <c r="CE996" s="5"/>
      <c r="CF996" s="5"/>
      <c r="CG996" s="5"/>
    </row>
    <row r="997" spans="71:85" ht="13.2">
      <c r="BS997" s="5"/>
      <c r="BT997" s="5"/>
      <c r="BU997" s="5"/>
      <c r="BY997" s="5"/>
      <c r="BZ997" s="5"/>
      <c r="CA997" s="5"/>
      <c r="CB997" s="5"/>
      <c r="CC997" s="5"/>
      <c r="CD997" s="5"/>
      <c r="CE997" s="5"/>
      <c r="CF997" s="5"/>
      <c r="CG997" s="5"/>
    </row>
    <row r="998" spans="71:85" ht="13.2">
      <c r="BS998" s="5"/>
      <c r="BT998" s="5"/>
      <c r="BU998" s="5"/>
      <c r="BY998" s="5"/>
      <c r="BZ998" s="5"/>
      <c r="CA998" s="5"/>
      <c r="CB998" s="5"/>
      <c r="CC998" s="5"/>
      <c r="CD998" s="5"/>
      <c r="CE998" s="5"/>
      <c r="CF998" s="5"/>
      <c r="CG998" s="5"/>
    </row>
    <row r="999" spans="71:85" ht="13.2">
      <c r="BS999" s="5"/>
      <c r="BT999" s="5"/>
      <c r="BU999" s="5"/>
      <c r="BY999" s="5"/>
      <c r="BZ999" s="5"/>
      <c r="CA999" s="5"/>
      <c r="CB999" s="5"/>
      <c r="CC999" s="5"/>
      <c r="CD999" s="5"/>
      <c r="CE999" s="5"/>
      <c r="CF999" s="5"/>
      <c r="CG999" s="5"/>
    </row>
    <row r="1000" spans="71:85" ht="13.2">
      <c r="BS1000" s="5"/>
      <c r="BT1000" s="5"/>
      <c r="BU1000" s="5"/>
      <c r="BY1000" s="5"/>
      <c r="BZ1000" s="5"/>
      <c r="CA1000" s="5"/>
      <c r="CB1000" s="5"/>
      <c r="CC1000" s="5"/>
      <c r="CD1000" s="5"/>
      <c r="CE1000" s="5"/>
      <c r="CF1000" s="5"/>
      <c r="CG1000" s="5"/>
    </row>
  </sheetData>
  <dataValidations count="1">
    <dataValidation type="custom" allowBlank="1" showDropDown="1" sqref="BF3" xr:uid="{00000000-0002-0000-0600-000003000000}">
      <formula1>AU3</formula1>
    </dataValidation>
  </dataValidations>
  <hyperlinks>
    <hyperlink ref="A1" location="HLAVNY!A1" display="&lt;-------------- späť na HLAVNY" xr:uid="{00000000-0004-0000-0600-000000000000}"/>
    <hyperlink ref="X3" r:id="rId1" xr:uid="{00000000-0004-0000-0600-000001000000}"/>
    <hyperlink ref="AB3" r:id="rId2" xr:uid="{00000000-0004-0000-0600-000002000000}"/>
    <hyperlink ref="AL3" r:id="rId3" xr:uid="{00000000-0004-0000-0600-000003000000}"/>
    <hyperlink ref="BI3" r:id="rId4" xr:uid="{00000000-0004-0000-0600-000004000000}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30">
        <x14:dataValidation type="list" allowBlank="1" showErrorMessage="1" xr:uid="{00000000-0002-0000-0600-000000000000}">
          <x14:formula1>
            <xm:f>POMOC!$C$294:$C$300</xm:f>
          </x14:formula1>
          <xm:sqref>AU3:AV100</xm:sqref>
        </x14:dataValidation>
        <x14:dataValidation type="list" allowBlank="1" showErrorMessage="1" xr:uid="{00000000-0002-0000-0600-000001000000}">
          <x14:formula1>
            <xm:f>POMOC!$C$331:$C$337</xm:f>
          </x14:formula1>
          <xm:sqref>BT3:BT100</xm:sqref>
        </x14:dataValidation>
        <x14:dataValidation type="list" allowBlank="1" showErrorMessage="1" xr:uid="{00000000-0002-0000-0600-000002000000}">
          <x14:formula1>
            <xm:f>POMOC!$C$307:$C$308</xm:f>
          </x14:formula1>
          <xm:sqref>BK3:BK100</xm:sqref>
        </x14:dataValidation>
        <x14:dataValidation type="list" allowBlank="1" showErrorMessage="1" xr:uid="{00000000-0002-0000-0600-000004000000}">
          <x14:formula1>
            <xm:f>POMOC!$C$162:$C$164</xm:f>
          </x14:formula1>
          <xm:sqref>BV3:BV100</xm:sqref>
        </x14:dataValidation>
        <x14:dataValidation type="list" allowBlank="1" showErrorMessage="1" xr:uid="{00000000-0002-0000-0600-000005000000}">
          <x14:formula1>
            <xm:f>POMOC!$C$287:$C$293</xm:f>
          </x14:formula1>
          <xm:sqref>AS3 AQ4:AS100</xm:sqref>
        </x14:dataValidation>
        <x14:dataValidation type="list" allowBlank="1" showErrorMessage="1" xr:uid="{00000000-0002-0000-0600-000006000000}">
          <x14:formula1>
            <xm:f>POMOC!$C$309:$C$315</xm:f>
          </x14:formula1>
          <xm:sqref>BM3:BM100</xm:sqref>
        </x14:dataValidation>
        <x14:dataValidation type="list" allowBlank="1" showErrorMessage="1" xr:uid="{00000000-0002-0000-0600-000007000000}">
          <x14:formula1>
            <xm:f>POMOC!$C$305:$C$306</xm:f>
          </x14:formula1>
          <xm:sqref>BJ3:BJ100</xm:sqref>
        </x14:dataValidation>
        <x14:dataValidation type="list" allowBlank="1" showErrorMessage="1" xr:uid="{00000000-0002-0000-0600-000008000000}">
          <x14:formula1>
            <xm:f>POMOC!$C$342:$C$345</xm:f>
          </x14:formula1>
          <xm:sqref>BN3</xm:sqref>
        </x14:dataValidation>
        <x14:dataValidation type="list" allowBlank="1" showErrorMessage="1" xr:uid="{00000000-0002-0000-0600-000009000000}">
          <x14:formula1>
            <xm:f>POMOC!$C$20:$C$21</xm:f>
          </x14:formula1>
          <xm:sqref>N3:P3 BL3 CC3:CD3 Y3:Z100 BS3:BS100</xm:sqref>
        </x14:dataValidation>
        <x14:dataValidation type="list" allowBlank="1" showErrorMessage="1" xr:uid="{00000000-0002-0000-0600-00000A000000}">
          <x14:formula1>
            <xm:f>POMOC!$C$316:$C$329</xm:f>
          </x14:formula1>
          <xm:sqref>BO3:BO100</xm:sqref>
        </x14:dataValidation>
        <x14:dataValidation type="list" allowBlank="1" showErrorMessage="1" xr:uid="{00000000-0002-0000-0600-00000B000000}">
          <x14:formula1>
            <xm:f>POMOC!$C$40:$C$46</xm:f>
          </x14:formula1>
          <xm:sqref>T3:T100</xm:sqref>
        </x14:dataValidation>
        <x14:dataValidation type="list" allowBlank="1" showErrorMessage="1" xr:uid="{00000000-0002-0000-0600-00000C000000}">
          <x14:formula1>
            <xm:f>POMOC!$C$93:$C$98</xm:f>
          </x14:formula1>
          <xm:sqref>AO3:AO100</xm:sqref>
        </x14:dataValidation>
        <x14:dataValidation type="list" allowBlank="1" showErrorMessage="1" xr:uid="{00000000-0002-0000-0600-00000D000000}">
          <x14:formula1>
            <xm:f>POMOC!$C$4:$C$6</xm:f>
          </x14:formula1>
          <xm:sqref>U3:U100</xm:sqref>
        </x14:dataValidation>
        <x14:dataValidation type="list" allowBlank="1" showErrorMessage="1" xr:uid="{00000000-0002-0000-0600-00000E000000}">
          <x14:formula1>
            <xm:f>POMOC!$C$270:$C$277</xm:f>
          </x14:formula1>
          <xm:sqref>AF3:AF100</xm:sqref>
        </x14:dataValidation>
        <x14:dataValidation type="list" allowBlank="1" showErrorMessage="1" xr:uid="{00000000-0002-0000-0600-00000F000000}">
          <x14:formula1>
            <xm:f>POMOC!$C$301:$C$302</xm:f>
          </x14:formula1>
          <xm:sqref>AZ4:AZ100</xm:sqref>
        </x14:dataValidation>
        <x14:dataValidation type="list" allowBlank="1" showErrorMessage="1" xr:uid="{00000000-0002-0000-0600-000010000000}">
          <x14:formula1>
            <xm:f>POMOC!$C$267:$C$269</xm:f>
          </x14:formula1>
          <xm:sqref>AH3 AD3:AD100</xm:sqref>
        </x14:dataValidation>
        <x14:dataValidation type="list" allowBlank="1" showErrorMessage="1" xr:uid="{00000000-0002-0000-0600-000011000000}">
          <x14:formula1>
            <xm:f>POMOC!$C$15:$C$19</xm:f>
          </x14:formula1>
          <xm:sqref>AA3:AA100</xm:sqref>
        </x14:dataValidation>
        <x14:dataValidation type="list" allowBlank="1" showErrorMessage="1" xr:uid="{00000000-0002-0000-0600-000012000000}">
          <x14:formula1>
            <xm:f>POMOC!$C$346:$C$348</xm:f>
          </x14:formula1>
          <xm:sqref>BX3:BX100</xm:sqref>
        </x14:dataValidation>
        <x14:dataValidation type="list" allowBlank="1" showErrorMessage="1" xr:uid="{00000000-0002-0000-0600-000013000000}">
          <x14:formula1>
            <xm:f>POMOC!$C$249:$C$266</xm:f>
          </x14:formula1>
          <xm:sqref>BQ3 AC3:AC100 AE3:AE100</xm:sqref>
        </x14:dataValidation>
        <x14:dataValidation type="list" allowBlank="1" showErrorMessage="1" xr:uid="{00000000-0002-0000-0600-000014000000}">
          <x14:formula1>
            <xm:f>DOPRE!$B$18:$B$29</xm:f>
          </x14:formula1>
          <xm:sqref>R3:S100</xm:sqref>
        </x14:dataValidation>
        <x14:dataValidation type="list" allowBlank="1" showErrorMessage="1" xr:uid="{00000000-0002-0000-0600-000015000000}">
          <x14:formula1>
            <xm:f>POMOC!$C$195:$C$197</xm:f>
          </x14:formula1>
          <xm:sqref>CB3:CB100</xm:sqref>
        </x14:dataValidation>
        <x14:dataValidation type="list" allowBlank="1" showErrorMessage="1" xr:uid="{00000000-0002-0000-0600-000016000000}">
          <x14:formula1>
            <xm:f>POMOC!$C$165:$C$171</xm:f>
          </x14:formula1>
          <xm:sqref>BW3:BW100</xm:sqref>
        </x14:dataValidation>
        <x14:dataValidation type="list" allowBlank="1" showErrorMessage="1" xr:uid="{00000000-0002-0000-0600-000017000000}">
          <x14:formula1>
            <xm:f>POMOC!$C$55:$C$58</xm:f>
          </x14:formula1>
          <xm:sqref>AR3</xm:sqref>
        </x14:dataValidation>
        <x14:dataValidation type="list" allowBlank="1" showErrorMessage="1" xr:uid="{00000000-0002-0000-0600-000018000000}">
          <x14:formula1>
            <xm:f>POMOC!$C$282:$C$286</xm:f>
          </x14:formula1>
          <xm:sqref>AI3:AI100</xm:sqref>
        </x14:dataValidation>
        <x14:dataValidation type="list" allowBlank="1" showErrorMessage="1" xr:uid="{00000000-0002-0000-0600-000019000000}">
          <x14:formula1>
            <xm:f>POMOC!$C$192:$C$194</xm:f>
          </x14:formula1>
          <xm:sqref>CA3:CA100</xm:sqref>
        </x14:dataValidation>
        <x14:dataValidation type="list" allowBlank="1" showErrorMessage="1" xr:uid="{00000000-0002-0000-0600-00001A000000}">
          <x14:formula1>
            <xm:f>POMOC!$C$278:$C$281</xm:f>
          </x14:formula1>
          <xm:sqref>AG3:AG100</xm:sqref>
        </x14:dataValidation>
        <x14:dataValidation type="list" allowBlank="1" showErrorMessage="1" xr:uid="{00000000-0002-0000-0600-00001B000000}">
          <x14:formula1>
            <xm:f>POMOC!$C$99:$C$106</xm:f>
          </x14:formula1>
          <xm:sqref>B3:B100 BA3:BA100</xm:sqref>
        </x14:dataValidation>
        <x14:dataValidation type="list" allowBlank="1" showErrorMessage="1" xr:uid="{00000000-0002-0000-0600-00001C000000}">
          <x14:formula1>
            <xm:f>POMOC!$C$74:$C$80</xm:f>
          </x14:formula1>
          <xm:sqref>AY3:AY100</xm:sqref>
        </x14:dataValidation>
        <x14:dataValidation type="list" allowBlank="1" showErrorMessage="1" xr:uid="{00000000-0002-0000-0600-00001D000000}">
          <x14:formula1>
            <xm:f>POMOC!$C$338:$C$341</xm:f>
          </x14:formula1>
          <xm:sqref>AQ3</xm:sqref>
        </x14:dataValidation>
        <x14:dataValidation type="list" allowBlank="1" showErrorMessage="1" xr:uid="{00000000-0002-0000-0600-00001E000000}">
          <x14:formula1>
            <xm:f>POMOC!$C$301:$C$304</xm:f>
          </x14:formula1>
          <xm:sqref>AZ3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H46"/>
  <sheetViews>
    <sheetView topLeftCell="A2" zoomScale="55" zoomScaleNormal="55" zoomScalePageLayoutView="55" workbookViewId="0"/>
  </sheetViews>
  <sheetFormatPr defaultColWidth="12.6640625" defaultRowHeight="15.75" customHeight="1"/>
  <cols>
    <col min="1" max="1" width="8" bestFit="1" customWidth="1"/>
    <col min="2" max="2" width="33.6640625" style="289" bestFit="1" customWidth="1"/>
    <col min="3" max="3" width="18.109375" style="289" bestFit="1" customWidth="1"/>
    <col min="4" max="4" width="16" hidden="1" customWidth="1"/>
    <col min="5" max="5" width="33.109375" style="290" customWidth="1"/>
    <col min="6" max="6" width="37.5546875" customWidth="1"/>
  </cols>
  <sheetData>
    <row r="1" spans="1:8" ht="13.2" hidden="1">
      <c r="B1" s="288" t="s">
        <v>111</v>
      </c>
      <c r="C1" s="292" t="s">
        <v>705</v>
      </c>
      <c r="D1" s="65" t="s">
        <v>706</v>
      </c>
    </row>
    <row r="2" spans="1:8" ht="42" customHeight="1">
      <c r="B2" s="200"/>
      <c r="C2" s="292" t="s">
        <v>707</v>
      </c>
      <c r="D2" s="12"/>
    </row>
    <row r="3" spans="1:8" ht="27.6">
      <c r="A3" s="297" t="s">
        <v>1</v>
      </c>
      <c r="B3" s="297" t="s">
        <v>708</v>
      </c>
      <c r="C3" s="297" t="s">
        <v>709</v>
      </c>
      <c r="D3" s="433" t="s">
        <v>710</v>
      </c>
      <c r="E3" s="297" t="s">
        <v>711</v>
      </c>
      <c r="F3" s="434" t="s">
        <v>713</v>
      </c>
      <c r="G3" s="287"/>
      <c r="H3" s="287"/>
    </row>
    <row r="4" spans="1:8" ht="52.8" customHeight="1">
      <c r="A4" s="473" t="s">
        <v>113</v>
      </c>
      <c r="B4" s="302" t="s">
        <v>114</v>
      </c>
      <c r="C4" s="303" t="s">
        <v>714</v>
      </c>
      <c r="D4" s="298" t="s">
        <v>715</v>
      </c>
      <c r="E4" s="303" t="s">
        <v>716</v>
      </c>
      <c r="F4" s="298" t="s">
        <v>717</v>
      </c>
      <c r="G4" s="287"/>
      <c r="H4" s="287"/>
    </row>
    <row r="5" spans="1:8" ht="52.8">
      <c r="A5" s="473"/>
      <c r="B5" s="302" t="s">
        <v>718</v>
      </c>
      <c r="C5" s="303" t="s">
        <v>719</v>
      </c>
      <c r="D5" s="298" t="s">
        <v>720</v>
      </c>
      <c r="E5" s="303" t="s">
        <v>721</v>
      </c>
      <c r="F5" s="298" t="s">
        <v>722</v>
      </c>
      <c r="G5" s="287"/>
      <c r="H5" s="287"/>
    </row>
    <row r="6" spans="1:8" ht="39.6">
      <c r="A6" s="473"/>
      <c r="B6" s="302" t="s">
        <v>116</v>
      </c>
      <c r="C6" s="303" t="s">
        <v>714</v>
      </c>
      <c r="D6" s="298" t="s">
        <v>715</v>
      </c>
      <c r="E6" s="303" t="s">
        <v>723</v>
      </c>
      <c r="F6" s="298" t="s">
        <v>724</v>
      </c>
      <c r="G6" s="287"/>
      <c r="H6" s="287"/>
    </row>
    <row r="7" spans="1:8" ht="66">
      <c r="A7" s="473"/>
      <c r="B7" s="302" t="s">
        <v>405</v>
      </c>
      <c r="C7" s="303" t="s">
        <v>719</v>
      </c>
      <c r="D7" s="298" t="s">
        <v>720</v>
      </c>
      <c r="E7" s="303" t="s">
        <v>725</v>
      </c>
      <c r="F7" s="298" t="s">
        <v>726</v>
      </c>
      <c r="G7" s="287"/>
      <c r="H7" s="287"/>
    </row>
    <row r="8" spans="1:8" ht="52.8">
      <c r="A8" s="473"/>
      <c r="B8" s="302" t="s">
        <v>125</v>
      </c>
      <c r="C8" s="303" t="s">
        <v>727</v>
      </c>
      <c r="D8" s="298" t="s">
        <v>728</v>
      </c>
      <c r="E8" s="303" t="s">
        <v>723</v>
      </c>
      <c r="F8" s="298" t="s">
        <v>729</v>
      </c>
      <c r="G8" s="287"/>
      <c r="H8" s="287"/>
    </row>
    <row r="9" spans="1:8" ht="39.6">
      <c r="A9" s="473"/>
      <c r="B9" s="302" t="s">
        <v>126</v>
      </c>
      <c r="C9" s="304" t="s">
        <v>730</v>
      </c>
      <c r="D9" s="299" t="s">
        <v>731</v>
      </c>
      <c r="E9" s="303" t="s">
        <v>732</v>
      </c>
      <c r="F9" s="298" t="s">
        <v>733</v>
      </c>
      <c r="G9" s="287"/>
      <c r="H9" s="287"/>
    </row>
    <row r="10" spans="1:8" ht="39.6">
      <c r="A10" s="473"/>
      <c r="B10" s="302" t="s">
        <v>128</v>
      </c>
      <c r="C10" s="304" t="s">
        <v>730</v>
      </c>
      <c r="D10" s="299" t="s">
        <v>731</v>
      </c>
      <c r="E10" s="303" t="s">
        <v>734</v>
      </c>
      <c r="F10" s="298"/>
      <c r="G10" s="287"/>
      <c r="H10" s="287"/>
    </row>
    <row r="11" spans="1:8" ht="26.4">
      <c r="A11" s="473"/>
      <c r="B11" s="302" t="s">
        <v>735</v>
      </c>
      <c r="C11" s="304" t="s">
        <v>730</v>
      </c>
      <c r="D11" s="299" t="s">
        <v>731</v>
      </c>
      <c r="E11" s="303" t="s">
        <v>723</v>
      </c>
      <c r="F11" s="298"/>
      <c r="G11" s="287"/>
      <c r="H11" s="287"/>
    </row>
    <row r="12" spans="1:8" ht="26.4">
      <c r="A12" s="473"/>
      <c r="B12" s="302" t="s">
        <v>130</v>
      </c>
      <c r="C12" s="303" t="s">
        <v>714</v>
      </c>
      <c r="D12" s="298" t="s">
        <v>715</v>
      </c>
      <c r="E12" s="303" t="s">
        <v>723</v>
      </c>
      <c r="F12" s="298"/>
      <c r="G12" s="287"/>
      <c r="H12" s="287"/>
    </row>
    <row r="13" spans="1:8" ht="26.4">
      <c r="A13" s="473"/>
      <c r="B13" s="302" t="s">
        <v>131</v>
      </c>
      <c r="C13" s="303" t="s">
        <v>714</v>
      </c>
      <c r="D13" s="298" t="s">
        <v>715</v>
      </c>
      <c r="E13" s="303" t="s">
        <v>723</v>
      </c>
      <c r="F13" s="298"/>
      <c r="G13" s="287"/>
      <c r="H13" s="287"/>
    </row>
    <row r="14" spans="1:8" ht="26.4">
      <c r="A14" s="473"/>
      <c r="B14" s="302" t="s">
        <v>736</v>
      </c>
      <c r="C14" s="303" t="s">
        <v>719</v>
      </c>
      <c r="D14" s="298" t="s">
        <v>720</v>
      </c>
      <c r="E14" s="303" t="s">
        <v>721</v>
      </c>
      <c r="F14" s="298"/>
      <c r="G14" s="287"/>
      <c r="H14" s="287"/>
    </row>
    <row r="15" spans="1:8" ht="26.4" customHeight="1">
      <c r="A15" s="473" t="s">
        <v>113</v>
      </c>
      <c r="B15" s="302" t="s">
        <v>737</v>
      </c>
      <c r="C15" s="303" t="s">
        <v>738</v>
      </c>
      <c r="D15" s="298" t="s">
        <v>739</v>
      </c>
      <c r="E15" s="303" t="s">
        <v>723</v>
      </c>
      <c r="F15" s="298"/>
      <c r="G15" s="287"/>
      <c r="H15" s="287"/>
    </row>
    <row r="16" spans="1:8" ht="26.4">
      <c r="A16" s="473"/>
      <c r="B16" s="302" t="s">
        <v>740</v>
      </c>
      <c r="C16" s="303" t="s">
        <v>738</v>
      </c>
      <c r="D16" s="298" t="s">
        <v>739</v>
      </c>
      <c r="E16" s="303" t="s">
        <v>723</v>
      </c>
      <c r="F16" s="298"/>
      <c r="G16" s="287"/>
      <c r="H16" s="287"/>
    </row>
    <row r="17" spans="1:8" ht="26.4">
      <c r="A17" s="473"/>
      <c r="B17" s="302" t="s">
        <v>741</v>
      </c>
      <c r="C17" s="303" t="s">
        <v>738</v>
      </c>
      <c r="D17" s="298" t="s">
        <v>739</v>
      </c>
      <c r="E17" s="303" t="s">
        <v>723</v>
      </c>
      <c r="F17" s="298"/>
      <c r="G17" s="287"/>
      <c r="H17" s="287"/>
    </row>
    <row r="18" spans="1:8" ht="39.6">
      <c r="A18" s="473"/>
      <c r="B18" s="302" t="s">
        <v>135</v>
      </c>
      <c r="C18" s="303" t="s">
        <v>730</v>
      </c>
      <c r="D18" s="298" t="s">
        <v>731</v>
      </c>
      <c r="E18" s="303" t="s">
        <v>742</v>
      </c>
      <c r="F18" s="298"/>
      <c r="G18" s="287"/>
      <c r="H18" s="287"/>
    </row>
    <row r="19" spans="1:8" ht="79.2">
      <c r="A19" s="473"/>
      <c r="B19" s="302" t="s">
        <v>136</v>
      </c>
      <c r="C19" s="303" t="s">
        <v>730</v>
      </c>
      <c r="D19" s="298" t="s">
        <v>731</v>
      </c>
      <c r="E19" s="303" t="s">
        <v>743</v>
      </c>
      <c r="F19" s="298"/>
      <c r="G19" s="287"/>
      <c r="H19" s="287"/>
    </row>
    <row r="20" spans="1:8" ht="52.8">
      <c r="A20" s="473"/>
      <c r="B20" s="302" t="s">
        <v>137</v>
      </c>
      <c r="C20" s="303" t="s">
        <v>730</v>
      </c>
      <c r="D20" s="298" t="s">
        <v>731</v>
      </c>
      <c r="E20" s="303" t="s">
        <v>744</v>
      </c>
      <c r="F20" s="298"/>
      <c r="G20" s="287"/>
      <c r="H20" s="287"/>
    </row>
    <row r="21" spans="1:8" ht="28.8">
      <c r="A21" s="473"/>
      <c r="B21" s="302" t="s">
        <v>138</v>
      </c>
      <c r="C21" s="303" t="s">
        <v>730</v>
      </c>
      <c r="D21" s="298" t="s">
        <v>731</v>
      </c>
      <c r="E21" s="303" t="s">
        <v>723</v>
      </c>
      <c r="F21" s="298"/>
      <c r="G21" s="287"/>
      <c r="H21" s="287"/>
    </row>
    <row r="22" spans="1:8" ht="39.6">
      <c r="A22" s="473"/>
      <c r="B22" s="302" t="s">
        <v>139</v>
      </c>
      <c r="C22" s="303" t="s">
        <v>730</v>
      </c>
      <c r="D22" s="298" t="s">
        <v>731</v>
      </c>
      <c r="E22" s="303" t="s">
        <v>745</v>
      </c>
      <c r="F22" s="298"/>
      <c r="G22" s="287"/>
      <c r="H22" s="287"/>
    </row>
    <row r="23" spans="1:8" ht="14.4">
      <c r="A23" s="473"/>
      <c r="B23" s="302" t="s">
        <v>140</v>
      </c>
      <c r="C23" s="303" t="s">
        <v>730</v>
      </c>
      <c r="D23" s="298" t="s">
        <v>731</v>
      </c>
      <c r="E23" s="303" t="s">
        <v>746</v>
      </c>
      <c r="F23" s="298"/>
      <c r="G23" s="287"/>
      <c r="H23" s="287"/>
    </row>
    <row r="24" spans="1:8" ht="26.4">
      <c r="A24" s="473"/>
      <c r="B24" s="302" t="s">
        <v>747</v>
      </c>
      <c r="C24" s="303" t="s">
        <v>730</v>
      </c>
      <c r="D24" s="298" t="s">
        <v>731</v>
      </c>
      <c r="E24" s="303" t="s">
        <v>748</v>
      </c>
      <c r="F24" s="298"/>
      <c r="G24" s="287"/>
      <c r="H24" s="287"/>
    </row>
    <row r="25" spans="1:8" ht="39.6" customHeight="1">
      <c r="A25" s="473"/>
      <c r="B25" s="302" t="s">
        <v>142</v>
      </c>
      <c r="C25" s="303" t="s">
        <v>730</v>
      </c>
      <c r="D25" s="298" t="s">
        <v>731</v>
      </c>
      <c r="E25" s="303" t="s">
        <v>749</v>
      </c>
      <c r="F25" s="298"/>
      <c r="G25" s="287"/>
      <c r="H25" s="287"/>
    </row>
    <row r="26" spans="1:8" ht="26.4">
      <c r="A26" s="473"/>
      <c r="B26" s="302" t="s">
        <v>143</v>
      </c>
      <c r="C26" s="303" t="s">
        <v>730</v>
      </c>
      <c r="D26" s="298" t="s">
        <v>731</v>
      </c>
      <c r="E26" s="303" t="s">
        <v>750</v>
      </c>
      <c r="F26" s="298"/>
      <c r="G26" s="287"/>
      <c r="H26" s="287"/>
    </row>
    <row r="27" spans="1:8" ht="26.4">
      <c r="A27" s="473"/>
      <c r="B27" s="302" t="s">
        <v>144</v>
      </c>
      <c r="C27" s="303" t="s">
        <v>730</v>
      </c>
      <c r="D27" s="298" t="s">
        <v>731</v>
      </c>
      <c r="E27" s="303" t="s">
        <v>751</v>
      </c>
      <c r="F27" s="298"/>
      <c r="G27" s="287"/>
      <c r="H27" s="287"/>
    </row>
    <row r="28" spans="1:8" ht="39.6">
      <c r="A28" s="473" t="s">
        <v>113</v>
      </c>
      <c r="B28" s="302" t="s">
        <v>145</v>
      </c>
      <c r="C28" s="303" t="s">
        <v>730</v>
      </c>
      <c r="D28" s="298" t="s">
        <v>731</v>
      </c>
      <c r="E28" s="303" t="s">
        <v>752</v>
      </c>
      <c r="F28" s="298"/>
      <c r="G28" s="287"/>
      <c r="H28" s="287"/>
    </row>
    <row r="29" spans="1:8" ht="52.8">
      <c r="A29" s="473"/>
      <c r="B29" s="302" t="s">
        <v>146</v>
      </c>
      <c r="C29" s="303" t="s">
        <v>730</v>
      </c>
      <c r="D29" s="298" t="s">
        <v>731</v>
      </c>
      <c r="E29" s="303" t="s">
        <v>753</v>
      </c>
      <c r="F29" s="298"/>
      <c r="G29" s="287"/>
      <c r="H29" s="287"/>
    </row>
    <row r="30" spans="1:8" ht="26.4">
      <c r="A30" s="473"/>
      <c r="B30" s="302" t="s">
        <v>147</v>
      </c>
      <c r="C30" s="303" t="s">
        <v>730</v>
      </c>
      <c r="D30" s="298" t="s">
        <v>731</v>
      </c>
      <c r="E30" s="303" t="s">
        <v>754</v>
      </c>
      <c r="F30" s="298"/>
      <c r="G30" s="287"/>
      <c r="H30" s="287"/>
    </row>
    <row r="31" spans="1:8" ht="39.6">
      <c r="A31" s="473"/>
      <c r="B31" s="302" t="s">
        <v>148</v>
      </c>
      <c r="C31" s="303" t="s">
        <v>730</v>
      </c>
      <c r="D31" s="298" t="s">
        <v>731</v>
      </c>
      <c r="E31" s="303" t="s">
        <v>755</v>
      </c>
      <c r="F31" s="298"/>
      <c r="G31" s="287"/>
      <c r="H31" s="287"/>
    </row>
    <row r="32" spans="1:8" ht="39.6">
      <c r="A32" s="473"/>
      <c r="B32" s="302" t="s">
        <v>756</v>
      </c>
      <c r="C32" s="303" t="s">
        <v>730</v>
      </c>
      <c r="D32" s="298" t="s">
        <v>731</v>
      </c>
      <c r="E32" s="303" t="s">
        <v>757</v>
      </c>
      <c r="F32" s="298"/>
      <c r="G32" s="287"/>
      <c r="H32" s="287"/>
    </row>
    <row r="33" spans="1:8" ht="26.4">
      <c r="A33" s="473"/>
      <c r="B33" s="302" t="s">
        <v>758</v>
      </c>
      <c r="C33" s="303" t="s">
        <v>730</v>
      </c>
      <c r="D33" s="298" t="s">
        <v>731</v>
      </c>
      <c r="E33" s="303" t="s">
        <v>759</v>
      </c>
      <c r="F33" s="298"/>
      <c r="G33" s="287"/>
      <c r="H33" s="287"/>
    </row>
    <row r="34" spans="1:8" ht="39.6">
      <c r="A34" s="473"/>
      <c r="B34" s="302" t="s">
        <v>149</v>
      </c>
      <c r="C34" s="303" t="s">
        <v>719</v>
      </c>
      <c r="D34" s="298" t="s">
        <v>720</v>
      </c>
      <c r="E34" s="303" t="s">
        <v>760</v>
      </c>
      <c r="F34" s="298" t="s">
        <v>761</v>
      </c>
      <c r="G34" s="287"/>
      <c r="H34" s="287"/>
    </row>
    <row r="35" spans="1:8" ht="39.6">
      <c r="A35" s="473"/>
      <c r="B35" s="302" t="s">
        <v>150</v>
      </c>
      <c r="C35" s="303" t="s">
        <v>719</v>
      </c>
      <c r="D35" s="298" t="s">
        <v>720</v>
      </c>
      <c r="E35" s="303" t="s">
        <v>760</v>
      </c>
      <c r="F35" s="298" t="s">
        <v>761</v>
      </c>
      <c r="G35" s="287"/>
      <c r="H35" s="287"/>
    </row>
    <row r="36" spans="1:8" ht="26.4">
      <c r="A36" s="473"/>
      <c r="B36" s="302" t="s">
        <v>151</v>
      </c>
      <c r="C36" s="303" t="s">
        <v>762</v>
      </c>
      <c r="D36" s="298" t="s">
        <v>763</v>
      </c>
      <c r="E36" s="303" t="s">
        <v>764</v>
      </c>
      <c r="F36" s="435" t="s">
        <v>765</v>
      </c>
      <c r="G36" s="287"/>
      <c r="H36" s="287"/>
    </row>
    <row r="37" spans="1:8" ht="79.2">
      <c r="A37" s="473"/>
      <c r="B37" s="302" t="s">
        <v>152</v>
      </c>
      <c r="C37" s="303" t="s">
        <v>730</v>
      </c>
      <c r="D37" s="298" t="s">
        <v>731</v>
      </c>
      <c r="E37" s="303" t="s">
        <v>766</v>
      </c>
      <c r="F37" s="298" t="s">
        <v>767</v>
      </c>
      <c r="G37" s="287"/>
      <c r="H37" s="287"/>
    </row>
    <row r="38" spans="1:8" ht="79.2">
      <c r="A38" s="473" t="s">
        <v>113</v>
      </c>
      <c r="B38" s="303" t="s">
        <v>153</v>
      </c>
      <c r="C38" s="304" t="s">
        <v>730</v>
      </c>
      <c r="D38" s="299" t="s">
        <v>731</v>
      </c>
      <c r="E38" s="303" t="s">
        <v>768</v>
      </c>
      <c r="F38" s="298"/>
      <c r="G38" s="287"/>
      <c r="H38" s="287"/>
    </row>
    <row r="39" spans="1:8" ht="26.4">
      <c r="A39" s="473"/>
      <c r="B39" s="303" t="s">
        <v>154</v>
      </c>
      <c r="C39" s="304" t="s">
        <v>730</v>
      </c>
      <c r="D39" s="299" t="s">
        <v>731</v>
      </c>
      <c r="E39" s="303" t="s">
        <v>769</v>
      </c>
      <c r="F39" s="298"/>
      <c r="G39" s="287"/>
      <c r="H39" s="287"/>
    </row>
    <row r="40" spans="1:8" ht="26.4">
      <c r="A40" s="473"/>
      <c r="B40" s="302" t="s">
        <v>155</v>
      </c>
      <c r="C40" s="303" t="s">
        <v>714</v>
      </c>
      <c r="D40" s="298" t="s">
        <v>715</v>
      </c>
      <c r="E40" s="303" t="s">
        <v>723</v>
      </c>
      <c r="F40" s="300"/>
      <c r="G40" s="287"/>
      <c r="H40" s="287"/>
    </row>
    <row r="41" spans="1:8" ht="26.4">
      <c r="A41" s="473"/>
      <c r="B41" s="302" t="s">
        <v>156</v>
      </c>
      <c r="C41" s="303" t="s">
        <v>714</v>
      </c>
      <c r="D41" s="298" t="s">
        <v>715</v>
      </c>
      <c r="E41" s="303" t="s">
        <v>723</v>
      </c>
      <c r="F41" s="300"/>
      <c r="G41" s="287"/>
      <c r="H41" s="287"/>
    </row>
    <row r="42" spans="1:8" ht="52.8">
      <c r="A42" s="473"/>
      <c r="B42" s="302" t="s">
        <v>157</v>
      </c>
      <c r="C42" s="303" t="s">
        <v>730</v>
      </c>
      <c r="D42" s="298" t="s">
        <v>731</v>
      </c>
      <c r="E42" s="303" t="s">
        <v>770</v>
      </c>
      <c r="F42" s="300"/>
      <c r="G42" s="287"/>
      <c r="H42" s="287"/>
    </row>
    <row r="43" spans="1:8" ht="79.2">
      <c r="A43" s="473"/>
      <c r="B43" s="302" t="s">
        <v>158</v>
      </c>
      <c r="C43" s="303" t="s">
        <v>730</v>
      </c>
      <c r="D43" s="298" t="s">
        <v>731</v>
      </c>
      <c r="E43" s="303" t="s">
        <v>771</v>
      </c>
      <c r="F43" s="300"/>
      <c r="G43" s="287"/>
      <c r="H43" s="287"/>
    </row>
    <row r="44" spans="1:8" ht="14.4">
      <c r="A44" s="473"/>
      <c r="B44" s="302" t="s">
        <v>159</v>
      </c>
      <c r="C44" s="303" t="s">
        <v>772</v>
      </c>
      <c r="D44" s="298" t="s">
        <v>773</v>
      </c>
      <c r="E44" s="307" t="s">
        <v>774</v>
      </c>
      <c r="F44" s="300"/>
      <c r="G44" s="287"/>
      <c r="H44" s="287"/>
    </row>
    <row r="45" spans="1:8" ht="39.6">
      <c r="A45" s="473"/>
      <c r="B45" s="303" t="s">
        <v>162</v>
      </c>
      <c r="C45" s="303" t="s">
        <v>762</v>
      </c>
      <c r="D45" s="298" t="s">
        <v>763</v>
      </c>
      <c r="E45" s="306"/>
      <c r="F45" s="298" t="s">
        <v>775</v>
      </c>
      <c r="G45" s="287"/>
      <c r="H45" s="287"/>
    </row>
    <row r="46" spans="1:8" ht="15.75" customHeight="1">
      <c r="A46" s="473"/>
      <c r="B46" s="436"/>
      <c r="C46" s="436"/>
      <c r="D46" s="348"/>
      <c r="E46" s="306"/>
      <c r="F46" s="348"/>
    </row>
  </sheetData>
  <mergeCells count="4">
    <mergeCell ref="A4:A14"/>
    <mergeCell ref="A15:A27"/>
    <mergeCell ref="A28:A37"/>
    <mergeCell ref="A38:A46"/>
  </mergeCells>
  <hyperlinks>
    <hyperlink ref="B1" location="HLAVNY!A1" display="&lt;-------------- späť na HLAVNY" xr:uid="{00000000-0004-0000-0700-000000000000}"/>
    <hyperlink ref="E44" r:id="rId1" xr:uid="{00000000-0004-0000-0700-000001000000}"/>
  </hyperlinks>
  <pageMargins left="0.70866141732283472" right="0.70866141732283472" top="0.74803149606299213" bottom="0.74803149606299213" header="0.31496062992125984" footer="0.31496062992125984"/>
  <pageSetup paperSize="9" orientation="landscape" horizontalDpi="360" verticalDpi="360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CC6F7-3360-4504-87C9-5BC7AB533D34}">
  <sheetPr>
    <tabColor rgb="FF990000"/>
    <outlinePr summaryBelow="0" summaryRight="0"/>
    <pageSetUpPr fitToPage="1"/>
  </sheetPr>
  <dimension ref="A1:F214"/>
  <sheetViews>
    <sheetView showWhiteSpace="0" topLeftCell="A3" zoomScaleNormal="100" zoomScalePageLayoutView="56" workbookViewId="0"/>
  </sheetViews>
  <sheetFormatPr defaultColWidth="12.6640625" defaultRowHeight="13.2"/>
  <cols>
    <col min="1" max="1" width="7.33203125" style="287" bestFit="1" customWidth="1"/>
    <col min="2" max="2" width="29" style="313" customWidth="1"/>
    <col min="3" max="3" width="14.6640625" style="290" bestFit="1" customWidth="1"/>
    <col min="4" max="4" width="19.109375" style="290" hidden="1" customWidth="1"/>
    <col min="5" max="5" width="32.109375" style="290" customWidth="1"/>
    <col min="6" max="6" width="50.21875" style="290" customWidth="1"/>
  </cols>
  <sheetData>
    <row r="1" spans="1:6" ht="52.8" hidden="1">
      <c r="B1" s="310" t="s">
        <v>111</v>
      </c>
      <c r="C1" s="295" t="s">
        <v>705</v>
      </c>
      <c r="D1" s="296" t="s">
        <v>776</v>
      </c>
    </row>
    <row r="2" spans="1:6" ht="26.4" hidden="1">
      <c r="B2" s="311"/>
      <c r="C2" s="295" t="s">
        <v>707</v>
      </c>
      <c r="D2" s="291" t="s">
        <v>777</v>
      </c>
    </row>
    <row r="3" spans="1:6" s="294" customFormat="1" ht="27.6">
      <c r="A3" s="297" t="s">
        <v>1</v>
      </c>
      <c r="B3" s="312" t="s">
        <v>708</v>
      </c>
      <c r="C3" s="297" t="s">
        <v>709</v>
      </c>
      <c r="D3" s="297" t="s">
        <v>710</v>
      </c>
      <c r="E3" s="297" t="s">
        <v>711</v>
      </c>
      <c r="F3" s="297" t="s">
        <v>713</v>
      </c>
    </row>
    <row r="4" spans="1:6" ht="39.6">
      <c r="A4" s="474" t="s">
        <v>777</v>
      </c>
      <c r="B4" s="308" t="s">
        <v>249</v>
      </c>
      <c r="C4" s="303" t="s">
        <v>714</v>
      </c>
      <c r="D4" s="303" t="s">
        <v>715</v>
      </c>
      <c r="E4" s="303" t="s">
        <v>716</v>
      </c>
      <c r="F4" s="303" t="s">
        <v>717</v>
      </c>
    </row>
    <row r="5" spans="1:6" ht="39.6">
      <c r="A5" s="475"/>
      <c r="B5" s="308" t="s">
        <v>718</v>
      </c>
      <c r="C5" s="303" t="s">
        <v>719</v>
      </c>
      <c r="D5" s="303" t="s">
        <v>720</v>
      </c>
      <c r="E5" s="303" t="s">
        <v>721</v>
      </c>
      <c r="F5" s="303" t="s">
        <v>722</v>
      </c>
    </row>
    <row r="6" spans="1:6" ht="39.6">
      <c r="A6" s="475"/>
      <c r="B6" s="308" t="s">
        <v>778</v>
      </c>
      <c r="C6" s="303" t="s">
        <v>714</v>
      </c>
      <c r="D6" s="303" t="s">
        <v>715</v>
      </c>
      <c r="E6" s="303" t="s">
        <v>716</v>
      </c>
      <c r="F6" s="303" t="s">
        <v>779</v>
      </c>
    </row>
    <row r="7" spans="1:6" ht="26.4">
      <c r="A7" s="475"/>
      <c r="B7" s="308" t="s">
        <v>519</v>
      </c>
      <c r="C7" s="303" t="s">
        <v>714</v>
      </c>
      <c r="D7" s="303" t="s">
        <v>715</v>
      </c>
      <c r="E7" s="303" t="s">
        <v>723</v>
      </c>
      <c r="F7" s="303" t="s">
        <v>724</v>
      </c>
    </row>
    <row r="8" spans="1:6" ht="39.6">
      <c r="A8" s="475"/>
      <c r="B8" s="308" t="s">
        <v>125</v>
      </c>
      <c r="C8" s="303" t="s">
        <v>727</v>
      </c>
      <c r="D8" s="303" t="s">
        <v>728</v>
      </c>
      <c r="E8" s="303" t="s">
        <v>723</v>
      </c>
      <c r="F8" s="303" t="s">
        <v>729</v>
      </c>
    </row>
    <row r="9" spans="1:6" ht="26.4">
      <c r="A9" s="475"/>
      <c r="B9" s="308" t="s">
        <v>780</v>
      </c>
      <c r="C9" s="303" t="s">
        <v>730</v>
      </c>
      <c r="D9" s="303" t="s">
        <v>731</v>
      </c>
      <c r="E9" s="303" t="s">
        <v>723</v>
      </c>
      <c r="F9" s="303"/>
    </row>
    <row r="10" spans="1:6" ht="28.8">
      <c r="A10" s="475"/>
      <c r="B10" s="308" t="s">
        <v>781</v>
      </c>
      <c r="C10" s="303" t="s">
        <v>730</v>
      </c>
      <c r="D10" s="303" t="s">
        <v>731</v>
      </c>
      <c r="E10" s="303" t="s">
        <v>723</v>
      </c>
      <c r="F10" s="303"/>
    </row>
    <row r="11" spans="1:6" ht="26.4">
      <c r="A11" s="475"/>
      <c r="B11" s="308" t="s">
        <v>527</v>
      </c>
      <c r="C11" s="303" t="s">
        <v>714</v>
      </c>
      <c r="D11" s="303" t="s">
        <v>715</v>
      </c>
      <c r="E11" s="303" t="s">
        <v>723</v>
      </c>
      <c r="F11" s="303" t="s">
        <v>782</v>
      </c>
    </row>
    <row r="12" spans="1:6" ht="66">
      <c r="A12" s="475"/>
      <c r="B12" s="308" t="s">
        <v>783</v>
      </c>
      <c r="C12" s="303" t="s">
        <v>714</v>
      </c>
      <c r="D12" s="303" t="s">
        <v>715</v>
      </c>
      <c r="E12" s="303" t="s">
        <v>723</v>
      </c>
      <c r="F12" s="303" t="s">
        <v>784</v>
      </c>
    </row>
    <row r="13" spans="1:6" ht="52.8">
      <c r="A13" s="475"/>
      <c r="B13" s="308" t="s">
        <v>785</v>
      </c>
      <c r="C13" s="304" t="s">
        <v>730</v>
      </c>
      <c r="D13" s="304" t="s">
        <v>731</v>
      </c>
      <c r="E13" s="303" t="s">
        <v>786</v>
      </c>
      <c r="F13" s="303" t="s">
        <v>733</v>
      </c>
    </row>
    <row r="14" spans="1:6" ht="26.4">
      <c r="A14" s="475"/>
      <c r="B14" s="308" t="s">
        <v>787</v>
      </c>
      <c r="C14" s="304" t="s">
        <v>730</v>
      </c>
      <c r="D14" s="304" t="s">
        <v>731</v>
      </c>
      <c r="E14" s="303" t="s">
        <v>788</v>
      </c>
      <c r="F14" s="303"/>
    </row>
    <row r="15" spans="1:6" ht="26.4">
      <c r="A15" s="476"/>
      <c r="B15" s="308" t="s">
        <v>789</v>
      </c>
      <c r="C15" s="303" t="s">
        <v>730</v>
      </c>
      <c r="D15" s="303" t="s">
        <v>731</v>
      </c>
      <c r="E15" s="303" t="s">
        <v>790</v>
      </c>
      <c r="F15" s="303" t="s">
        <v>791</v>
      </c>
    </row>
    <row r="16" spans="1:6" ht="39.6">
      <c r="A16" s="474" t="s">
        <v>777</v>
      </c>
      <c r="B16" s="308" t="s">
        <v>531</v>
      </c>
      <c r="C16" s="303" t="s">
        <v>719</v>
      </c>
      <c r="D16" s="303" t="s">
        <v>720</v>
      </c>
      <c r="E16" s="303" t="s">
        <v>760</v>
      </c>
      <c r="F16" s="303" t="s">
        <v>761</v>
      </c>
    </row>
    <row r="17" spans="1:6" ht="39.6">
      <c r="A17" s="475"/>
      <c r="B17" s="308" t="s">
        <v>532</v>
      </c>
      <c r="C17" s="303" t="s">
        <v>719</v>
      </c>
      <c r="D17" s="303" t="s">
        <v>720</v>
      </c>
      <c r="E17" s="303" t="s">
        <v>760</v>
      </c>
      <c r="F17" s="303" t="s">
        <v>761</v>
      </c>
    </row>
    <row r="18" spans="1:6" ht="26.4">
      <c r="A18" s="475"/>
      <c r="B18" s="308" t="s">
        <v>533</v>
      </c>
      <c r="C18" s="303" t="s">
        <v>762</v>
      </c>
      <c r="D18" s="303" t="s">
        <v>763</v>
      </c>
      <c r="E18" s="303" t="s">
        <v>764</v>
      </c>
      <c r="F18" s="305" t="s">
        <v>765</v>
      </c>
    </row>
    <row r="19" spans="1:6" ht="66">
      <c r="A19" s="475"/>
      <c r="B19" s="308" t="s">
        <v>265</v>
      </c>
      <c r="C19" s="303" t="s">
        <v>730</v>
      </c>
      <c r="D19" s="303" t="s">
        <v>731</v>
      </c>
      <c r="E19" s="303" t="s">
        <v>766</v>
      </c>
      <c r="F19" s="303" t="s">
        <v>792</v>
      </c>
    </row>
    <row r="20" spans="1:6" ht="66">
      <c r="A20" s="475"/>
      <c r="B20" s="308" t="s">
        <v>266</v>
      </c>
      <c r="C20" s="303" t="s">
        <v>730</v>
      </c>
      <c r="D20" s="303" t="s">
        <v>731</v>
      </c>
      <c r="E20" s="303" t="s">
        <v>766</v>
      </c>
      <c r="F20" s="303" t="s">
        <v>792</v>
      </c>
    </row>
    <row r="21" spans="1:6" ht="52.8">
      <c r="A21" s="475"/>
      <c r="B21" s="308" t="s">
        <v>268</v>
      </c>
      <c r="C21" s="303" t="s">
        <v>730</v>
      </c>
      <c r="D21" s="303" t="s">
        <v>731</v>
      </c>
      <c r="E21" s="303" t="s">
        <v>793</v>
      </c>
      <c r="F21" s="303" t="s">
        <v>794</v>
      </c>
    </row>
    <row r="22" spans="1:6" ht="66">
      <c r="A22" s="475"/>
      <c r="B22" s="308" t="s">
        <v>795</v>
      </c>
      <c r="C22" s="303" t="s">
        <v>730</v>
      </c>
      <c r="D22" s="303" t="s">
        <v>731</v>
      </c>
      <c r="E22" s="303" t="s">
        <v>766</v>
      </c>
      <c r="F22" s="303" t="s">
        <v>767</v>
      </c>
    </row>
    <row r="23" spans="1:6" ht="26.4">
      <c r="A23" s="475"/>
      <c r="B23" s="308" t="s">
        <v>796</v>
      </c>
      <c r="C23" s="303" t="s">
        <v>727</v>
      </c>
      <c r="D23" s="303" t="s">
        <v>728</v>
      </c>
      <c r="E23" s="303" t="s">
        <v>723</v>
      </c>
      <c r="F23" s="303" t="s">
        <v>797</v>
      </c>
    </row>
    <row r="24" spans="1:6" ht="14.4">
      <c r="A24" s="475"/>
      <c r="B24" s="308" t="s">
        <v>798</v>
      </c>
      <c r="C24" s="303" t="s">
        <v>730</v>
      </c>
      <c r="D24" s="303" t="s">
        <v>731</v>
      </c>
      <c r="E24" s="303" t="s">
        <v>799</v>
      </c>
      <c r="F24" s="303" t="s">
        <v>800</v>
      </c>
    </row>
    <row r="25" spans="1:6" ht="28.8">
      <c r="A25" s="475"/>
      <c r="B25" s="308" t="s">
        <v>801</v>
      </c>
      <c r="C25" s="303" t="s">
        <v>730</v>
      </c>
      <c r="D25" s="303" t="s">
        <v>731</v>
      </c>
      <c r="E25" s="303" t="s">
        <v>802</v>
      </c>
      <c r="F25" s="303" t="s">
        <v>803</v>
      </c>
    </row>
    <row r="26" spans="1:6" ht="28.8">
      <c r="A26" s="475"/>
      <c r="B26" s="308" t="s">
        <v>804</v>
      </c>
      <c r="C26" s="303" t="s">
        <v>730</v>
      </c>
      <c r="D26" s="303" t="s">
        <v>731</v>
      </c>
      <c r="E26" s="303" t="s">
        <v>805</v>
      </c>
      <c r="F26" s="303" t="s">
        <v>806</v>
      </c>
    </row>
    <row r="27" spans="1:6" ht="26.4">
      <c r="A27" s="476"/>
      <c r="B27" s="308" t="s">
        <v>807</v>
      </c>
      <c r="C27" s="303" t="s">
        <v>730</v>
      </c>
      <c r="D27" s="303" t="s">
        <v>731</v>
      </c>
      <c r="E27" s="303" t="s">
        <v>802</v>
      </c>
      <c r="F27" s="303" t="s">
        <v>808</v>
      </c>
    </row>
    <row r="28" spans="1:6" ht="26.4">
      <c r="A28" s="474" t="s">
        <v>777</v>
      </c>
      <c r="B28" s="308" t="s">
        <v>421</v>
      </c>
      <c r="C28" s="303" t="s">
        <v>730</v>
      </c>
      <c r="D28" s="303" t="s">
        <v>731</v>
      </c>
      <c r="E28" s="303" t="s">
        <v>809</v>
      </c>
      <c r="F28" s="303" t="s">
        <v>808</v>
      </c>
    </row>
    <row r="29" spans="1:6" ht="26.4">
      <c r="A29" s="475"/>
      <c r="B29" s="308" t="s">
        <v>422</v>
      </c>
      <c r="C29" s="303" t="s">
        <v>730</v>
      </c>
      <c r="D29" s="303" t="s">
        <v>731</v>
      </c>
      <c r="E29" s="303" t="s">
        <v>810</v>
      </c>
      <c r="F29" s="303" t="s">
        <v>811</v>
      </c>
    </row>
    <row r="30" spans="1:6" ht="26.4">
      <c r="A30" s="475"/>
      <c r="B30" s="308" t="s">
        <v>423</v>
      </c>
      <c r="C30" s="303" t="s">
        <v>730</v>
      </c>
      <c r="D30" s="303" t="s">
        <v>731</v>
      </c>
      <c r="E30" s="303" t="s">
        <v>812</v>
      </c>
      <c r="F30" s="303" t="s">
        <v>806</v>
      </c>
    </row>
    <row r="31" spans="1:6" ht="52.8">
      <c r="A31" s="475"/>
      <c r="B31" s="308" t="s">
        <v>615</v>
      </c>
      <c r="C31" s="303" t="s">
        <v>730</v>
      </c>
      <c r="D31" s="303" t="s">
        <v>731</v>
      </c>
      <c r="E31" s="303" t="s">
        <v>813</v>
      </c>
      <c r="F31" s="303" t="s">
        <v>814</v>
      </c>
    </row>
    <row r="32" spans="1:6" ht="26.4">
      <c r="A32" s="475"/>
      <c r="B32" s="308" t="s">
        <v>425</v>
      </c>
      <c r="C32" s="303" t="s">
        <v>719</v>
      </c>
      <c r="D32" s="303" t="s">
        <v>720</v>
      </c>
      <c r="E32" s="303" t="s">
        <v>760</v>
      </c>
      <c r="F32" s="306"/>
    </row>
    <row r="33" spans="1:6" ht="26.4">
      <c r="A33" s="475"/>
      <c r="B33" s="308" t="s">
        <v>426</v>
      </c>
      <c r="C33" s="303" t="s">
        <v>719</v>
      </c>
      <c r="D33" s="303" t="s">
        <v>720</v>
      </c>
      <c r="E33" s="303" t="s">
        <v>760</v>
      </c>
      <c r="F33" s="306"/>
    </row>
    <row r="34" spans="1:6" ht="26.4">
      <c r="A34" s="475"/>
      <c r="B34" s="308" t="s">
        <v>427</v>
      </c>
      <c r="C34" s="303" t="s">
        <v>762</v>
      </c>
      <c r="D34" s="303" t="s">
        <v>763</v>
      </c>
      <c r="E34" s="303" t="s">
        <v>764</v>
      </c>
      <c r="F34" s="306"/>
    </row>
    <row r="35" spans="1:6" ht="26.4">
      <c r="A35" s="475"/>
      <c r="B35" s="308" t="s">
        <v>815</v>
      </c>
      <c r="C35" s="303" t="s">
        <v>714</v>
      </c>
      <c r="D35" s="303" t="s">
        <v>715</v>
      </c>
      <c r="E35" s="303" t="s">
        <v>723</v>
      </c>
      <c r="F35" s="306"/>
    </row>
    <row r="36" spans="1:6" ht="26.4">
      <c r="A36" s="475"/>
      <c r="B36" s="308" t="s">
        <v>271</v>
      </c>
      <c r="C36" s="303" t="s">
        <v>714</v>
      </c>
      <c r="D36" s="303" t="s">
        <v>715</v>
      </c>
      <c r="E36" s="303" t="s">
        <v>723</v>
      </c>
      <c r="F36" s="306"/>
    </row>
    <row r="37" spans="1:6" ht="66">
      <c r="A37" s="475"/>
      <c r="B37" s="308" t="s">
        <v>157</v>
      </c>
      <c r="C37" s="303" t="s">
        <v>730</v>
      </c>
      <c r="D37" s="303" t="s">
        <v>731</v>
      </c>
      <c r="E37" s="303" t="s">
        <v>816</v>
      </c>
      <c r="F37" s="306"/>
    </row>
    <row r="38" spans="1:6" ht="14.4">
      <c r="A38" s="475"/>
      <c r="B38" s="308" t="s">
        <v>159</v>
      </c>
      <c r="C38" s="303" t="s">
        <v>772</v>
      </c>
      <c r="D38" s="303" t="s">
        <v>773</v>
      </c>
      <c r="E38" s="307" t="s">
        <v>774</v>
      </c>
      <c r="F38" s="306"/>
    </row>
    <row r="39" spans="1:6" ht="26.4">
      <c r="A39" s="475"/>
      <c r="B39" s="308" t="s">
        <v>818</v>
      </c>
      <c r="C39" s="303" t="s">
        <v>738</v>
      </c>
      <c r="D39" s="303" t="s">
        <v>739</v>
      </c>
      <c r="E39" s="306"/>
      <c r="F39" s="306"/>
    </row>
    <row r="40" spans="1:6" ht="26.4">
      <c r="A40" s="475"/>
      <c r="B40" s="309" t="s">
        <v>819</v>
      </c>
      <c r="C40" s="303" t="s">
        <v>738</v>
      </c>
      <c r="D40" s="303" t="s">
        <v>739</v>
      </c>
      <c r="E40" s="306"/>
      <c r="F40" s="306"/>
    </row>
    <row r="41" spans="1:6" ht="26.4">
      <c r="A41" s="475"/>
      <c r="B41" s="309" t="s">
        <v>820</v>
      </c>
      <c r="C41" s="303" t="s">
        <v>738</v>
      </c>
      <c r="D41" s="303" t="s">
        <v>739</v>
      </c>
      <c r="E41" s="306"/>
      <c r="F41" s="303"/>
    </row>
    <row r="42" spans="1:6" ht="26.4">
      <c r="A42" s="475"/>
      <c r="B42" s="309" t="s">
        <v>821</v>
      </c>
      <c r="C42" s="303" t="s">
        <v>738</v>
      </c>
      <c r="D42" s="303" t="s">
        <v>739</v>
      </c>
      <c r="E42" s="306"/>
      <c r="F42" s="303"/>
    </row>
    <row r="43" spans="1:6" ht="26.4">
      <c r="A43" s="476"/>
      <c r="B43" s="309" t="s">
        <v>822</v>
      </c>
      <c r="C43" s="303" t="s">
        <v>738</v>
      </c>
      <c r="D43" s="303" t="s">
        <v>739</v>
      </c>
      <c r="E43" s="306"/>
      <c r="F43" s="303"/>
    </row>
    <row r="44" spans="1:6" ht="26.4">
      <c r="A44" s="474" t="s">
        <v>777</v>
      </c>
      <c r="B44" s="309" t="s">
        <v>823</v>
      </c>
      <c r="C44" s="303" t="s">
        <v>738</v>
      </c>
      <c r="D44" s="303" t="s">
        <v>739</v>
      </c>
      <c r="E44" s="306"/>
      <c r="F44" s="303"/>
    </row>
    <row r="45" spans="1:6" ht="39.6">
      <c r="A45" s="476"/>
      <c r="B45" s="309" t="s">
        <v>162</v>
      </c>
      <c r="C45" s="303" t="s">
        <v>762</v>
      </c>
      <c r="D45" s="303" t="s">
        <v>763</v>
      </c>
      <c r="E45" s="306"/>
      <c r="F45" s="303" t="s">
        <v>775</v>
      </c>
    </row>
    <row r="46" spans="1:6" ht="26.4">
      <c r="A46" s="479" t="s">
        <v>825</v>
      </c>
      <c r="B46" s="316" t="s">
        <v>249</v>
      </c>
      <c r="C46" s="303" t="s">
        <v>714</v>
      </c>
      <c r="D46" s="303" t="s">
        <v>715</v>
      </c>
      <c r="E46" s="303" t="s">
        <v>716</v>
      </c>
      <c r="F46" s="303" t="s">
        <v>826</v>
      </c>
    </row>
    <row r="47" spans="1:6" ht="39.6">
      <c r="A47" s="480"/>
      <c r="B47" s="316" t="s">
        <v>718</v>
      </c>
      <c r="C47" s="304" t="s">
        <v>719</v>
      </c>
      <c r="D47" s="304" t="s">
        <v>720</v>
      </c>
      <c r="E47" s="303" t="s">
        <v>721</v>
      </c>
      <c r="F47" s="303" t="s">
        <v>722</v>
      </c>
    </row>
    <row r="48" spans="1:6" ht="39.6">
      <c r="A48" s="480"/>
      <c r="B48" s="316" t="s">
        <v>827</v>
      </c>
      <c r="C48" s="304" t="s">
        <v>714</v>
      </c>
      <c r="D48" s="304" t="s">
        <v>715</v>
      </c>
      <c r="E48" s="303" t="s">
        <v>716</v>
      </c>
      <c r="F48" s="303" t="s">
        <v>779</v>
      </c>
    </row>
    <row r="49" spans="1:6" ht="26.4">
      <c r="A49" s="480"/>
      <c r="B49" s="316" t="s">
        <v>601</v>
      </c>
      <c r="C49" s="303" t="s">
        <v>719</v>
      </c>
      <c r="D49" s="303" t="s">
        <v>720</v>
      </c>
      <c r="E49" s="303" t="s">
        <v>721</v>
      </c>
      <c r="F49" s="303" t="s">
        <v>828</v>
      </c>
    </row>
    <row r="50" spans="1:6" ht="26.4">
      <c r="A50" s="480"/>
      <c r="B50" s="316" t="s">
        <v>255</v>
      </c>
      <c r="C50" s="304" t="s">
        <v>714</v>
      </c>
      <c r="D50" s="304" t="s">
        <v>715</v>
      </c>
      <c r="E50" s="304" t="s">
        <v>716</v>
      </c>
      <c r="F50" s="306"/>
    </row>
    <row r="51" spans="1:6" ht="26.4">
      <c r="A51" s="480"/>
      <c r="B51" s="316" t="s">
        <v>160</v>
      </c>
      <c r="C51" s="304" t="s">
        <v>730</v>
      </c>
      <c r="D51" s="304" t="s">
        <v>731</v>
      </c>
      <c r="E51" s="303" t="s">
        <v>829</v>
      </c>
      <c r="F51" s="306"/>
    </row>
    <row r="52" spans="1:6" ht="26.4">
      <c r="A52" s="480"/>
      <c r="B52" s="316" t="s">
        <v>830</v>
      </c>
      <c r="C52" s="304" t="s">
        <v>714</v>
      </c>
      <c r="D52" s="304" t="s">
        <v>715</v>
      </c>
      <c r="E52" s="303" t="s">
        <v>723</v>
      </c>
      <c r="F52" s="304" t="s">
        <v>782</v>
      </c>
    </row>
    <row r="53" spans="1:6" ht="26.4">
      <c r="A53" s="481"/>
      <c r="B53" s="316" t="s">
        <v>831</v>
      </c>
      <c r="C53" s="304" t="s">
        <v>730</v>
      </c>
      <c r="D53" s="304" t="s">
        <v>731</v>
      </c>
      <c r="E53" s="303" t="s">
        <v>723</v>
      </c>
      <c r="F53" s="304" t="s">
        <v>832</v>
      </c>
    </row>
    <row r="54" spans="1:6" ht="26.4">
      <c r="A54" s="323"/>
      <c r="B54" s="316" t="s">
        <v>833</v>
      </c>
      <c r="C54" s="304" t="s">
        <v>714</v>
      </c>
      <c r="D54" s="304" t="s">
        <v>715</v>
      </c>
      <c r="E54" s="303" t="s">
        <v>723</v>
      </c>
      <c r="F54" s="303" t="s">
        <v>834</v>
      </c>
    </row>
    <row r="55" spans="1:6" ht="26.4">
      <c r="A55" s="323"/>
      <c r="B55" s="316" t="s">
        <v>119</v>
      </c>
      <c r="C55" s="304" t="s">
        <v>714</v>
      </c>
      <c r="D55" s="304" t="s">
        <v>715</v>
      </c>
      <c r="E55" s="303" t="s">
        <v>723</v>
      </c>
      <c r="F55" s="303" t="s">
        <v>835</v>
      </c>
    </row>
    <row r="56" spans="1:6" ht="26.4">
      <c r="A56" s="323"/>
      <c r="B56" s="316" t="s">
        <v>836</v>
      </c>
      <c r="C56" s="304" t="s">
        <v>714</v>
      </c>
      <c r="D56" s="304" t="s">
        <v>715</v>
      </c>
      <c r="E56" s="303" t="s">
        <v>723</v>
      </c>
      <c r="F56" s="306"/>
    </row>
    <row r="57" spans="1:6" ht="26.4">
      <c r="A57" s="323"/>
      <c r="B57" s="316" t="s">
        <v>121</v>
      </c>
      <c r="C57" s="304" t="s">
        <v>714</v>
      </c>
      <c r="D57" s="304" t="s">
        <v>715</v>
      </c>
      <c r="E57" s="303" t="s">
        <v>723</v>
      </c>
      <c r="F57" s="303"/>
    </row>
    <row r="58" spans="1:6" ht="26.4">
      <c r="A58" s="323"/>
      <c r="B58" s="316" t="s">
        <v>122</v>
      </c>
      <c r="C58" s="304" t="s">
        <v>714</v>
      </c>
      <c r="D58" s="304" t="s">
        <v>715</v>
      </c>
      <c r="E58" s="303" t="s">
        <v>723</v>
      </c>
      <c r="F58" s="303"/>
    </row>
    <row r="59" spans="1:6" ht="26.4">
      <c r="A59" s="323"/>
      <c r="B59" s="316" t="s">
        <v>406</v>
      </c>
      <c r="C59" s="304" t="s">
        <v>727</v>
      </c>
      <c r="D59" s="304" t="s">
        <v>728</v>
      </c>
      <c r="E59" s="303" t="s">
        <v>723</v>
      </c>
      <c r="F59" s="303" t="s">
        <v>837</v>
      </c>
    </row>
    <row r="60" spans="1:6" ht="39.6">
      <c r="A60" s="323"/>
      <c r="B60" s="316" t="s">
        <v>838</v>
      </c>
      <c r="C60" s="304" t="s">
        <v>714</v>
      </c>
      <c r="D60" s="304" t="s">
        <v>715</v>
      </c>
      <c r="E60" s="303" t="s">
        <v>723</v>
      </c>
      <c r="F60" s="303" t="s">
        <v>839</v>
      </c>
    </row>
    <row r="61" spans="1:6" ht="28.8">
      <c r="A61" s="323"/>
      <c r="B61" s="316" t="s">
        <v>840</v>
      </c>
      <c r="C61" s="303" t="s">
        <v>730</v>
      </c>
      <c r="D61" s="303" t="s">
        <v>731</v>
      </c>
      <c r="E61" s="303" t="s">
        <v>766</v>
      </c>
      <c r="F61" s="306"/>
    </row>
    <row r="62" spans="1:6" ht="43.2">
      <c r="A62" s="323"/>
      <c r="B62" s="316" t="s">
        <v>841</v>
      </c>
      <c r="C62" s="303" t="s">
        <v>730</v>
      </c>
      <c r="D62" s="303" t="s">
        <v>731</v>
      </c>
      <c r="E62" s="303" t="s">
        <v>766</v>
      </c>
      <c r="F62" s="306"/>
    </row>
    <row r="63" spans="1:6" ht="28.8">
      <c r="A63" s="323"/>
      <c r="B63" s="316" t="s">
        <v>842</v>
      </c>
      <c r="C63" s="303" t="s">
        <v>730</v>
      </c>
      <c r="D63" s="303" t="s">
        <v>731</v>
      </c>
      <c r="E63" s="303" t="s">
        <v>766</v>
      </c>
      <c r="F63" s="306"/>
    </row>
    <row r="64" spans="1:6" ht="52.8">
      <c r="A64" s="323"/>
      <c r="B64" s="316" t="s">
        <v>276</v>
      </c>
      <c r="C64" s="304" t="s">
        <v>730</v>
      </c>
      <c r="D64" s="304" t="s">
        <v>731</v>
      </c>
      <c r="E64" s="303" t="s">
        <v>843</v>
      </c>
      <c r="F64" s="306"/>
    </row>
    <row r="65" spans="1:6" ht="26.4">
      <c r="A65" s="323"/>
      <c r="B65" s="316" t="s">
        <v>531</v>
      </c>
      <c r="C65" s="304" t="s">
        <v>719</v>
      </c>
      <c r="D65" s="304" t="s">
        <v>720</v>
      </c>
      <c r="E65" s="304" t="s">
        <v>760</v>
      </c>
      <c r="F65" s="306"/>
    </row>
    <row r="66" spans="1:6" ht="26.4">
      <c r="A66" s="323"/>
      <c r="B66" s="316" t="s">
        <v>532</v>
      </c>
      <c r="C66" s="304" t="s">
        <v>719</v>
      </c>
      <c r="D66" s="304" t="s">
        <v>720</v>
      </c>
      <c r="E66" s="304" t="s">
        <v>760</v>
      </c>
      <c r="F66" s="306"/>
    </row>
    <row r="67" spans="1:6" ht="26.4">
      <c r="A67" s="323"/>
      <c r="B67" s="316" t="s">
        <v>704</v>
      </c>
      <c r="C67" s="304" t="s">
        <v>762</v>
      </c>
      <c r="D67" s="304" t="s">
        <v>763</v>
      </c>
      <c r="E67" s="304" t="s">
        <v>764</v>
      </c>
      <c r="F67" s="306"/>
    </row>
    <row r="68" spans="1:6" ht="52.8">
      <c r="A68" s="323"/>
      <c r="B68" s="316" t="s">
        <v>274</v>
      </c>
      <c r="C68" s="304" t="s">
        <v>730</v>
      </c>
      <c r="D68" s="304" t="s">
        <v>731</v>
      </c>
      <c r="E68" s="303" t="s">
        <v>844</v>
      </c>
      <c r="F68" s="306"/>
    </row>
    <row r="69" spans="1:6" ht="14.4">
      <c r="A69" s="323"/>
      <c r="B69" s="317" t="s">
        <v>845</v>
      </c>
      <c r="C69" s="318"/>
      <c r="D69" s="318"/>
      <c r="E69" s="318"/>
      <c r="F69" s="319"/>
    </row>
    <row r="70" spans="1:6" ht="52.8">
      <c r="A70" s="323"/>
      <c r="B70" s="320" t="s">
        <v>846</v>
      </c>
      <c r="C70" s="318" t="s">
        <v>730</v>
      </c>
      <c r="D70" s="318" t="s">
        <v>731</v>
      </c>
      <c r="E70" s="318" t="s">
        <v>847</v>
      </c>
      <c r="F70" s="319"/>
    </row>
    <row r="71" spans="1:6" ht="28.8">
      <c r="A71" s="323"/>
      <c r="B71" s="316" t="s">
        <v>848</v>
      </c>
      <c r="C71" s="304" t="s">
        <v>727</v>
      </c>
      <c r="D71" s="304" t="s">
        <v>728</v>
      </c>
      <c r="E71" s="303" t="s">
        <v>723</v>
      </c>
      <c r="F71" s="303"/>
    </row>
    <row r="72" spans="1:6" ht="26.4">
      <c r="A72" s="323"/>
      <c r="B72" s="316" t="s">
        <v>849</v>
      </c>
      <c r="C72" s="304" t="s">
        <v>719</v>
      </c>
      <c r="D72" s="304" t="s">
        <v>720</v>
      </c>
      <c r="E72" s="303" t="s">
        <v>850</v>
      </c>
      <c r="F72" s="303" t="s">
        <v>851</v>
      </c>
    </row>
    <row r="73" spans="1:6" ht="28.8">
      <c r="A73" s="323"/>
      <c r="B73" s="316" t="s">
        <v>852</v>
      </c>
      <c r="C73" s="304" t="s">
        <v>730</v>
      </c>
      <c r="D73" s="304" t="s">
        <v>731</v>
      </c>
      <c r="E73" s="303"/>
      <c r="F73" s="303" t="s">
        <v>853</v>
      </c>
    </row>
    <row r="74" spans="1:6" ht="52.8">
      <c r="A74" s="323"/>
      <c r="B74" s="316" t="s">
        <v>854</v>
      </c>
      <c r="C74" s="304" t="s">
        <v>730</v>
      </c>
      <c r="D74" s="304" t="s">
        <v>731</v>
      </c>
      <c r="E74" s="303" t="s">
        <v>855</v>
      </c>
      <c r="F74" s="306"/>
    </row>
    <row r="75" spans="1:6" ht="52.8">
      <c r="A75" s="323"/>
      <c r="B75" s="316" t="s">
        <v>615</v>
      </c>
      <c r="C75" s="304" t="s">
        <v>730</v>
      </c>
      <c r="D75" s="304" t="s">
        <v>731</v>
      </c>
      <c r="E75" s="303" t="s">
        <v>855</v>
      </c>
      <c r="F75" s="306"/>
    </row>
    <row r="76" spans="1:6" ht="26.4">
      <c r="A76" s="323"/>
      <c r="B76" s="316" t="s">
        <v>798</v>
      </c>
      <c r="C76" s="303" t="s">
        <v>730</v>
      </c>
      <c r="D76" s="303" t="s">
        <v>731</v>
      </c>
      <c r="E76" s="303" t="s">
        <v>799</v>
      </c>
      <c r="F76" s="303" t="s">
        <v>856</v>
      </c>
    </row>
    <row r="77" spans="1:6" ht="52.8">
      <c r="A77" s="323"/>
      <c r="B77" s="316" t="s">
        <v>857</v>
      </c>
      <c r="C77" s="304" t="s">
        <v>858</v>
      </c>
      <c r="D77" s="304" t="s">
        <v>715</v>
      </c>
      <c r="E77" s="303" t="s">
        <v>859</v>
      </c>
      <c r="F77" s="303"/>
    </row>
    <row r="78" spans="1:6" ht="26.4">
      <c r="A78" s="323"/>
      <c r="B78" s="316" t="s">
        <v>436</v>
      </c>
      <c r="C78" s="304" t="s">
        <v>719</v>
      </c>
      <c r="D78" s="304" t="s">
        <v>720</v>
      </c>
      <c r="E78" s="303" t="s">
        <v>850</v>
      </c>
      <c r="F78" s="303"/>
    </row>
    <row r="79" spans="1:6" ht="26.4">
      <c r="A79" s="323"/>
      <c r="B79" s="316" t="s">
        <v>860</v>
      </c>
      <c r="C79" s="304" t="s">
        <v>719</v>
      </c>
      <c r="D79" s="304" t="s">
        <v>720</v>
      </c>
      <c r="E79" s="303" t="s">
        <v>861</v>
      </c>
      <c r="F79" s="304"/>
    </row>
    <row r="80" spans="1:6" ht="39.6">
      <c r="A80" s="323"/>
      <c r="B80" s="316" t="s">
        <v>862</v>
      </c>
      <c r="C80" s="304" t="s">
        <v>719</v>
      </c>
      <c r="D80" s="304" t="s">
        <v>720</v>
      </c>
      <c r="E80" s="303" t="s">
        <v>863</v>
      </c>
      <c r="F80" s="304"/>
    </row>
    <row r="81" spans="1:6" ht="14.4">
      <c r="A81" s="323"/>
      <c r="B81" s="316" t="s">
        <v>864</v>
      </c>
      <c r="C81" s="304" t="s">
        <v>719</v>
      </c>
      <c r="D81" s="304" t="s">
        <v>720</v>
      </c>
      <c r="E81" s="303"/>
      <c r="F81" s="304"/>
    </row>
    <row r="82" spans="1:6" ht="26.4">
      <c r="A82" s="323"/>
      <c r="B82" s="316" t="s">
        <v>865</v>
      </c>
      <c r="C82" s="304" t="s">
        <v>714</v>
      </c>
      <c r="D82" s="304" t="s">
        <v>715</v>
      </c>
      <c r="E82" s="303" t="s">
        <v>723</v>
      </c>
      <c r="F82" s="304" t="s">
        <v>782</v>
      </c>
    </row>
    <row r="83" spans="1:6" ht="26.4">
      <c r="A83" s="323"/>
      <c r="B83" s="316" t="s">
        <v>866</v>
      </c>
      <c r="C83" s="304" t="s">
        <v>714</v>
      </c>
      <c r="D83" s="304" t="s">
        <v>715</v>
      </c>
      <c r="E83" s="303" t="s">
        <v>723</v>
      </c>
      <c r="F83" s="306"/>
    </row>
    <row r="84" spans="1:6" ht="14.4">
      <c r="A84" s="323"/>
      <c r="B84" s="316" t="s">
        <v>292</v>
      </c>
      <c r="C84" s="304" t="s">
        <v>730</v>
      </c>
      <c r="D84" s="304" t="s">
        <v>731</v>
      </c>
      <c r="E84" s="303" t="s">
        <v>867</v>
      </c>
      <c r="F84" s="306"/>
    </row>
    <row r="85" spans="1:6" ht="14.4">
      <c r="A85" s="323"/>
      <c r="B85" s="316" t="s">
        <v>159</v>
      </c>
      <c r="C85" s="303" t="s">
        <v>772</v>
      </c>
      <c r="D85" s="303" t="s">
        <v>773</v>
      </c>
      <c r="E85" s="307" t="s">
        <v>774</v>
      </c>
      <c r="F85" s="306"/>
    </row>
    <row r="86" spans="1:6" ht="14.4">
      <c r="A86" s="323"/>
      <c r="B86" s="316" t="s">
        <v>869</v>
      </c>
      <c r="C86" s="303" t="s">
        <v>772</v>
      </c>
      <c r="D86" s="303" t="s">
        <v>773</v>
      </c>
      <c r="E86" s="307" t="s">
        <v>774</v>
      </c>
      <c r="F86" s="306"/>
    </row>
    <row r="87" spans="1:6" ht="52.8">
      <c r="A87" s="323"/>
      <c r="B87" s="316" t="s">
        <v>157</v>
      </c>
      <c r="C87" s="304" t="s">
        <v>730</v>
      </c>
      <c r="D87" s="304" t="s">
        <v>731</v>
      </c>
      <c r="E87" s="303" t="s">
        <v>871</v>
      </c>
      <c r="F87" s="306"/>
    </row>
    <row r="88" spans="1:6" ht="39.6">
      <c r="A88" s="323"/>
      <c r="B88" s="316" t="s">
        <v>872</v>
      </c>
      <c r="C88" s="303" t="s">
        <v>738</v>
      </c>
      <c r="D88" s="303" t="s">
        <v>739</v>
      </c>
      <c r="E88" s="304" t="s">
        <v>873</v>
      </c>
      <c r="F88" s="306"/>
    </row>
    <row r="89" spans="1:6" ht="39.6">
      <c r="A89" s="323"/>
      <c r="B89" s="321" t="s">
        <v>819</v>
      </c>
      <c r="C89" s="303" t="s">
        <v>738</v>
      </c>
      <c r="D89" s="303" t="s">
        <v>739</v>
      </c>
      <c r="E89" s="304" t="s">
        <v>873</v>
      </c>
      <c r="F89" s="306"/>
    </row>
    <row r="90" spans="1:6" ht="26.4">
      <c r="A90" s="323"/>
      <c r="B90" s="321" t="s">
        <v>874</v>
      </c>
      <c r="C90" s="303" t="s">
        <v>738</v>
      </c>
      <c r="D90" s="303" t="s">
        <v>739</v>
      </c>
      <c r="E90" s="306"/>
      <c r="F90" s="306"/>
    </row>
    <row r="91" spans="1:6" ht="26.4">
      <c r="A91" s="323"/>
      <c r="B91" s="321" t="s">
        <v>875</v>
      </c>
      <c r="C91" s="303" t="s">
        <v>738</v>
      </c>
      <c r="D91" s="303" t="s">
        <v>739</v>
      </c>
      <c r="E91" s="306"/>
      <c r="F91" s="306"/>
    </row>
    <row r="92" spans="1:6" ht="26.4">
      <c r="A92" s="323"/>
      <c r="B92" s="321" t="s">
        <v>876</v>
      </c>
      <c r="C92" s="303" t="s">
        <v>738</v>
      </c>
      <c r="D92" s="303" t="s">
        <v>739</v>
      </c>
      <c r="E92" s="306"/>
      <c r="F92" s="306"/>
    </row>
    <row r="93" spans="1:6" ht="26.4">
      <c r="A93" s="323"/>
      <c r="B93" s="321" t="s">
        <v>877</v>
      </c>
      <c r="C93" s="303" t="s">
        <v>738</v>
      </c>
      <c r="D93" s="303" t="s">
        <v>739</v>
      </c>
      <c r="E93" s="306"/>
      <c r="F93" s="306"/>
    </row>
    <row r="94" spans="1:6" ht="26.4">
      <c r="A94" s="323"/>
      <c r="B94" s="321" t="s">
        <v>822</v>
      </c>
      <c r="C94" s="303" t="s">
        <v>738</v>
      </c>
      <c r="D94" s="303" t="s">
        <v>739</v>
      </c>
      <c r="E94" s="306"/>
      <c r="F94" s="306"/>
    </row>
    <row r="95" spans="1:6">
      <c r="A95" s="323"/>
      <c r="B95" s="321" t="s">
        <v>162</v>
      </c>
      <c r="C95" s="306"/>
      <c r="D95" s="306"/>
      <c r="E95" s="306"/>
      <c r="F95" s="306"/>
    </row>
    <row r="96" spans="1:6" ht="26.4">
      <c r="A96" s="328"/>
      <c r="B96" s="316" t="s">
        <v>249</v>
      </c>
      <c r="C96" s="303" t="s">
        <v>714</v>
      </c>
      <c r="D96" s="303" t="s">
        <v>715</v>
      </c>
      <c r="E96" s="303" t="s">
        <v>716</v>
      </c>
      <c r="F96" s="303" t="s">
        <v>826</v>
      </c>
    </row>
    <row r="97" spans="1:6" ht="39.6">
      <c r="A97" s="482" t="s">
        <v>5122</v>
      </c>
      <c r="B97" s="316" t="s">
        <v>718</v>
      </c>
      <c r="C97" s="304" t="s">
        <v>719</v>
      </c>
      <c r="D97" s="304" t="s">
        <v>720</v>
      </c>
      <c r="E97" s="303" t="s">
        <v>721</v>
      </c>
      <c r="F97" s="303" t="s">
        <v>722</v>
      </c>
    </row>
    <row r="98" spans="1:6" ht="39.6">
      <c r="A98" s="482"/>
      <c r="B98" s="316" t="s">
        <v>827</v>
      </c>
      <c r="C98" s="304" t="s">
        <v>714</v>
      </c>
      <c r="D98" s="304" t="s">
        <v>715</v>
      </c>
      <c r="E98" s="303" t="s">
        <v>716</v>
      </c>
      <c r="F98" s="303" t="s">
        <v>779</v>
      </c>
    </row>
    <row r="99" spans="1:6" ht="26.4">
      <c r="A99" s="482"/>
      <c r="B99" s="321" t="s">
        <v>881</v>
      </c>
      <c r="C99" s="304"/>
      <c r="D99" s="304"/>
      <c r="E99" s="303"/>
      <c r="F99" s="306"/>
    </row>
    <row r="100" spans="1:6" ht="26.4">
      <c r="A100" s="482"/>
      <c r="B100" s="321" t="s">
        <v>882</v>
      </c>
      <c r="C100" s="304" t="s">
        <v>730</v>
      </c>
      <c r="D100" s="304" t="s">
        <v>731</v>
      </c>
      <c r="E100" s="303" t="s">
        <v>883</v>
      </c>
      <c r="F100" s="306"/>
    </row>
    <row r="101" spans="1:6" ht="26.4">
      <c r="A101" s="482"/>
      <c r="B101" s="321" t="s">
        <v>884</v>
      </c>
      <c r="C101" s="304" t="s">
        <v>730</v>
      </c>
      <c r="D101" s="304" t="s">
        <v>731</v>
      </c>
      <c r="E101" s="303" t="s">
        <v>885</v>
      </c>
      <c r="F101" s="306"/>
    </row>
    <row r="102" spans="1:6" ht="26.4">
      <c r="A102" s="482"/>
      <c r="B102" s="321" t="s">
        <v>886</v>
      </c>
      <c r="C102" s="304" t="s">
        <v>730</v>
      </c>
      <c r="D102" s="304" t="s">
        <v>731</v>
      </c>
      <c r="E102" s="303" t="s">
        <v>887</v>
      </c>
      <c r="F102" s="306"/>
    </row>
    <row r="103" spans="1:6" ht="26.4">
      <c r="A103" s="482"/>
      <c r="B103" s="316" t="s">
        <v>872</v>
      </c>
      <c r="C103" s="303" t="s">
        <v>738</v>
      </c>
      <c r="D103" s="303" t="s">
        <v>739</v>
      </c>
      <c r="E103" s="306"/>
      <c r="F103" s="306"/>
    </row>
    <row r="104" spans="1:6" ht="26.4">
      <c r="A104" s="328"/>
      <c r="B104" s="321" t="s">
        <v>819</v>
      </c>
      <c r="C104" s="303" t="s">
        <v>738</v>
      </c>
      <c r="D104" s="303" t="s">
        <v>739</v>
      </c>
      <c r="E104" s="306"/>
      <c r="F104" s="306"/>
    </row>
    <row r="105" spans="1:6" ht="26.4">
      <c r="A105" s="328"/>
      <c r="B105" s="321" t="s">
        <v>874</v>
      </c>
      <c r="C105" s="303" t="s">
        <v>738</v>
      </c>
      <c r="D105" s="303" t="s">
        <v>739</v>
      </c>
      <c r="E105" s="306"/>
      <c r="F105" s="306"/>
    </row>
    <row r="106" spans="1:6" ht="26.4">
      <c r="A106" s="328"/>
      <c r="B106" s="321" t="s">
        <v>875</v>
      </c>
      <c r="C106" s="303" t="s">
        <v>738</v>
      </c>
      <c r="D106" s="303" t="s">
        <v>739</v>
      </c>
      <c r="E106" s="306"/>
      <c r="F106" s="306"/>
    </row>
    <row r="107" spans="1:6" ht="26.4">
      <c r="A107" s="328"/>
      <c r="B107" s="321" t="s">
        <v>876</v>
      </c>
      <c r="C107" s="303" t="s">
        <v>738</v>
      </c>
      <c r="D107" s="303" t="s">
        <v>739</v>
      </c>
      <c r="E107" s="306"/>
      <c r="F107" s="306"/>
    </row>
    <row r="108" spans="1:6" ht="26.4">
      <c r="A108" s="328"/>
      <c r="B108" s="321" t="s">
        <v>877</v>
      </c>
      <c r="C108" s="303" t="s">
        <v>738</v>
      </c>
      <c r="D108" s="303" t="s">
        <v>739</v>
      </c>
      <c r="E108" s="306"/>
      <c r="F108" s="306"/>
    </row>
    <row r="109" spans="1:6" ht="26.4">
      <c r="A109" s="483" t="s">
        <v>5123</v>
      </c>
      <c r="B109" s="316" t="s">
        <v>249</v>
      </c>
      <c r="C109" s="303" t="s">
        <v>714</v>
      </c>
      <c r="D109" s="298" t="s">
        <v>715</v>
      </c>
      <c r="E109" s="298" t="s">
        <v>716</v>
      </c>
      <c r="F109" s="303" t="s">
        <v>826</v>
      </c>
    </row>
    <row r="110" spans="1:6" ht="39.6">
      <c r="A110" s="484"/>
      <c r="B110" s="316" t="s">
        <v>718</v>
      </c>
      <c r="C110" s="304" t="s">
        <v>719</v>
      </c>
      <c r="D110" s="299" t="s">
        <v>720</v>
      </c>
      <c r="E110" s="298" t="s">
        <v>721</v>
      </c>
      <c r="F110" s="303" t="s">
        <v>722</v>
      </c>
    </row>
    <row r="111" spans="1:6" ht="39.6">
      <c r="A111" s="484"/>
      <c r="B111" s="316" t="s">
        <v>890</v>
      </c>
      <c r="C111" s="304" t="s">
        <v>714</v>
      </c>
      <c r="D111" s="299" t="s">
        <v>715</v>
      </c>
      <c r="E111" s="298" t="s">
        <v>716</v>
      </c>
      <c r="F111" s="303" t="s">
        <v>779</v>
      </c>
    </row>
    <row r="112" spans="1:6" ht="26.4">
      <c r="A112" s="484"/>
      <c r="B112" s="321" t="s">
        <v>891</v>
      </c>
      <c r="C112" s="304" t="s">
        <v>714</v>
      </c>
      <c r="D112" s="299" t="s">
        <v>715</v>
      </c>
      <c r="E112" s="299" t="s">
        <v>716</v>
      </c>
      <c r="F112" s="306"/>
    </row>
    <row r="113" spans="1:6" ht="26.4">
      <c r="A113" s="484"/>
      <c r="B113" s="321" t="s">
        <v>125</v>
      </c>
      <c r="C113" s="304" t="s">
        <v>727</v>
      </c>
      <c r="D113" s="299" t="s">
        <v>728</v>
      </c>
      <c r="E113" s="298" t="s">
        <v>723</v>
      </c>
      <c r="F113" s="306"/>
    </row>
    <row r="114" spans="1:6" ht="39.6">
      <c r="A114" s="484"/>
      <c r="B114" s="321" t="s">
        <v>892</v>
      </c>
      <c r="C114" s="304" t="s">
        <v>730</v>
      </c>
      <c r="D114" s="299" t="s">
        <v>731</v>
      </c>
      <c r="E114" s="298" t="s">
        <v>893</v>
      </c>
      <c r="F114" s="329"/>
    </row>
    <row r="115" spans="1:6" ht="52.8">
      <c r="A115" s="484"/>
      <c r="B115" s="321" t="s">
        <v>894</v>
      </c>
      <c r="C115" s="304" t="s">
        <v>730</v>
      </c>
      <c r="D115" s="299" t="s">
        <v>731</v>
      </c>
      <c r="E115" s="298" t="s">
        <v>895</v>
      </c>
      <c r="F115" s="329"/>
    </row>
    <row r="116" spans="1:6" ht="52.8">
      <c r="A116" s="484"/>
      <c r="B116" s="321" t="s">
        <v>298</v>
      </c>
      <c r="C116" s="304" t="s">
        <v>730</v>
      </c>
      <c r="D116" s="299" t="s">
        <v>731</v>
      </c>
      <c r="E116" s="298" t="s">
        <v>896</v>
      </c>
      <c r="F116" s="330" t="s">
        <v>897</v>
      </c>
    </row>
    <row r="117" spans="1:6" ht="26.4">
      <c r="A117" s="484"/>
      <c r="B117" s="321" t="s">
        <v>544</v>
      </c>
      <c r="C117" s="304" t="s">
        <v>719</v>
      </c>
      <c r="D117" s="299" t="s">
        <v>720</v>
      </c>
      <c r="E117" s="298" t="s">
        <v>723</v>
      </c>
      <c r="F117" s="306"/>
    </row>
    <row r="118" spans="1:6" ht="26.4">
      <c r="A118" s="484"/>
      <c r="B118" s="321" t="s">
        <v>898</v>
      </c>
      <c r="C118" s="304" t="s">
        <v>719</v>
      </c>
      <c r="D118" s="299" t="s">
        <v>720</v>
      </c>
      <c r="E118" s="298" t="s">
        <v>850</v>
      </c>
      <c r="F118" s="306"/>
    </row>
    <row r="119" spans="1:6" ht="26.4">
      <c r="A119" s="331"/>
      <c r="B119" s="321" t="s">
        <v>899</v>
      </c>
      <c r="C119" s="304" t="s">
        <v>719</v>
      </c>
      <c r="D119" s="299" t="s">
        <v>720</v>
      </c>
      <c r="E119" s="298" t="s">
        <v>850</v>
      </c>
      <c r="F119" s="306"/>
    </row>
    <row r="120" spans="1:6" ht="26.4">
      <c r="A120" s="331"/>
      <c r="B120" s="321" t="s">
        <v>546</v>
      </c>
      <c r="C120" s="304" t="s">
        <v>730</v>
      </c>
      <c r="D120" s="299" t="s">
        <v>731</v>
      </c>
      <c r="E120" s="298" t="s">
        <v>900</v>
      </c>
      <c r="F120" s="306"/>
    </row>
    <row r="121" spans="1:6" ht="26.4">
      <c r="A121" s="331"/>
      <c r="B121" s="321" t="s">
        <v>531</v>
      </c>
      <c r="C121" s="304" t="s">
        <v>719</v>
      </c>
      <c r="D121" s="299" t="s">
        <v>720</v>
      </c>
      <c r="E121" s="299" t="s">
        <v>760</v>
      </c>
      <c r="F121" s="306"/>
    </row>
    <row r="122" spans="1:6" ht="26.4">
      <c r="A122" s="331"/>
      <c r="B122" s="321" t="s">
        <v>532</v>
      </c>
      <c r="C122" s="304" t="s">
        <v>719</v>
      </c>
      <c r="D122" s="299" t="s">
        <v>720</v>
      </c>
      <c r="E122" s="299" t="s">
        <v>760</v>
      </c>
      <c r="F122" s="306"/>
    </row>
    <row r="123" spans="1:6" ht="26.4">
      <c r="A123" s="331"/>
      <c r="B123" s="321" t="s">
        <v>901</v>
      </c>
      <c r="C123" s="304" t="s">
        <v>762</v>
      </c>
      <c r="D123" s="299" t="s">
        <v>763</v>
      </c>
      <c r="E123" s="299" t="s">
        <v>764</v>
      </c>
      <c r="F123" s="306"/>
    </row>
    <row r="124" spans="1:6" ht="26.4">
      <c r="A124" s="331"/>
      <c r="B124" s="321" t="s">
        <v>545</v>
      </c>
      <c r="C124" s="304" t="s">
        <v>730</v>
      </c>
      <c r="D124" s="299" t="s">
        <v>731</v>
      </c>
      <c r="E124" s="298" t="s">
        <v>750</v>
      </c>
      <c r="F124" s="306"/>
    </row>
    <row r="125" spans="1:6" ht="26.4">
      <c r="A125" s="331"/>
      <c r="B125" s="316" t="s">
        <v>798</v>
      </c>
      <c r="C125" s="303" t="s">
        <v>730</v>
      </c>
      <c r="D125" s="298" t="s">
        <v>731</v>
      </c>
      <c r="E125" s="298" t="s">
        <v>799</v>
      </c>
      <c r="F125" s="303" t="s">
        <v>902</v>
      </c>
    </row>
    <row r="126" spans="1:6">
      <c r="A126" s="331"/>
      <c r="B126" s="321" t="s">
        <v>314</v>
      </c>
      <c r="C126" s="304" t="s">
        <v>730</v>
      </c>
      <c r="D126" s="299" t="s">
        <v>731</v>
      </c>
      <c r="E126" s="298" t="s">
        <v>903</v>
      </c>
      <c r="F126" s="306"/>
    </row>
    <row r="127" spans="1:6" ht="14.4">
      <c r="A127" s="331"/>
      <c r="B127" s="316" t="s">
        <v>550</v>
      </c>
      <c r="C127" s="304" t="s">
        <v>730</v>
      </c>
      <c r="D127" s="299" t="s">
        <v>731</v>
      </c>
      <c r="E127" s="298" t="s">
        <v>766</v>
      </c>
      <c r="F127" s="303"/>
    </row>
    <row r="128" spans="1:6" ht="26.4">
      <c r="A128" s="331"/>
      <c r="B128" s="321" t="s">
        <v>630</v>
      </c>
      <c r="C128" s="304" t="s">
        <v>730</v>
      </c>
      <c r="D128" s="299" t="s">
        <v>731</v>
      </c>
      <c r="E128" s="298" t="s">
        <v>904</v>
      </c>
      <c r="F128" s="303"/>
    </row>
    <row r="129" spans="1:6">
      <c r="A129" s="331"/>
      <c r="B129" s="321" t="s">
        <v>452</v>
      </c>
      <c r="C129" s="304" t="s">
        <v>730</v>
      </c>
      <c r="D129" s="299" t="s">
        <v>731</v>
      </c>
      <c r="E129" s="298" t="s">
        <v>766</v>
      </c>
      <c r="F129" s="303"/>
    </row>
    <row r="130" spans="1:6" ht="26.4">
      <c r="A130" s="331"/>
      <c r="B130" s="321" t="s">
        <v>552</v>
      </c>
      <c r="C130" s="304" t="s">
        <v>714</v>
      </c>
      <c r="D130" s="299" t="s">
        <v>715</v>
      </c>
      <c r="E130" s="298" t="s">
        <v>723</v>
      </c>
      <c r="F130" s="306"/>
    </row>
    <row r="131" spans="1:6" ht="26.4">
      <c r="A131" s="331"/>
      <c r="B131" s="321" t="s">
        <v>553</v>
      </c>
      <c r="C131" s="304" t="s">
        <v>714</v>
      </c>
      <c r="D131" s="299" t="s">
        <v>715</v>
      </c>
      <c r="E131" s="298" t="s">
        <v>723</v>
      </c>
      <c r="F131" s="306"/>
    </row>
    <row r="132" spans="1:6" ht="26.4">
      <c r="A132" s="331"/>
      <c r="B132" s="321" t="s">
        <v>905</v>
      </c>
      <c r="C132" s="304" t="s">
        <v>714</v>
      </c>
      <c r="D132" s="299" t="s">
        <v>715</v>
      </c>
      <c r="E132" s="298" t="s">
        <v>723</v>
      </c>
      <c r="F132" s="306"/>
    </row>
    <row r="133" spans="1:6" ht="26.4">
      <c r="A133" s="331"/>
      <c r="B133" s="321" t="s">
        <v>906</v>
      </c>
      <c r="C133" s="304" t="s">
        <v>714</v>
      </c>
      <c r="D133" s="299" t="s">
        <v>715</v>
      </c>
      <c r="E133" s="298" t="s">
        <v>723</v>
      </c>
      <c r="F133" s="306"/>
    </row>
    <row r="134" spans="1:6" ht="26.4">
      <c r="A134" s="331"/>
      <c r="B134" s="321" t="s">
        <v>634</v>
      </c>
      <c r="C134" s="303" t="s">
        <v>772</v>
      </c>
      <c r="D134" s="298" t="s">
        <v>773</v>
      </c>
      <c r="E134" s="301" t="s">
        <v>774</v>
      </c>
      <c r="F134" s="306"/>
    </row>
    <row r="135" spans="1:6">
      <c r="A135" s="331"/>
      <c r="B135" s="321" t="s">
        <v>908</v>
      </c>
      <c r="C135" s="304" t="s">
        <v>719</v>
      </c>
      <c r="D135" s="299" t="s">
        <v>720</v>
      </c>
      <c r="E135" s="298" t="s">
        <v>909</v>
      </c>
      <c r="F135" s="306"/>
    </row>
    <row r="136" spans="1:6" ht="39.6">
      <c r="A136" s="331"/>
      <c r="B136" s="316" t="s">
        <v>910</v>
      </c>
      <c r="C136" s="304" t="s">
        <v>738</v>
      </c>
      <c r="D136" s="299" t="s">
        <v>739</v>
      </c>
      <c r="E136" s="299" t="s">
        <v>873</v>
      </c>
      <c r="F136" s="306"/>
    </row>
    <row r="137" spans="1:6" ht="39.6">
      <c r="A137" s="331"/>
      <c r="B137" s="316" t="s">
        <v>872</v>
      </c>
      <c r="C137" s="303" t="s">
        <v>738</v>
      </c>
      <c r="D137" s="298" t="s">
        <v>739</v>
      </c>
      <c r="E137" s="299" t="s">
        <v>873</v>
      </c>
      <c r="F137" s="306"/>
    </row>
    <row r="138" spans="1:6" ht="39.6">
      <c r="A138" s="331"/>
      <c r="B138" s="321" t="s">
        <v>874</v>
      </c>
      <c r="C138" s="303" t="s">
        <v>738</v>
      </c>
      <c r="D138" s="298" t="s">
        <v>739</v>
      </c>
      <c r="E138" s="299" t="s">
        <v>873</v>
      </c>
      <c r="F138" s="303" t="s">
        <v>775</v>
      </c>
    </row>
    <row r="139" spans="1:6" ht="39.6">
      <c r="A139" s="331"/>
      <c r="B139" s="321" t="s">
        <v>875</v>
      </c>
      <c r="C139" s="303" t="s">
        <v>738</v>
      </c>
      <c r="D139" s="298" t="s">
        <v>739</v>
      </c>
      <c r="E139" s="299" t="s">
        <v>873</v>
      </c>
      <c r="F139" s="306"/>
    </row>
    <row r="140" spans="1:6" ht="39.6">
      <c r="A140" s="331"/>
      <c r="B140" s="321" t="s">
        <v>876</v>
      </c>
      <c r="C140" s="303" t="s">
        <v>738</v>
      </c>
      <c r="D140" s="298" t="s">
        <v>739</v>
      </c>
      <c r="E140" s="299" t="s">
        <v>873</v>
      </c>
      <c r="F140" s="306"/>
    </row>
    <row r="141" spans="1:6" ht="39.6">
      <c r="A141" s="331"/>
      <c r="B141" s="321" t="s">
        <v>877</v>
      </c>
      <c r="C141" s="303" t="s">
        <v>738</v>
      </c>
      <c r="D141" s="298" t="s">
        <v>739</v>
      </c>
      <c r="E141" s="299" t="s">
        <v>873</v>
      </c>
      <c r="F141" s="306"/>
    </row>
    <row r="142" spans="1:6" ht="39.6">
      <c r="A142" s="331"/>
      <c r="B142" s="321" t="s">
        <v>822</v>
      </c>
      <c r="C142" s="303" t="s">
        <v>738</v>
      </c>
      <c r="D142" s="298" t="s">
        <v>739</v>
      </c>
      <c r="E142" s="299" t="s">
        <v>873</v>
      </c>
      <c r="F142" s="306"/>
    </row>
    <row r="143" spans="1:6">
      <c r="A143" s="331"/>
      <c r="B143" s="321" t="s">
        <v>162</v>
      </c>
      <c r="C143" s="306"/>
      <c r="D143" s="300"/>
      <c r="E143" s="300"/>
      <c r="F143" s="306"/>
    </row>
    <row r="144" spans="1:6" ht="26.4">
      <c r="A144" s="332"/>
      <c r="B144" s="316" t="s">
        <v>249</v>
      </c>
      <c r="C144" s="298" t="s">
        <v>714</v>
      </c>
      <c r="D144" s="298" t="s">
        <v>715</v>
      </c>
      <c r="E144" s="298" t="s">
        <v>716</v>
      </c>
      <c r="F144" s="303" t="s">
        <v>826</v>
      </c>
    </row>
    <row r="145" spans="1:6" ht="39.6">
      <c r="A145" s="485" t="s">
        <v>5124</v>
      </c>
      <c r="B145" s="316" t="s">
        <v>718</v>
      </c>
      <c r="C145" s="299" t="s">
        <v>719</v>
      </c>
      <c r="D145" s="299" t="s">
        <v>720</v>
      </c>
      <c r="E145" s="298" t="s">
        <v>721</v>
      </c>
      <c r="F145" s="298" t="s">
        <v>722</v>
      </c>
    </row>
    <row r="146" spans="1:6" ht="39.6">
      <c r="A146" s="486"/>
      <c r="B146" s="316" t="s">
        <v>913</v>
      </c>
      <c r="C146" s="299" t="s">
        <v>714</v>
      </c>
      <c r="D146" s="299" t="s">
        <v>715</v>
      </c>
      <c r="E146" s="298" t="s">
        <v>716</v>
      </c>
      <c r="F146" s="298" t="s">
        <v>779</v>
      </c>
    </row>
    <row r="147" spans="1:6" ht="26.4">
      <c r="A147" s="486"/>
      <c r="B147" s="321" t="s">
        <v>914</v>
      </c>
      <c r="C147" s="299" t="s">
        <v>714</v>
      </c>
      <c r="D147" s="299" t="s">
        <v>715</v>
      </c>
      <c r="E147" s="299" t="s">
        <v>716</v>
      </c>
      <c r="F147" s="300"/>
    </row>
    <row r="148" spans="1:6" ht="26.4">
      <c r="A148" s="486"/>
      <c r="B148" s="321" t="s">
        <v>125</v>
      </c>
      <c r="C148" s="299" t="s">
        <v>727</v>
      </c>
      <c r="D148" s="299" t="s">
        <v>728</v>
      </c>
      <c r="E148" s="298" t="s">
        <v>723</v>
      </c>
      <c r="F148" s="300"/>
    </row>
    <row r="149" spans="1:6" ht="39.6">
      <c r="A149" s="486"/>
      <c r="B149" s="333" t="s">
        <v>892</v>
      </c>
      <c r="C149" s="334" t="s">
        <v>730</v>
      </c>
      <c r="D149" s="334" t="s">
        <v>731</v>
      </c>
      <c r="E149" s="335" t="s">
        <v>893</v>
      </c>
      <c r="F149" s="336"/>
    </row>
    <row r="150" spans="1:6" ht="26.4">
      <c r="A150" s="486"/>
      <c r="B150" s="321" t="s">
        <v>915</v>
      </c>
      <c r="C150" s="299" t="s">
        <v>719</v>
      </c>
      <c r="D150" s="299" t="s">
        <v>720</v>
      </c>
      <c r="E150" s="298" t="s">
        <v>723</v>
      </c>
      <c r="F150" s="300"/>
    </row>
    <row r="151" spans="1:6" ht="26.4">
      <c r="A151" s="486"/>
      <c r="B151" s="321" t="s">
        <v>898</v>
      </c>
      <c r="C151" s="299" t="s">
        <v>719</v>
      </c>
      <c r="D151" s="299" t="s">
        <v>720</v>
      </c>
      <c r="E151" s="298" t="s">
        <v>850</v>
      </c>
      <c r="F151" s="300"/>
    </row>
    <row r="152" spans="1:6" ht="26.4">
      <c r="A152" s="486"/>
      <c r="B152" s="321" t="s">
        <v>899</v>
      </c>
      <c r="C152" s="299" t="s">
        <v>719</v>
      </c>
      <c r="D152" s="299" t="s">
        <v>720</v>
      </c>
      <c r="E152" s="298" t="s">
        <v>850</v>
      </c>
      <c r="F152" s="300"/>
    </row>
    <row r="153" spans="1:6" ht="26.4">
      <c r="A153" s="332"/>
      <c r="B153" s="321" t="s">
        <v>916</v>
      </c>
      <c r="C153" s="299" t="s">
        <v>730</v>
      </c>
      <c r="D153" s="299" t="s">
        <v>731</v>
      </c>
      <c r="E153" s="298" t="s">
        <v>900</v>
      </c>
      <c r="F153" s="298" t="s">
        <v>917</v>
      </c>
    </row>
    <row r="154" spans="1:6" ht="26.4">
      <c r="A154" s="332"/>
      <c r="B154" s="333" t="s">
        <v>531</v>
      </c>
      <c r="C154" s="334" t="s">
        <v>719</v>
      </c>
      <c r="D154" s="334" t="s">
        <v>720</v>
      </c>
      <c r="E154" s="334" t="s">
        <v>760</v>
      </c>
      <c r="F154" s="300"/>
    </row>
    <row r="155" spans="1:6" ht="26.4">
      <c r="A155" s="332"/>
      <c r="B155" s="333" t="s">
        <v>532</v>
      </c>
      <c r="C155" s="334" t="s">
        <v>719</v>
      </c>
      <c r="D155" s="334" t="s">
        <v>720</v>
      </c>
      <c r="E155" s="334" t="s">
        <v>760</v>
      </c>
      <c r="F155" s="300"/>
    </row>
    <row r="156" spans="1:6" ht="26.4">
      <c r="A156" s="332"/>
      <c r="B156" s="333" t="s">
        <v>901</v>
      </c>
      <c r="C156" s="334" t="s">
        <v>762</v>
      </c>
      <c r="D156" s="334" t="s">
        <v>763</v>
      </c>
      <c r="E156" s="334" t="s">
        <v>764</v>
      </c>
      <c r="F156" s="300"/>
    </row>
    <row r="157" spans="1:6">
      <c r="A157" s="332"/>
      <c r="B157" s="321" t="s">
        <v>545</v>
      </c>
      <c r="C157" s="299" t="s">
        <v>730</v>
      </c>
      <c r="D157" s="299" t="s">
        <v>731</v>
      </c>
      <c r="E157" s="298" t="s">
        <v>918</v>
      </c>
      <c r="F157" s="300"/>
    </row>
    <row r="158" spans="1:6">
      <c r="A158" s="332"/>
      <c r="B158" s="321" t="s">
        <v>314</v>
      </c>
      <c r="C158" s="299" t="s">
        <v>730</v>
      </c>
      <c r="D158" s="299" t="s">
        <v>731</v>
      </c>
      <c r="E158" s="298" t="s">
        <v>903</v>
      </c>
      <c r="F158" s="300"/>
    </row>
    <row r="159" spans="1:6" ht="28.8">
      <c r="A159" s="332"/>
      <c r="B159" s="316" t="s">
        <v>919</v>
      </c>
      <c r="C159" s="299" t="s">
        <v>730</v>
      </c>
      <c r="D159" s="299" t="s">
        <v>731</v>
      </c>
      <c r="E159" s="298" t="s">
        <v>766</v>
      </c>
      <c r="F159" s="298"/>
    </row>
    <row r="160" spans="1:6" ht="26.4">
      <c r="A160" s="332"/>
      <c r="B160" s="321" t="s">
        <v>630</v>
      </c>
      <c r="C160" s="299" t="s">
        <v>730</v>
      </c>
      <c r="D160" s="299" t="s">
        <v>731</v>
      </c>
      <c r="E160" s="298" t="s">
        <v>904</v>
      </c>
      <c r="F160" s="298"/>
    </row>
    <row r="161" spans="1:6">
      <c r="A161" s="332"/>
      <c r="B161" s="321" t="s">
        <v>452</v>
      </c>
      <c r="C161" s="299" t="s">
        <v>730</v>
      </c>
      <c r="D161" s="299" t="s">
        <v>731</v>
      </c>
      <c r="E161" s="298" t="s">
        <v>766</v>
      </c>
      <c r="F161" s="298"/>
    </row>
    <row r="162" spans="1:6" ht="26.4">
      <c r="A162" s="332"/>
      <c r="B162" s="321" t="s">
        <v>920</v>
      </c>
      <c r="C162" s="299" t="s">
        <v>714</v>
      </c>
      <c r="D162" s="299" t="s">
        <v>715</v>
      </c>
      <c r="E162" s="298" t="s">
        <v>723</v>
      </c>
      <c r="F162" s="300"/>
    </row>
    <row r="163" spans="1:6" ht="26.4">
      <c r="A163" s="332"/>
      <c r="B163" s="321" t="s">
        <v>921</v>
      </c>
      <c r="C163" s="299" t="s">
        <v>714</v>
      </c>
      <c r="D163" s="299" t="s">
        <v>715</v>
      </c>
      <c r="E163" s="298" t="s">
        <v>723</v>
      </c>
      <c r="F163" s="300"/>
    </row>
    <row r="164" spans="1:6" ht="26.4">
      <c r="A164" s="332"/>
      <c r="B164" s="321" t="s">
        <v>922</v>
      </c>
      <c r="C164" s="299" t="s">
        <v>714</v>
      </c>
      <c r="D164" s="299" t="s">
        <v>715</v>
      </c>
      <c r="E164" s="298" t="s">
        <v>723</v>
      </c>
      <c r="F164" s="300"/>
    </row>
    <row r="165" spans="1:6" ht="26.4">
      <c r="A165" s="332"/>
      <c r="B165" s="333" t="s">
        <v>906</v>
      </c>
      <c r="C165" s="334" t="s">
        <v>714</v>
      </c>
      <c r="D165" s="334" t="s">
        <v>715</v>
      </c>
      <c r="E165" s="335" t="s">
        <v>723</v>
      </c>
      <c r="F165" s="300"/>
    </row>
    <row r="166" spans="1:6" ht="26.4">
      <c r="A166" s="332"/>
      <c r="B166" s="321" t="s">
        <v>923</v>
      </c>
      <c r="C166" s="298" t="s">
        <v>772</v>
      </c>
      <c r="D166" s="298" t="s">
        <v>773</v>
      </c>
      <c r="E166" s="301" t="s">
        <v>774</v>
      </c>
      <c r="F166" s="300"/>
    </row>
    <row r="167" spans="1:6">
      <c r="A167" s="332"/>
      <c r="B167" s="321" t="s">
        <v>908</v>
      </c>
      <c r="C167" s="299" t="s">
        <v>719</v>
      </c>
      <c r="D167" s="299" t="s">
        <v>720</v>
      </c>
      <c r="E167" s="298" t="s">
        <v>909</v>
      </c>
      <c r="F167" s="300"/>
    </row>
    <row r="168" spans="1:6" ht="39.6">
      <c r="A168" s="332"/>
      <c r="B168" s="316" t="s">
        <v>925</v>
      </c>
      <c r="C168" s="299" t="s">
        <v>738</v>
      </c>
      <c r="D168" s="299" t="s">
        <v>739</v>
      </c>
      <c r="E168" s="299" t="s">
        <v>873</v>
      </c>
      <c r="F168" s="300"/>
    </row>
    <row r="169" spans="1:6" ht="39.6">
      <c r="A169" s="332"/>
      <c r="B169" s="316" t="s">
        <v>872</v>
      </c>
      <c r="C169" s="298" t="s">
        <v>738</v>
      </c>
      <c r="D169" s="298" t="s">
        <v>739</v>
      </c>
      <c r="E169" s="299" t="s">
        <v>873</v>
      </c>
      <c r="F169" s="300"/>
    </row>
    <row r="170" spans="1:6" ht="39.6">
      <c r="A170" s="332"/>
      <c r="B170" s="321" t="s">
        <v>874</v>
      </c>
      <c r="C170" s="298" t="s">
        <v>738</v>
      </c>
      <c r="D170" s="298" t="s">
        <v>739</v>
      </c>
      <c r="E170" s="299" t="s">
        <v>873</v>
      </c>
      <c r="F170" s="298" t="s">
        <v>775</v>
      </c>
    </row>
    <row r="171" spans="1:6" ht="39.6">
      <c r="A171" s="332"/>
      <c r="B171" s="321" t="s">
        <v>822</v>
      </c>
      <c r="C171" s="298" t="s">
        <v>738</v>
      </c>
      <c r="D171" s="298" t="s">
        <v>739</v>
      </c>
      <c r="E171" s="299" t="s">
        <v>873</v>
      </c>
      <c r="F171" s="300"/>
    </row>
    <row r="172" spans="1:6">
      <c r="A172" s="332"/>
      <c r="B172" s="321" t="s">
        <v>162</v>
      </c>
      <c r="C172" s="300"/>
      <c r="D172" s="300"/>
      <c r="E172" s="300"/>
      <c r="F172" s="300"/>
    </row>
    <row r="173" spans="1:6" ht="26.4">
      <c r="A173" s="477" t="s">
        <v>5125</v>
      </c>
      <c r="B173" s="308" t="s">
        <v>249</v>
      </c>
      <c r="C173" s="337" t="s">
        <v>714</v>
      </c>
      <c r="D173" s="337" t="s">
        <v>715</v>
      </c>
      <c r="E173" s="338" t="s">
        <v>716</v>
      </c>
      <c r="F173" s="337"/>
    </row>
    <row r="174" spans="1:6" ht="26.4">
      <c r="A174" s="478"/>
      <c r="B174" s="308" t="s">
        <v>718</v>
      </c>
      <c r="C174" s="338" t="s">
        <v>719</v>
      </c>
      <c r="D174" s="338" t="s">
        <v>720</v>
      </c>
      <c r="E174" s="338" t="s">
        <v>721</v>
      </c>
      <c r="F174" s="337" t="s">
        <v>928</v>
      </c>
    </row>
    <row r="175" spans="1:6" ht="26.4">
      <c r="A175" s="478"/>
      <c r="B175" s="308" t="s">
        <v>778</v>
      </c>
      <c r="C175" s="338" t="s">
        <v>714</v>
      </c>
      <c r="D175" s="338" t="s">
        <v>715</v>
      </c>
      <c r="E175" s="338" t="s">
        <v>716</v>
      </c>
      <c r="F175" s="337" t="s">
        <v>929</v>
      </c>
    </row>
    <row r="176" spans="1:6" ht="26.4">
      <c r="A176" s="478"/>
      <c r="B176" s="309" t="s">
        <v>930</v>
      </c>
      <c r="C176" s="338" t="s">
        <v>714</v>
      </c>
      <c r="D176" s="338" t="s">
        <v>715</v>
      </c>
      <c r="E176" s="338" t="s">
        <v>723</v>
      </c>
      <c r="F176" s="339"/>
    </row>
    <row r="177" spans="1:6" ht="26.4">
      <c r="A177" s="478"/>
      <c r="B177" s="309" t="s">
        <v>125</v>
      </c>
      <c r="C177" s="338" t="s">
        <v>727</v>
      </c>
      <c r="D177" s="338" t="s">
        <v>728</v>
      </c>
      <c r="E177" s="338" t="s">
        <v>723</v>
      </c>
      <c r="F177" s="339"/>
    </row>
    <row r="178" spans="1:6" ht="26.4">
      <c r="A178" s="478"/>
      <c r="B178" s="308" t="s">
        <v>406</v>
      </c>
      <c r="C178" s="338" t="s">
        <v>727</v>
      </c>
      <c r="D178" s="338" t="s">
        <v>728</v>
      </c>
      <c r="E178" s="338" t="s">
        <v>723</v>
      </c>
      <c r="F178" s="339"/>
    </row>
    <row r="179" spans="1:6" ht="26.4">
      <c r="A179" s="478"/>
      <c r="B179" s="309" t="s">
        <v>931</v>
      </c>
      <c r="C179" s="338" t="s">
        <v>727</v>
      </c>
      <c r="D179" s="338" t="s">
        <v>728</v>
      </c>
      <c r="E179" s="338" t="s">
        <v>723</v>
      </c>
      <c r="F179" s="339"/>
    </row>
    <row r="180" spans="1:6" ht="26.4">
      <c r="A180" s="478"/>
      <c r="B180" s="309" t="s">
        <v>932</v>
      </c>
      <c r="C180" s="338" t="s">
        <v>714</v>
      </c>
      <c r="D180" s="338" t="s">
        <v>715</v>
      </c>
      <c r="E180" s="338" t="s">
        <v>723</v>
      </c>
      <c r="F180" s="339"/>
    </row>
    <row r="181" spans="1:6" ht="52.8">
      <c r="A181" s="478"/>
      <c r="B181" s="309" t="s">
        <v>273</v>
      </c>
      <c r="C181" s="338" t="s">
        <v>730</v>
      </c>
      <c r="D181" s="338" t="s">
        <v>731</v>
      </c>
      <c r="E181" s="337" t="s">
        <v>933</v>
      </c>
      <c r="F181" s="339"/>
    </row>
    <row r="182" spans="1:6" ht="26.4">
      <c r="A182" s="478"/>
      <c r="B182" s="309" t="s">
        <v>934</v>
      </c>
      <c r="C182" s="338" t="s">
        <v>714</v>
      </c>
      <c r="D182" s="338" t="s">
        <v>715</v>
      </c>
      <c r="E182" s="338" t="s">
        <v>723</v>
      </c>
      <c r="F182" s="339"/>
    </row>
    <row r="183" spans="1:6" ht="26.4">
      <c r="A183" s="478"/>
      <c r="B183" s="309" t="s">
        <v>935</v>
      </c>
      <c r="C183" s="338" t="s">
        <v>714</v>
      </c>
      <c r="D183" s="338" t="s">
        <v>715</v>
      </c>
      <c r="E183" s="338" t="s">
        <v>723</v>
      </c>
      <c r="F183" s="339"/>
    </row>
    <row r="184" spans="1:6" ht="26.4">
      <c r="A184" s="478"/>
      <c r="B184" s="309" t="s">
        <v>936</v>
      </c>
      <c r="C184" s="338" t="s">
        <v>714</v>
      </c>
      <c r="D184" s="338" t="s">
        <v>715</v>
      </c>
      <c r="E184" s="338" t="s">
        <v>723</v>
      </c>
      <c r="F184" s="339"/>
    </row>
    <row r="185" spans="1:6" ht="26.4">
      <c r="A185" s="478"/>
      <c r="B185" s="309" t="s">
        <v>937</v>
      </c>
      <c r="C185" s="338" t="s">
        <v>714</v>
      </c>
      <c r="D185" s="338" t="s">
        <v>715</v>
      </c>
      <c r="E185" s="338" t="s">
        <v>723</v>
      </c>
      <c r="F185" s="339"/>
    </row>
    <row r="186" spans="1:6">
      <c r="A186" s="478"/>
      <c r="B186" s="309" t="s">
        <v>250</v>
      </c>
      <c r="C186" s="338" t="s">
        <v>730</v>
      </c>
      <c r="D186" s="338" t="s">
        <v>731</v>
      </c>
      <c r="E186" s="337" t="s">
        <v>938</v>
      </c>
      <c r="F186" s="339"/>
    </row>
    <row r="187" spans="1:6" ht="39.6">
      <c r="A187" s="478"/>
      <c r="B187" s="309" t="s">
        <v>698</v>
      </c>
      <c r="C187" s="338" t="s">
        <v>730</v>
      </c>
      <c r="D187" s="338" t="s">
        <v>731</v>
      </c>
      <c r="E187" s="337" t="s">
        <v>939</v>
      </c>
      <c r="F187" s="339"/>
    </row>
    <row r="188" spans="1:6" ht="52.8">
      <c r="A188" s="478"/>
      <c r="B188" s="309" t="s">
        <v>940</v>
      </c>
      <c r="C188" s="338" t="s">
        <v>730</v>
      </c>
      <c r="D188" s="338" t="s">
        <v>731</v>
      </c>
      <c r="E188" s="337" t="s">
        <v>941</v>
      </c>
      <c r="F188" s="337" t="s">
        <v>942</v>
      </c>
    </row>
    <row r="189" spans="1:6" ht="39.6">
      <c r="A189" s="478"/>
      <c r="B189" s="309" t="s">
        <v>943</v>
      </c>
      <c r="C189" s="338" t="s">
        <v>730</v>
      </c>
      <c r="D189" s="338" t="s">
        <v>731</v>
      </c>
      <c r="E189" s="337" t="s">
        <v>944</v>
      </c>
      <c r="F189" s="337" t="s">
        <v>945</v>
      </c>
    </row>
    <row r="190" spans="1:6" ht="79.2">
      <c r="A190" s="478"/>
      <c r="B190" s="309" t="s">
        <v>153</v>
      </c>
      <c r="C190" s="338" t="s">
        <v>730</v>
      </c>
      <c r="D190" s="338" t="s">
        <v>731</v>
      </c>
      <c r="E190" s="337" t="s">
        <v>768</v>
      </c>
      <c r="F190" s="339"/>
    </row>
    <row r="191" spans="1:6" ht="52.8">
      <c r="A191" s="478"/>
      <c r="B191" s="309" t="s">
        <v>154</v>
      </c>
      <c r="C191" s="338" t="s">
        <v>730</v>
      </c>
      <c r="D191" s="338" t="s">
        <v>731</v>
      </c>
      <c r="E191" s="337" t="s">
        <v>946</v>
      </c>
      <c r="F191" s="339"/>
    </row>
    <row r="192" spans="1:6" ht="26.4">
      <c r="A192" s="478"/>
      <c r="B192" s="309" t="s">
        <v>329</v>
      </c>
      <c r="C192" s="338" t="s">
        <v>730</v>
      </c>
      <c r="D192" s="338" t="s">
        <v>731</v>
      </c>
      <c r="E192" s="338" t="s">
        <v>850</v>
      </c>
      <c r="F192" s="339"/>
    </row>
    <row r="193" spans="1:6" ht="26.4">
      <c r="A193" s="340"/>
      <c r="B193" s="309" t="s">
        <v>459</v>
      </c>
      <c r="C193" s="338" t="s">
        <v>719</v>
      </c>
      <c r="D193" s="338" t="s">
        <v>720</v>
      </c>
      <c r="E193" s="338" t="s">
        <v>850</v>
      </c>
      <c r="F193" s="339"/>
    </row>
    <row r="194" spans="1:6" ht="26.4">
      <c r="A194" s="340"/>
      <c r="B194" s="309" t="s">
        <v>947</v>
      </c>
      <c r="C194" s="338" t="s">
        <v>714</v>
      </c>
      <c r="D194" s="338" t="s">
        <v>715</v>
      </c>
      <c r="E194" s="338" t="s">
        <v>723</v>
      </c>
      <c r="F194" s="339"/>
    </row>
    <row r="195" spans="1:6" ht="26.4">
      <c r="A195" s="340"/>
      <c r="B195" s="309" t="s">
        <v>949</v>
      </c>
      <c r="C195" s="338" t="s">
        <v>714</v>
      </c>
      <c r="D195" s="338" t="s">
        <v>715</v>
      </c>
      <c r="E195" s="338" t="s">
        <v>723</v>
      </c>
      <c r="F195" s="339"/>
    </row>
    <row r="196" spans="1:6" ht="26.4">
      <c r="A196" s="340"/>
      <c r="B196" s="309" t="s">
        <v>951</v>
      </c>
      <c r="C196" s="338" t="s">
        <v>714</v>
      </c>
      <c r="D196" s="338" t="s">
        <v>715</v>
      </c>
      <c r="E196" s="338" t="s">
        <v>723</v>
      </c>
      <c r="F196" s="337" t="s">
        <v>953</v>
      </c>
    </row>
    <row r="197" spans="1:6" ht="26.4">
      <c r="A197" s="340"/>
      <c r="B197" s="309" t="s">
        <v>954</v>
      </c>
      <c r="C197" s="338" t="s">
        <v>714</v>
      </c>
      <c r="D197" s="338" t="s">
        <v>715</v>
      </c>
      <c r="E197" s="338" t="s">
        <v>723</v>
      </c>
      <c r="F197" s="337" t="s">
        <v>953</v>
      </c>
    </row>
    <row r="198" spans="1:6" ht="26.4">
      <c r="A198" s="340"/>
      <c r="B198" s="309" t="s">
        <v>955</v>
      </c>
      <c r="C198" s="338" t="s">
        <v>714</v>
      </c>
      <c r="D198" s="338" t="s">
        <v>715</v>
      </c>
      <c r="E198" s="338" t="s">
        <v>723</v>
      </c>
      <c r="F198" s="337" t="s">
        <v>956</v>
      </c>
    </row>
    <row r="199" spans="1:6" ht="26.4">
      <c r="A199" s="340"/>
      <c r="B199" s="309" t="s">
        <v>957</v>
      </c>
      <c r="C199" s="338" t="s">
        <v>730</v>
      </c>
      <c r="D199" s="338" t="s">
        <v>731</v>
      </c>
      <c r="E199" s="337" t="s">
        <v>958</v>
      </c>
      <c r="F199" s="339"/>
    </row>
    <row r="200" spans="1:6" ht="26.4">
      <c r="A200" s="340"/>
      <c r="B200" s="309" t="s">
        <v>558</v>
      </c>
      <c r="C200" s="338" t="s">
        <v>730</v>
      </c>
      <c r="D200" s="338" t="s">
        <v>731</v>
      </c>
      <c r="E200" s="337" t="s">
        <v>959</v>
      </c>
      <c r="F200" s="339"/>
    </row>
    <row r="201" spans="1:6" ht="26.4">
      <c r="A201" s="340"/>
      <c r="B201" s="309" t="s">
        <v>559</v>
      </c>
      <c r="C201" s="338" t="s">
        <v>730</v>
      </c>
      <c r="D201" s="338" t="s">
        <v>731</v>
      </c>
      <c r="E201" s="337" t="s">
        <v>960</v>
      </c>
      <c r="F201" s="339"/>
    </row>
    <row r="202" spans="1:6" ht="26.4">
      <c r="A202" s="340"/>
      <c r="B202" s="309" t="s">
        <v>336</v>
      </c>
      <c r="C202" s="338" t="s">
        <v>730</v>
      </c>
      <c r="D202" s="338" t="s">
        <v>731</v>
      </c>
      <c r="E202" s="337" t="s">
        <v>766</v>
      </c>
      <c r="F202" s="339"/>
    </row>
    <row r="203" spans="1:6" ht="26.4">
      <c r="A203" s="340"/>
      <c r="B203" s="309" t="s">
        <v>337</v>
      </c>
      <c r="C203" s="338" t="s">
        <v>730</v>
      </c>
      <c r="D203" s="338" t="s">
        <v>731</v>
      </c>
      <c r="E203" s="337" t="s">
        <v>766</v>
      </c>
      <c r="F203" s="339"/>
    </row>
    <row r="204" spans="1:6" ht="26.4">
      <c r="A204" s="340"/>
      <c r="B204" s="309" t="s">
        <v>338</v>
      </c>
      <c r="C204" s="338" t="s">
        <v>730</v>
      </c>
      <c r="D204" s="338" t="s">
        <v>731</v>
      </c>
      <c r="E204" s="338" t="s">
        <v>716</v>
      </c>
      <c r="F204" s="337" t="s">
        <v>961</v>
      </c>
    </row>
    <row r="205" spans="1:6" ht="39.6">
      <c r="A205" s="340"/>
      <c r="B205" s="308" t="s">
        <v>910</v>
      </c>
      <c r="C205" s="338" t="s">
        <v>738</v>
      </c>
      <c r="D205" s="338" t="s">
        <v>739</v>
      </c>
      <c r="E205" s="338" t="s">
        <v>873</v>
      </c>
      <c r="F205" s="339"/>
    </row>
    <row r="206" spans="1:6" ht="39.6">
      <c r="A206" s="340"/>
      <c r="B206" s="308" t="s">
        <v>872</v>
      </c>
      <c r="C206" s="337" t="s">
        <v>738</v>
      </c>
      <c r="D206" s="337" t="s">
        <v>739</v>
      </c>
      <c r="E206" s="338" t="s">
        <v>873</v>
      </c>
      <c r="F206" s="339"/>
    </row>
    <row r="207" spans="1:6" ht="39.6">
      <c r="A207" s="340"/>
      <c r="B207" s="309" t="s">
        <v>875</v>
      </c>
      <c r="C207" s="337" t="s">
        <v>738</v>
      </c>
      <c r="D207" s="337" t="s">
        <v>739</v>
      </c>
      <c r="E207" s="338" t="s">
        <v>873</v>
      </c>
      <c r="F207" s="339"/>
    </row>
    <row r="208" spans="1:6" ht="39.6">
      <c r="A208" s="340"/>
      <c r="B208" s="309" t="s">
        <v>876</v>
      </c>
      <c r="C208" s="337" t="s">
        <v>738</v>
      </c>
      <c r="D208" s="337" t="s">
        <v>739</v>
      </c>
      <c r="E208" s="338" t="s">
        <v>873</v>
      </c>
      <c r="F208" s="339"/>
    </row>
    <row r="209" spans="1:6" ht="39.6">
      <c r="A209" s="340"/>
      <c r="B209" s="309" t="s">
        <v>877</v>
      </c>
      <c r="C209" s="337" t="s">
        <v>738</v>
      </c>
      <c r="D209" s="337" t="s">
        <v>739</v>
      </c>
      <c r="E209" s="338" t="s">
        <v>873</v>
      </c>
      <c r="F209" s="339"/>
    </row>
    <row r="210" spans="1:6" ht="39.6">
      <c r="A210" s="340"/>
      <c r="B210" s="309" t="s">
        <v>822</v>
      </c>
      <c r="C210" s="337" t="s">
        <v>738</v>
      </c>
      <c r="D210" s="337" t="s">
        <v>739</v>
      </c>
      <c r="E210" s="338" t="s">
        <v>873</v>
      </c>
      <c r="F210" s="339"/>
    </row>
    <row r="211" spans="1:6" ht="39.6">
      <c r="A211" s="340"/>
      <c r="B211" s="309" t="s">
        <v>962</v>
      </c>
      <c r="C211" s="338" t="s">
        <v>738</v>
      </c>
      <c r="D211" s="338" t="s">
        <v>739</v>
      </c>
      <c r="E211" s="338" t="s">
        <v>873</v>
      </c>
      <c r="F211" s="339"/>
    </row>
    <row r="212" spans="1:6" ht="39.6">
      <c r="A212" s="340"/>
      <c r="B212" s="309" t="s">
        <v>963</v>
      </c>
      <c r="C212" s="338" t="s">
        <v>738</v>
      </c>
      <c r="D212" s="338" t="s">
        <v>739</v>
      </c>
      <c r="E212" s="338" t="s">
        <v>873</v>
      </c>
      <c r="F212" s="337"/>
    </row>
    <row r="213" spans="1:6" ht="39.6">
      <c r="A213" s="340"/>
      <c r="B213" s="309" t="s">
        <v>964</v>
      </c>
      <c r="C213" s="338" t="s">
        <v>738</v>
      </c>
      <c r="D213" s="338" t="s">
        <v>739</v>
      </c>
      <c r="E213" s="338" t="s">
        <v>873</v>
      </c>
      <c r="F213" s="337"/>
    </row>
    <row r="214" spans="1:6" ht="39.6">
      <c r="A214" s="340"/>
      <c r="B214" s="309" t="s">
        <v>162</v>
      </c>
      <c r="C214" s="337" t="s">
        <v>762</v>
      </c>
      <c r="D214" s="337" t="s">
        <v>763</v>
      </c>
      <c r="E214" s="339"/>
      <c r="F214" s="337" t="s">
        <v>775</v>
      </c>
    </row>
  </sheetData>
  <mergeCells count="9">
    <mergeCell ref="A4:A15"/>
    <mergeCell ref="A16:A27"/>
    <mergeCell ref="A28:A43"/>
    <mergeCell ref="A44:A45"/>
    <mergeCell ref="A173:A192"/>
    <mergeCell ref="A46:A53"/>
    <mergeCell ref="A97:A103"/>
    <mergeCell ref="A109:A118"/>
    <mergeCell ref="A145:A152"/>
  </mergeCells>
  <hyperlinks>
    <hyperlink ref="B1" location="HLAVNY!A1" display="&lt;-------------- späť na HLAVNY" xr:uid="{2781E536-F1E8-45DB-A4D4-E73D3FD3CCBE}"/>
    <hyperlink ref="E38" r:id="rId1" xr:uid="{A182CBAD-C85F-42B4-A915-04EC960A8078}"/>
    <hyperlink ref="E85" r:id="rId2" xr:uid="{47D1A88E-1A83-4ABC-B359-EB799D505D7D}"/>
    <hyperlink ref="E86" r:id="rId3" xr:uid="{74CD5160-417B-453F-AC74-41703984FF50}"/>
    <hyperlink ref="E134" r:id="rId4" xr:uid="{D2CC0BA2-7426-4DEC-8C9F-71A2703D6E2A}"/>
    <hyperlink ref="E166" r:id="rId5" xr:uid="{F0C2A25F-09EA-481F-BB18-D96332FC2C52}"/>
  </hyperlinks>
  <pageMargins left="0.70866141732283472" right="0.70866141732283472" top="0.74803149606299213" bottom="0.74803149606299213" header="0.31496062992125984" footer="0.31496062992125984"/>
  <pageSetup paperSize="9" scale="98" fitToHeight="0" orientation="landscape" horizontalDpi="360" verticalDpi="360"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64</vt:i4>
      </vt:variant>
      <vt:variant>
        <vt:lpstr>Pomenované rozsahy</vt:lpstr>
      </vt:variant>
      <vt:variant>
        <vt:i4>16</vt:i4>
      </vt:variant>
    </vt:vector>
  </HeadingPairs>
  <TitlesOfParts>
    <vt:vector size="80" baseType="lpstr">
      <vt:lpstr>HLAVNY</vt:lpstr>
      <vt:lpstr>EVIMSP</vt:lpstr>
      <vt:lpstr>EVIOEE</vt:lpstr>
      <vt:lpstr>EVIOPL</vt:lpstr>
      <vt:lpstr>EVITEO</vt:lpstr>
      <vt:lpstr>EPHFVO</vt:lpstr>
      <vt:lpstr>EHPITPOM</vt:lpstr>
      <vt:lpstr>MSPP</vt:lpstr>
      <vt:lpstr>TEOTLAC</vt:lpstr>
      <vt:lpstr>TEODB</vt:lpstr>
      <vt:lpstr>TEPRI</vt:lpstr>
      <vt:lpstr>TEOST</vt:lpstr>
      <vt:lpstr>TEKAL</vt:lpstr>
      <vt:lpstr>TEKON</vt:lpstr>
      <vt:lpstr>TEFOM</vt:lpstr>
      <vt:lpstr>TEVITLAC</vt:lpstr>
      <vt:lpstr>TEDIA</vt:lpstr>
      <vt:lpstr>TEVIS</vt:lpstr>
      <vt:lpstr>VOTLAC</vt:lpstr>
      <vt:lpstr>VOODB</vt:lpstr>
      <vt:lpstr>VOPRI</vt:lpstr>
      <vt:lpstr>VOMER</vt:lpstr>
      <vt:lpstr>VOFOM</vt:lpstr>
      <vt:lpstr>VOPOM</vt:lpstr>
      <vt:lpstr>KANTLAC</vt:lpstr>
      <vt:lpstr>KANZA</vt:lpstr>
      <vt:lpstr>KANPRI</vt:lpstr>
      <vt:lpstr>KANFOM</vt:lpstr>
      <vt:lpstr>ST-VOTLAC</vt:lpstr>
      <vt:lpstr>STOCNE</vt:lpstr>
      <vt:lpstr>VODNE</vt:lpstr>
      <vt:lpstr>DAZDOV</vt:lpstr>
      <vt:lpstr>DAZDtlac</vt:lpstr>
      <vt:lpstr>EFAVO</vt:lpstr>
      <vt:lpstr>ROZRA</vt:lpstr>
      <vt:lpstr>ZANE</vt:lpstr>
      <vt:lpstr>DOPRE</vt:lpstr>
      <vt:lpstr>OVZP</vt:lpstr>
      <vt:lpstr>POMOC</vt:lpstr>
      <vt:lpstr>VTZ</vt:lpstr>
      <vt:lpstr>PLTLAC</vt:lpstr>
      <vt:lpstr>ODBPL</vt:lpstr>
      <vt:lpstr>PRIPL</vt:lpstr>
      <vt:lpstr>MERPL</vt:lpstr>
      <vt:lpstr>FOMPL</vt:lpstr>
      <vt:lpstr>POMPL</vt:lpstr>
      <vt:lpstr>EFAPL</vt:lpstr>
      <vt:lpstr>EVITLAC</vt:lpstr>
      <vt:lpstr>EVISPL</vt:lpstr>
      <vt:lpstr>EVIPEP</vt:lpstr>
      <vt:lpstr>OBJPC</vt:lpstr>
      <vt:lpstr>OBJTSP</vt:lpstr>
      <vt:lpstr>CENPL</vt:lpstr>
      <vt:lpstr>EETLAC</vt:lpstr>
      <vt:lpstr>EEODB</vt:lpstr>
      <vt:lpstr>EEPRI</vt:lpstr>
      <vt:lpstr>ELMER</vt:lpstr>
      <vt:lpstr>EEFOM</vt:lpstr>
      <vt:lpstr>EEPOM</vt:lpstr>
      <vt:lpstr>EEFA</vt:lpstr>
      <vt:lpstr>EEVITLAC</vt:lpstr>
      <vt:lpstr>EEVISP</vt:lpstr>
      <vt:lpstr>EEVIMS</vt:lpstr>
      <vt:lpstr>CEENN</vt:lpstr>
      <vt:lpstr>EETLAC!Názvy_tlače</vt:lpstr>
      <vt:lpstr>EVITLAC!Názvy_tlače</vt:lpstr>
      <vt:lpstr>KANTLAC!Názvy_tlače</vt:lpstr>
      <vt:lpstr>MSPP!Názvy_tlače</vt:lpstr>
      <vt:lpstr>PLTLAC!Názvy_tlače</vt:lpstr>
      <vt:lpstr>TEOTLAC!Názvy_tlače</vt:lpstr>
      <vt:lpstr>VOTLAC!Názvy_tlače</vt:lpstr>
      <vt:lpstr>DAZDtlac!Oblasť_tlače</vt:lpstr>
      <vt:lpstr>EETLAC!Oblasť_tlače</vt:lpstr>
      <vt:lpstr>EEVITLAC!Oblasť_tlače</vt:lpstr>
      <vt:lpstr>EVITLAC!Oblasť_tlače</vt:lpstr>
      <vt:lpstr>KANTLAC!Oblasť_tlače</vt:lpstr>
      <vt:lpstr>MSPP!Oblasť_tlače</vt:lpstr>
      <vt:lpstr>PLTLAC!Oblasť_tlače</vt:lpstr>
      <vt:lpstr>TEOTLAC!Oblasť_tlače</vt:lpstr>
      <vt:lpstr>VOTLAC!Oblasť_tlače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Tomáš Nemec</dc:creator>
  <cp:lastModifiedBy>Tomáš Nemec</cp:lastModifiedBy>
  <cp:lastPrinted>2023-11-15T08:37:26Z</cp:lastPrinted>
  <dcterms:created xsi:type="dcterms:W3CDTF">2023-11-14T20:30:31Z</dcterms:created>
  <dcterms:modified xsi:type="dcterms:W3CDTF">2023-11-16T01:24:56Z</dcterms:modified>
</cp:coreProperties>
</file>