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849" activeTab="0"/>
  </bookViews>
  <sheets>
    <sheet name="S Kamarátkou Energiou" sheetId="1" r:id="rId1"/>
    <sheet name="Modelová_Príloha k objednávke" sheetId="2" r:id="rId2"/>
  </sheets>
  <definedNames>
    <definedName name="_xlnm.Print_Area" localSheetId="0">'S Kamarátkou Energiou'!$A$1:$J$278</definedName>
  </definedNames>
  <calcPr fullCalcOnLoad="1"/>
</workbook>
</file>

<file path=xl/sharedStrings.xml><?xml version="1.0" encoding="utf-8"?>
<sst xmlns="http://schemas.openxmlformats.org/spreadsheetml/2006/main" count="559" uniqueCount="318">
  <si>
    <t>Jednotková cena bez DPH</t>
  </si>
  <si>
    <t>nacenené v časti ostatné, prototyp dodá verejný obstarávateľ</t>
  </si>
  <si>
    <t xml:space="preserve">Odpadová nádoba s 2 kolieskami, tvar kvádra, objem 120 l, materiál plast, odklápací vrchnák s úchytkami, žltá farba. Rozmer V 900 - 950 mm x Š 450 - 500 mm x H 530 - 580 mm. S plnofarebnou potlačou loga ŽE, EÚ a znakom recyklácie na dlhšej prednej strane (tampónová, sieťotlač, veľkoplošná potlač formou nálepky, iný vhodný druh potlače). </t>
  </si>
  <si>
    <t>Kniha s návodom na skladanie 12 druhov papierových lietadielok, rozmer knihy 216 x 280 mm, počet strán 60. Plnofarebná potlač logom ŽE, EÚ (tampónová, sieťotlač, nálepka, prípadne iný vhodný druh potlače).</t>
  </si>
  <si>
    <t>Cestovná naparovacia žehlička - nerezová žehliaca plocha, prepínač duálneho napätia 115/230 V, príkon 1000 W, výstup pary 5 g/min, plynulá regulácia teploty, parný impulz, priehľadná nádržka na vodu 40 ml, kontrolka nastavenia teploty. Plnofarebná potlač logom ŽE, EÚ (tampónová, sieťotlač, nálepka, prípadne iný vhodný druh potlače).</t>
  </si>
  <si>
    <t>Balón - gumový, veľkosť 16 - 42 cm.  Plnofarebná potlač logom ŽE, EÚ (tampónová, sieťotlač, nálepka, prípadne iný vhodný druh potlače).</t>
  </si>
  <si>
    <t>Dutá trubička z ľahkého plastu dĺžky 5 cm s priemerom 7 mm a hrúbkou 0,5 mm</t>
  </si>
  <si>
    <t>Nožnice univerzálne, 21 cm</t>
  </si>
  <si>
    <t>L.</t>
  </si>
  <si>
    <t>S vetrom opreteky</t>
  </si>
  <si>
    <t>M.</t>
  </si>
  <si>
    <t>Kúrime paličkami</t>
  </si>
  <si>
    <t>Čínske paličky, dĺžka 24 cm, balenie v páre</t>
  </si>
  <si>
    <t>Drevené peletky smrekové mäkké (svetlé) - priemer 6-8 mm, dĺžka 10-20mm</t>
  </si>
  <si>
    <t>kg</t>
  </si>
  <si>
    <t>Drevené peletky dubové tvrdé (tmavé) - priemer 6-8 mm, dĺžka 10-20mm, balené na kilá</t>
  </si>
  <si>
    <t>Drevená miska - hladká miska, bukové drevo, nie lakovaná, potretá horúcim olejom. Rozmer výška 6 cm, priemer 14 cm</t>
  </si>
  <si>
    <t>N.</t>
  </si>
  <si>
    <t>Maškrtíme so Slnkom</t>
  </si>
  <si>
    <t xml:space="preserve">Kartónová škatuľa /  obal na pizzu, rozmer 190 x 190 x 45 mm. Z materiálu, ktorý má potravinárske atesty. Farba biela/svetlá s plnofarebnou potlačou loga ŽE, EÚ na vrchnej strane (tampónová, sieťotlač, veľkoplošná potlač formou nálepky). </t>
  </si>
  <si>
    <t>zabezpečiť vždy na každé podujatie, presný počet bude spresnený</t>
  </si>
  <si>
    <t>Alobal / ALU fólia – rolka v boxe, rozmer š 45 cm x d od 100 do 150 m</t>
  </si>
  <si>
    <t>Potravinová fólia, rozmer š 45 cm x d od 200 do 300 m</t>
  </si>
  <si>
    <t>Gélová potravinárska farba čierna - min. 42 g. Zdraviu nezávadná</t>
  </si>
  <si>
    <t>Štetec plochý, šírka štetca od 3 do 5 cm</t>
  </si>
  <si>
    <t xml:space="preserve">Tvrdená plastová nádoba na farbu a na vodu, objem 300 ml. Farba biela/svetlá s plnofarebnou potlačou loga ŽE, EÚ na vrchnej strane (tampónová, sieťotlač, veľkoplošná potlač formou nálepky). </t>
  </si>
  <si>
    <t>Papierové utierky, rozmer cca. šírka role 21,5cm, návin 75m, priemer kotúča 14cm, 2 vrstvy, materiál celulóza, biela farba</t>
  </si>
  <si>
    <t>Slovenská čokoláda - mliečna, 100 g</t>
  </si>
  <si>
    <t>Slovenská čokoláda - horká, 100 g</t>
  </si>
  <si>
    <t>Zdravotne nezávadné lepidlo, nespôsobuje problém pri prípadnej konzumácii,  od 50 do 200 ml</t>
  </si>
  <si>
    <t>Detské nožnice, okrúhle konce</t>
  </si>
  <si>
    <t>O.</t>
  </si>
  <si>
    <t>Sada vyprateľných farebných fixiek centropen - 12 ks v balení</t>
  </si>
  <si>
    <t>balenie</t>
  </si>
  <si>
    <t>osoba</t>
  </si>
  <si>
    <t>P.</t>
  </si>
  <si>
    <t>Ostatné:</t>
  </si>
  <si>
    <t>Silikónový náramok</t>
  </si>
  <si>
    <t>silikónový náramok na ruku, vyrobený z certifikovaného materiálu, silikón / preferované farby: biela, tmavomodrá, svetlomodrá, zelena, oranžová, š 1,2 cm, h 0,2 cm, veľkosť S - 18 cm obvod, veľkosť L - 20 cm obvod,  razba (vnútorná do tela silikónového náramku, opačná razba – vystupuje z tela náramku), tampónová tlač</t>
  </si>
  <si>
    <t>celkový počet počas trvania zmluvy</t>
  </si>
  <si>
    <t>Tričko dámske</t>
  </si>
  <si>
    <t>Tričko pánske</t>
  </si>
  <si>
    <t>Položka</t>
  </si>
  <si>
    <t>Digitálne stopky na šnúrke - inteligentný ergonomický design, dvojriadkový LCD displej, stopky do 9h: 59m: 59s, pamäť 30 kôl, časovač, čas, kalendár, denný budík, odolné proti striekajúcej vode, rozmery: 58 x 68 x 22 mm</t>
  </si>
  <si>
    <t>Stojan s hliníkovou podstavou a priehľadným akrylovým panelom s možnosťou naklonenia v 4 stupňoch 90°, 80°, 70°,60° z dôvodu nastavenia dobrého uhla na čítanie. Rýchlo a ľahko rozložiteľný. Formát A4. Rozmery 265 x 335 x 114mm</t>
  </si>
  <si>
    <t>polystyrénová guľôčka - o priemere 4 cm, bledomodrá farba, nápis na guľôčke čiernou farbou:</t>
  </si>
  <si>
    <t>polystyrénová guľôčka - o priemere 4 cm, tmavomodrá farba, nápis na guľôčke čiernou farbou:</t>
  </si>
  <si>
    <t>polystyrénová guľôčka - o priemere 6 cm, oranžová farba, nápis na guľôčke čiernou farbou:</t>
  </si>
  <si>
    <t>polystyrénová guľôčka - o priemere 6 cm, žltá farba, nápis na guľôčke čiernou farbou:</t>
  </si>
  <si>
    <t>polystyrénová guľôčka - o priemere 8 cm, červená farba, nápis na guľôčke čiernou farbou:</t>
  </si>
  <si>
    <t>Extrémne stabilná, odolná skladacia stolička s plastovým sedadlom a operadlom. S výstuhou medzi prednými a zadnými nohami pre ideálnu stabilitu. Farba biela, modrá s potlačou loga ŽE (tampónová, sieťotlač, prípadne iný vhodný druh potlače). Výška sedadla: 445 mm. Šírka sedadla: 390 mm. Hĺbka sedadla 390 mm.</t>
  </si>
  <si>
    <t>A1</t>
  </si>
  <si>
    <t>*1</t>
  </si>
  <si>
    <t>A2</t>
  </si>
  <si>
    <t>A3</t>
  </si>
  <si>
    <t>SÚČET NÁKLADOV NA STANOVIŠTE C. (SÚČET POLOŽIEK 3.)</t>
  </si>
  <si>
    <t>SÚČET NÁKLADOV NA STANOVIŠTE B. (SÚČET POLOŽIEK 2.)</t>
  </si>
  <si>
    <t>SÚČET NÁKLADOV NA STANOVIŠTE A. (SÚČET POLOŽIEK 1.)</t>
  </si>
  <si>
    <t>A4</t>
  </si>
  <si>
    <t>SÚČET NÁKLADOV NA STANOVIŠTE D. (SÚČET POLOŽIEK 4.)</t>
  </si>
  <si>
    <t>A5</t>
  </si>
  <si>
    <t>SÚČET NÁKLADOV NA STANOVIŠTE E. (SÚČET POLOŽIEK 5.)</t>
  </si>
  <si>
    <t>A6</t>
  </si>
  <si>
    <t>SÚČET NÁKLADOV NA STANOVIŠTE F. (SÚČET POLOŽIEK 6.)</t>
  </si>
  <si>
    <t>A7</t>
  </si>
  <si>
    <t>SÚČET NÁKLADOV NA STANOVIŠTE G. (SÚČET POLOŽIEK 7.)</t>
  </si>
  <si>
    <t>A8</t>
  </si>
  <si>
    <t>SÚČET NÁKLADOV NA STANOVIŠTE H. (SÚČET POLOŽIEK 8.)</t>
  </si>
  <si>
    <t>A9</t>
  </si>
  <si>
    <t>SÚČET NÁKLADOV NA STANOVIŠTE I. (SÚČET POLOŽIEK 9.)</t>
  </si>
  <si>
    <t>A10</t>
  </si>
  <si>
    <t>SÚČET NÁKLADOV NA STANOVIŠTE J. (SÚČET POLOŽIEK 10.)</t>
  </si>
  <si>
    <t>A11</t>
  </si>
  <si>
    <t>SÚČET NÁKLADOV NA STANOVIŠTE K. (SÚČET POLOŽIEK 11.)</t>
  </si>
  <si>
    <t>A12</t>
  </si>
  <si>
    <t>SÚČET NÁKLADOV NA STANOVIŠTE L. (SÚČET POLOŽIEK 12.)</t>
  </si>
  <si>
    <t>A13</t>
  </si>
  <si>
    <t>SÚČET NÁKLADOV NA STANOVIŠTE M. (SÚČET POLOŽIEK 13.)</t>
  </si>
  <si>
    <t>A14</t>
  </si>
  <si>
    <t>A15</t>
  </si>
  <si>
    <t>A16</t>
  </si>
  <si>
    <t>A17</t>
  </si>
  <si>
    <t xml:space="preserve">Hárok - 100 koloniek </t>
  </si>
  <si>
    <t>Zabezpečenie profesionálneho fotografa, ktorý dodá minimálne 50 ks kvalitných fotografií z priebehu podujatia (prednášajúci, účastníci) a zároveň možnosť výberu minimálne 30 fotografií s požiadavkou na grafickú úpravu v elektronickej podobe. V prípade požiadavky verejného obstarávateľa dodávateľ zabezpečí na vybrané podujatie hostesku, ktorá bude zabezpečovať registráciu prihlásených účastníkov (zabezpečenie prezenčných listín, distribúciu menoviek), rozdávanie prezentačných materiálov, asistencia pri diskusii, prípadne ďalšie požiadavky (asistenciu, pomoc) zo strany verejného obstarávateľa, ktoré môžu vzniknúť počas jednotlivých podujatí.</t>
  </si>
  <si>
    <t>Jednotková cena s DPH</t>
  </si>
  <si>
    <t>HODNOTA ZÁKAZKY ČASŤ PROPAGAČNÉ PODUJATIA PRE DETI A MLÁDEŽ:</t>
  </si>
  <si>
    <t>Pogumované plachta, rozmer 1x1m, vodeodolná, v plnofarebnej tlači sú na nej rozložené obrázky o rozmeroch 8x8 cm v 10 radoch po 10 ks (čiže spolu 100 obrázkov), medzi obrázkami sú medzery 1,5 cm, od krajov sú prvé obrázky umiestnené vo vzdialenosti 3,25 cm. Na plachte sú v každom rohu krúžky/úchyty, ktoré slúžia na uchytenie/zavesenie v prípade potreby. Na plachte sú zobrazené tieto obrázky: veterná turbína, sprcha, sviečka, sopka, sporák, traktor, ropná plošina, slnečnica, slnko, radiátor, rádio, repka olejná, plachetnica, počítač, práčka, zástrčka, žiarivka, elektrická zubná kefka, zemské jadro, žehlička, zemeguľa, voltmeter, vypínač, okno so záclonou, vaňa, vietor, vodný mlyn, televízor, žiarovka, uhlie, kamera, rýchlovarná kanvica, snehová vločka, predlžovačka, mikrovlnná rúra, prádlo zavesené na slnku, robot, kuchynský kôš na separovanie odpadu, hriankovač, vodopád, vlak, krb s ohňom, nabíjačka batérií, izbový teplomer, trolejbus, atóm, autobus, blesk, čerpacia stanica, tužkové batérie, auto, bicykel, teplovzdušný balón, drevo (les), dúha, jadrová elektráreň, stĺp elektrického vedenia, elektrický obvod, slnečný kolektor, vodná elektráreň, sveter, dáždnik, fén, satelit, mixér, šarkan, USB kľúč, fotoaparát, mobil, kôň, električka, vysávač, skleník, ponorka, vrtuľník, peniaze, hrniec, kocka ľadu, gejzír, kábel, chladnička, komín, vodovodný kohútik, krava, kukurica, kvapka vody, stolná lampa, papierové lietadielko, oheň, diaľkový ovládač, bleskozvod, svietiaca baterka, reťazová reakcia, kávovar Dolce Gusto alebo ekvivalentný, ventilátor, parné potrubie, kotol, mištičkový anemometer, znak rádioaktivity, logo SIEA</t>
  </si>
  <si>
    <t>poznámka</t>
  </si>
  <si>
    <t>Cena spolu bez DPH</t>
  </si>
  <si>
    <t>DPH</t>
  </si>
  <si>
    <t>Cena spolu s DPH</t>
  </si>
  <si>
    <t>1.</t>
  </si>
  <si>
    <t>2.</t>
  </si>
  <si>
    <t>zabezpečiť vždy na každé podujatie</t>
  </si>
  <si>
    <t>7.</t>
  </si>
  <si>
    <t>9.</t>
  </si>
  <si>
    <t>12.</t>
  </si>
  <si>
    <t>14.</t>
  </si>
  <si>
    <t>podľa požiadavky verejného obstarávateľa</t>
  </si>
  <si>
    <t>13.</t>
  </si>
  <si>
    <t>3.</t>
  </si>
  <si>
    <t>4.</t>
  </si>
  <si>
    <t>5.</t>
  </si>
  <si>
    <t>6.</t>
  </si>
  <si>
    <t>10.</t>
  </si>
  <si>
    <t>11.</t>
  </si>
  <si>
    <t>8.</t>
  </si>
  <si>
    <t>15.</t>
  </si>
  <si>
    <t>16.</t>
  </si>
  <si>
    <t>počet</t>
  </si>
  <si>
    <t>množstevná jednotka</t>
  </si>
  <si>
    <t>A.</t>
  </si>
  <si>
    <t xml:space="preserve">Stanovište: </t>
  </si>
  <si>
    <t>Chutná elektrina</t>
  </si>
  <si>
    <t>zabezpečiť vždy čerstvé na každé podujatie</t>
  </si>
  <si>
    <t>sady</t>
  </si>
  <si>
    <t>ks</t>
  </si>
  <si>
    <t>naceniť v časti ostatné</t>
  </si>
  <si>
    <t>LED žiarovka 1 W - červené svetlo</t>
  </si>
  <si>
    <t>Medený plný krúžok o priemere 3,5 cm a hrúbke 1,5 mm</t>
  </si>
  <si>
    <t xml:space="preserve">Prezentačný stôl - 4 nohy, materiál drevotrieska, prípadne iný vhodný materiál (stabilný, pevný), rozmer  v 50 - 70 cm x š 60 - 80 cm x h 60 -80 cm. Farba biela s plnofarebnou potlačou loga ŽE, EÚ (tampónová, sieťotlač, veľkoplošná potlač formou nálepky). </t>
  </si>
  <si>
    <t xml:space="preserve">Sada 10ks káblov (v 5 rôznych farbách) obojstranne zakončených krokosvorkami. Dĺžka jedného kábla: 53cm (vrátane krokosvoriek) </t>
  </si>
  <si>
    <t>Tácka na ovocie plast rozmer od 30 - 40 cm x 40 - 50 cm. Farba transparentná/priehľadná s plnofarebnou potlačou logom ŽE, EÚ (tampónová, sieťotlač).</t>
  </si>
  <si>
    <t>Wimhurstov influenčný prístroj - určený na pokusy z oblasti elektrostatiky. Možnosti: vygenerovanie blesku. Na pevnom podstavci je umiestnená konštrukcia s kolesom, ktorého roztočením  vznikne medzi elektródami napätie a medzi guličkami tak vznikne blesk. Technické parametre: max. hodnota výstupného napätia približne 160 kV. Plnofarebná potlač logom ŽE, EÚ (tampónová, sieťotlač, nálepka, prípadne iný vhodný druh potlače).</t>
  </si>
  <si>
    <t>Zinkový plný krúžok o priemere 3,5 cm a hrúbke 1,5 mm</t>
  </si>
  <si>
    <t>Cena bez DPH</t>
  </si>
  <si>
    <t>B.</t>
  </si>
  <si>
    <t>Sila vetra</t>
  </si>
  <si>
    <t>Anemometer - učebná pomôcka do škôl, materiál - plast, umožňuje priame a jednoduché určenie rýchlosti vetra bez toho, aby ste museli počítať otáčky. Nízka a vysoká kalibrácia zaregistruje ms-1 a Beaufortovú stupnicu. Veľkosť: 28cm x 19 cm. Farba modrý, použité žlté a červené prvky. Plnofarebná potlač logom ŽE, EÚ (tampónová, sieťotlač, nálepka, prípadne iný vhodný druh potlače).</t>
  </si>
  <si>
    <t>Vrtuľkový anemometer s teleskopickou sondou s rozsahom 0,6...40 m/s pri teplote 0...+60°C ; funkcie: meranie rýchlosti prúdenia, prietok a priamo ich vie zobrazovať. Funkcie max-/ min-/ hold, nastaviteľnú strednú hodnotu bodovú alebo časovú, funkcia auto-off, podsvietenie displeja, merané veličiny: rýchlosť prúdenia (m/s), vypočítané veličiny: prietok (m3/h), presnosť:  +- 0,2 m/s + 1,5% z m.h. +- 1, digitálne rozlíšenie:  0,1 m/s. Vrtuľkový snímač rýchlosť prúdenia priemer 16 mm na teleskope s káblom, ktorý je trvalo pripojený, napájanie:   1x9 V monoblok. batéria / nabíjateľná batéria - súčasťou balenia, životnosť batérie:   80 hodín, merací rozsah 2/s, prevádzková teplota -20...+50 °C, dodané v púzdre TopSafe. Plnofarebná potlač logom ŽE, EÚ (tampónová, sieťotlač, nálepka, prípadne iný vhodný druh potlače).</t>
  </si>
  <si>
    <t>C.</t>
  </si>
  <si>
    <t>Nájdi a ušetri</t>
  </si>
  <si>
    <t>Digitálne stopky na šnúrke - inteligentný ergonomický design, dvojriadkový LCD displej, stopky do 9h: 59m: 59s, pamäť 30 kôl, časovač, čas, kalendár, denný budík, odolné proti striekajúcej vode, rozmery: 58 x 68 x 22 mm. Plnofarebná potlač logom ŽE, EÚ (tampónová, sieťotlač, nálepka, prípadne iný vhodný druh potlače).</t>
  </si>
  <si>
    <t xml:space="preserve">64 kusové pexeso o rozmere 6x6 umiestnené na drevené kvádriky o hrúbke 1 cm. Z jednej strany kvádra obrázok pexesa z druhej zadná strana pexesa s logom ŽE. Zabezpečenie plnofarebnej potlače. Grafiku dodá verejný obstarávateľ. </t>
  </si>
  <si>
    <t>D.</t>
  </si>
  <si>
    <t>Sila vody (len exteriérové stanovište)</t>
  </si>
  <si>
    <t>Vodná penová pištoľ - materiál: EVA, rozmery: š od 5 do 10 cm, d od 25 do 35 cm, v od 10 do 20 cm. Plnofarebná potlač logom ŽE, EÚ (tampónová, sieťotlač, nálepka, prípadne iný vhodný druh potlače).</t>
  </si>
  <si>
    <t xml:space="preserve">Kancelársky papier, recyklovaný, biely, 80g/m2 </t>
  </si>
  <si>
    <t>E.</t>
  </si>
  <si>
    <t xml:space="preserve">Poskladaj a leť </t>
  </si>
  <si>
    <t>F.</t>
  </si>
  <si>
    <t>Žrúti energie</t>
  </si>
  <si>
    <t>Fén - max. príkon 1400 W, počet rýchlostí 2, počet teplôt 2, koncentrátor vzduchu + studený vzduch, Hmotnosť od 300 do 400 g, Výška od 20 do 25 cm, Šírka  od 10 do 15 cm, Hĺbka od 7 do 10 cm. Plnofarebná potlač logom ŽE, EÚ (tampónová, sieťotlač, nálepka, prípadne iný vhodný druh potlače).</t>
  </si>
  <si>
    <t>Lávová lampa - veľkosť od 8 x 30 do 10 x 35 cm, žiarovka 1 x max. 25 , E14 W, vypínač so spínačom, farba žltá, striebro, červená, súčasťou balenia je žiarovka. Plnofarebná potlač logom ŽE, EÚ (tampónová, sieťotlač, nálepka, prípadne iný vhodný druh potlače).</t>
  </si>
  <si>
    <t xml:space="preserve">Lepiaca pištoľ na tyčkové lepidlo  -elektrické napätie: 230-240 V, teplota: 105 °C, lepiaca tyčinka - priemer 7 mm, súčasťou balenia 10 nízkoteplotných lepiacich tyčiniek. Vlastnosti produktu: ochrana proti popáleniu silikónovými manžetami na trysku,  nastavenie pištole pomocou malého rozkladacieho výklopného stojana do stabilnej polohy, so stálym výstupným objemom lepidla (približne 5 g/mm). Plnofarebná potlač logom ŽE, EÚ (tampónová, sieťotlač, nálepka, prípadne iný vhodný druh potlače). </t>
  </si>
  <si>
    <t xml:space="preserve">Stand – by killer, prepäťová ochrana 1 zásuvka, diaľkovo ovládaný, oválny dizajn. Plnofarebná potlač logom ŽE, EÚ (tampónová, sieťotlač, nálepka, prípadne iný vhodný druh potlače). </t>
  </si>
  <si>
    <t>Svietidlo čiernej farby - rozmery svietidla: výška 300mm, krytie - IP: IP20, objímka svietidla: E14, max. príkon použiteľný vo svietidle: 40W. Plnofarebná potlač logom ŽE, EÚ (tampónová, sieťotlač, nálepka, prípadne iný vhodný druh potlače).</t>
  </si>
  <si>
    <t>Vysokotlaková sodíková výbojka SON-T B 250W, svetelný tok lm : 28000, Výkon W : 250, Pätica : E40, Dĺžka mm : 210, Priemer mm : 46</t>
  </si>
  <si>
    <t>Žehlička na vlasy -  poistka proti prehriatiu, príkon: 40 W, 5 stupňov ohrevu, veľkosť keramických dosiek: od 20 x 70 do 30 x 100 mm, dĺžka kábla: 3 m, otočný kábel, počet nástavcov 1, maximálna teplota 200 °C, počet rýchlostí 4, plocha keramická, chladná špička, závesné pútko, počet teplôt  5, hĺbka  5,5 cm, príkon  40 W, šírka od 25 do 35 cm, výška  od 7 do 10 cm,  šedo červená farba. Plnofarebná potlač logom ŽE, EÚ (tampónová, sieťotlač, nálepka, prípadne iný vhodný druh potlače).</t>
  </si>
  <si>
    <t>Žiarovka, prevedenie/pätica:  E27, svetelný efekt: teplá biela, menovitý výkon  40 W, napätie  220 - 240 V</t>
  </si>
  <si>
    <t xml:space="preserve">Výbojka, prevedenie/pätica:  GY6.35, menovitý výkon: 50 W, napätie  12 V, </t>
  </si>
  <si>
    <t xml:space="preserve">Žiarivka, Prevedenie/pätica: E14, svetelný efekt: teplá biela, menovitý výkon: 28 W, napätie:  230 V, </t>
  </si>
  <si>
    <t xml:space="preserve">Halogénová žiarovka, prevedenie/pätica:  E27, menovitý výkon: 53 W, napätie: 230 V, ekvivalent štandardnej žiarovky: 70 W </t>
  </si>
  <si>
    <t>Halogénová žiarivka, prevedenie/pätica:  E27, menovitý výkon: 52 W, napätie: 230 V, ekvivalent štandardnej žiarovky:  75 W</t>
  </si>
  <si>
    <t>LED žiarovka, prevedenie/pätica:  E27, svetelný efekt: teplá biela, menovitý výkon: 6 W, napätie: 230 V,</t>
  </si>
  <si>
    <t>G.</t>
  </si>
  <si>
    <t>Štiepenie jadra</t>
  </si>
  <si>
    <t xml:space="preserve">Plná drevená guľôčka - o priemere 4 cm, bledomodrá farba, nápis na guľôčke čiernou farbou: </t>
  </si>
  <si>
    <t>Silikónová podložka o rozmeroch 2,5 x 3,5 m - nákres dodá verejný obstarávateľ</t>
  </si>
  <si>
    <t>H.</t>
  </si>
  <si>
    <t>Záhadné technológie</t>
  </si>
  <si>
    <t>Plastová kartička formátu 8x8 cm  hrúbky 1 mm, zalaminátované, plnofarebná potlač na jednej strane kartičky je logo ŽE, na druhej strane kartičky je vždy vyobrazený jeden z uvedených obrázkov/ilustrácií: veterná turbína, sprcha, sviečka, sopka, sporák, traktor, ropná plošina, slnečnica, slnko, radiátor, rádio, repka olejná, plachetnica, počítač, práčka, zástrčka, žiarivka, elektrická zubná kefka, zemské jadro, žehlička, zemeguľa, voltmeter, vypínač, okno so záclonou, vaňa, vietor, vodný mlyn, televízor, žiarovka, uhlie, kamera, rýchlovarná kanvica, snehová vločka, predlžovačka, mikrovlnná rúra, prádlo zavesené na slnku, robot, kuchynský kôš na separovanie odpadu, hriankovač, vodopád, vlak, krb s ohňom, nabíjačka batérií, izbový teplomer, trolejbus, atóm, autobus, blesk, čerpacia stanica, tužkové batérie, auto, bicykel, teplovzdušný balón, drevo (les), dúha, jadrová elektráreň, stĺp elektrického vedenia, elektrický obvod, slnečný kolektor, vodná elektráreň, sveter, dáždnik, fén, satelit, mixér, šarkan, USB kľúč, fotoaparát, mobil, kôň, električka, vysávač, skleník, ponorka, vrtuľník, peniaze, hrniec, kocka ľadu, gejzír, kábel, chladnička, komín, vodovodný kohútik, krava, kukurica, kvapka vody, stolná lampa, papierové lietadielko, oheň, diaľkový ovládač.</t>
  </si>
  <si>
    <t>I.</t>
  </si>
  <si>
    <t>Energia spamäti</t>
  </si>
  <si>
    <t>J.</t>
  </si>
  <si>
    <t>Teplo, teplejšie, horúco</t>
  </si>
  <si>
    <t>Solárny varič - zariadenie využívajúce teplo zo slnka na varenie.  Veľkosť: od 20 do 22cm x od 15 do 17 cm x od 5 do 6cm. Plnofarebná potlač logom ŽE, EÚ (tampónová, sieťotlač, nálepka, prípadne iný vhodný druh potlače).</t>
  </si>
  <si>
    <t>K.</t>
  </si>
  <si>
    <t>Balónová raketa</t>
  </si>
  <si>
    <t>Položky: na každé podujatie (požadované služby pre organizačno-technické zabezpečenie, ktoré v prípade požiadavky verejného obstarávateľa na zabezpečenie danej aktivity, bude dodávateľ zabezpečovať vždy na základe objednávky, verejný obstarávateľ na základe objednávky určí či je potrebné dané položky zabezpečiť).</t>
  </si>
  <si>
    <t>Stojan + 10 ks kruhových prekážok vyzerajúcich nasledovne - nákres dodá verejný obstarávateľ</t>
  </si>
  <si>
    <t>poznámka / stanovište</t>
  </si>
  <si>
    <t>Handrička na utieranie drôtikov – 100% bavlna, rozmer: 30 x 30 cm. Farba biela s plnofarebnou potlačou loga ŽE, EÚ (tampónová, sieťotlač, prípadne iný vhodný druh potlače).</t>
  </si>
  <si>
    <t xml:space="preserve">15 rôznych druhov ovocia a zeleniny: zemiak, jablko, citrón, pomaranč, limetka, cvikla, cibuľa, cukina (alebo uhorka), hruška, mrkva, banán, nektárinka (alebo broskyňa), grep, paradajka, kivi. Ovocie musí byť čerstvé, zachovalé - neobúchané, neodreté, aby nebolo prezreté. </t>
  </si>
  <si>
    <t>Hra Neistá ruka - elektronická hra na precvičenie motorických zručností, koncentrácie, trpezlivosti pre jedného a viac hráčov. Cieľom hry je prejsť okolo kovovej dráhy čo najrýchlejšie bez toho, aby sa hráč dráhy dotkol. Pri každom dotyku blikne červené svetlo a zaznie bzučanie. Hra obsahuje 2 kovové dráhy, 3 kovové slučky rôznych priemerov, stojan so signalizačným elektronickým obvodom. 9 V batéria súčasťou balenia. Plnofarebná potlač logom ŽE, EÚ (tampónová, sieťotlač, nálepka, prípadne iný vhodný druh potlače).</t>
  </si>
  <si>
    <t>Kalkulačka - 252 integrovaných matematických funkcií, výpočet zlomkov - výsledkom výpočtu zlomkov je zlomok nie číselná hodnota, variácie a kombinácie, transformácia súradníc, štatistické výpočty (štandardná odchýlka, regresná analýza), hyperbolické a inverzné - hyperbolické funkcie, napájanie súčasťou balenia: 1× AAA batérie LR 03, rozmery: 13,7 x80×161mm, hmotnosť: 110g. Plnofarebná potlač logom ŽE, EÚ (tampónová, sieťotlač, nálepka, prípadne iný vhodný druh potlače).</t>
  </si>
  <si>
    <t>LED dióda 5mm, 2 - 10 mA,  1 W - číra</t>
  </si>
  <si>
    <t>Medených drôtik priemeru 1 mm, dĺžka 60 mm</t>
  </si>
  <si>
    <t>Zinkový drôtik priemer 1 mm, dĺžka 60mm</t>
  </si>
  <si>
    <t>Hydro-veterná vzdelávacia sada - využíva energiu vetra, aplikácia vlastnej čistej energie využívajúcej palivové články a obnoviteľný vodík vytvorený využitím len vody a vetra. Sada obsahuje veternú turbínu a príslušenstvo vhodné na inšpiráciu. Plnofarebná potlač logom ŽE, EÚ (tampónová, sieťotlač, nálepka, prípadne iný vhodný druh potlače).</t>
  </si>
  <si>
    <t xml:space="preserve">PET fľaša s objemom 1,5 l, rovnakého tvaru a veľkosti, naplnené čistou vodou. Farba transparentná s potlačou loga ŽE, EÚ a znakom recyklácie na dlhšej prednej strane (tampónová, sieťotlač, veľkoplošná plnofarebná potlač formou nálepky, iný vhodný druh potlače). </t>
  </si>
  <si>
    <t xml:space="preserve">PET fľaša s objemom 0,5 l, rovnakého tvaru a veľkosti. Farba transparentná s potlačou loga ŽE, EÚ a znakom recyklácie na dlhšej prednej strane (tampónová, sieťotlač, veľkoplošná plnofarebná potlač formou nálepky, iný vhodný druh potlače). </t>
  </si>
  <si>
    <t xml:space="preserve">Stabilný, pevný kváder o rozmeroch dĺžka 1 m, šírka 15 cm, výška 15 cm z vode odolného materiálu. Farba biela s plnofarebnou potlačou loga ŽE, EÚ na dlhších stranách (tampónová, sieťotlač, veľkoplošná potlač formou nálepky). </t>
  </si>
  <si>
    <t xml:space="preserve">Rádiomagnetofón s CD prehrávačom.Typ rádiomagnetofónu: prehrávané médiá CD, CD-R, CD-RW, tuner analógový - vlnový rozsah AM, FM, Zvuk: výkon L+R 2 W, počet reproduktorov 2,  Výstupy: slúchadlový výstup, LCD displej, sieťové napájanie 230V, Hmotnosť  od 1,5 do 1,8 kg, Výška od 10 do 15,0 cm, Šírka od 20 do 28 cm, Hĺbka od 25 do 28 cm. Plnofarebná potlač logom ŽE, EÚ (tampónová, sieťotlač, nálepka, prípadne iný vhodný druh potlače). </t>
  </si>
  <si>
    <t>LED stolné svietidlo, aluminiumleuchtenarm, plochý stolový stojan, sieťový kábel v dĺžke 2m, súčasťou balenia je LED žiarivka: 8 W, farba: biela - strieborná, dĺžka: od 550 do 580 mm, šírka: od 80 do 93 mm, výška: od 300 do 390 mm. Plnofarebná potlač logom ŽE, EÚ (tampónová, sieťotlač, nálepka, prípadne iný vhodný druh potlače).</t>
  </si>
  <si>
    <t>Cestovná varná kanvica - príkon 650W, objem 0,5 litra, skrytá špirála, ukazovateľ hladiny vody, funkcia automatického vypínania kanvice,  maximálny príkon: 650 W, bezpečnostná poistka, materiál nádoby: plast, filter vodného kameňa a nečistôt, spínač pre zapnutie, možnosť prepnutia 115/230 V, kontrolka, tepelná poistka, výlevka so sitkom pre bezpečnú manipuláciu, výklopné viečko. Farba: biela + čierna, hĺbka: od 5 do 7 cm, výška: od 10 do 18 cm, hmotnosť   do 0,6 kg, šírka od 10 do  15 cm. Plnofarebná potlač logom ŽE, EÚ (tampónová, sieťotlač, nálepka, prípadne iný vhodný druh potlače).</t>
  </si>
  <si>
    <t>Pogumované plachta, rozmer 1x1m, vode odolná, v plnofarebnej tlači sú na nej rozložené obrázky o rozmeroch 8x8 cm v 10 radoch po 10 ks (čiže spolu 100 obrázkov), medzi obrázkami sú medzery 1,5 cm, od krajov sú prvé obrázky umiestnené vo vzdialenosti 3,25 cm. Na plachte sú v každom rohu krúžky/úchyty, ktoré slúžia na uchytenie/zavesenie v prípade potreby. Na plachte sú zobrazené tieto obrázky: veterná turbína, sprcha, sviečka, sopka, sporák, traktor, ropná plošina, slnečnica, slnko, radiátor, rádio, repka olejná, plachetnica, počítač, práčka, zástrčka, žiarivka, elektrická zubná kefka, zemské jadro, žehlička, zemeguľa, voltmeter, vypínač, okno so záclonou, vaňa, vietor, vodný mlyn, televízor, žiarovka, uhlie, kamera, rýchlovarná kanvica, snehová vločka, predlžovačka, mikrovlnná rúra, prádlo zavesené na slnku, robot, kuchynský kôš na separovanie odpadu, hriankovač, vodopád, vlak, krb s ohňom, nabíjačka batérií, izbový teplomer, trolejbus, atóm, autobus, blesk, čerpacia stanica, tužkové batérie, auto, bicykel, teplovzdušný balón, drevo (les), dúha, jadrová elektráreň, stĺp elektrického vedenia, elektrický obvod, slnečný kolektor, vodná elektráreň, sveter, dáždnik, fén, satelit, mixér, šarkan, USB kľúč, fotoaparát, mobil, kôň, električka, vysávač, skleník, ponorka, vrtuľník, peniaze, hrniec, kocka ľadu, gejzír, kábel, chladnička, komín, vodovodný kohútik, krava, kukurica, kvapka vody, stolná lampa, papierové lietadielko, oheň, diaľkový ovládač, bleskozvod, svietiaca baterka, reťazová reakcia, kávovar Dolce Gusto alebo ekvivalentný, ventilátor, parné potrubie, kotol, mištičkový anemometer, znak rádioaktivity, logo SIEA</t>
  </si>
  <si>
    <t>Pingpongová neznačková loptička - extra ľahká</t>
  </si>
  <si>
    <t>Preteky so svetlom</t>
  </si>
  <si>
    <t>Solárny veterný mlyn, drevená stavebnica, funkčný model s rotujúcimi lopatkami, rozmery 100 mm x 80 mm x 80 mm</t>
  </si>
  <si>
    <t>Solárny reťazový kolotoč, drevená stavebnica, funkčný model s rotujúcim kolesom, výška cca 22 cm</t>
  </si>
  <si>
    <t xml:space="preserve">Kniha J. I. Pereľman - Zábavná fyzika (ako cena za umiestnenie v súťaži) - počet strán 192, 395 gramov, brožovaná väzba bez prebalu, matná, vydavat. PERFEKT, jazyk slovenský, rozmery: 210x148x15 alebo ekvivalentný
Alternatíva v prípade, že Zábavná fyzika nebude: Nick Arnold - Pekelná energia, počet strán 143, brožovaná väzba, slovenský jazyk, vydavat. SLOVART. Plnofarebná potlač loga ŽE, EÚ na vrchnej strane (tampónová, sieťotlač, veľkoplošná potlač formou nálepky) alebo ekvivalentný. </t>
  </si>
  <si>
    <t xml:space="preserve">Kniha David Macaulay - Úplne nová kniha techniky (ako cena za umiestnenie v súťaži), počet strán 400, pevná väzba, hmotnosť  1530 g, rozmery 216 mm x 280 mm, jazyk slovenský, rok vydania 2017, vydavat. Slovart, Plnofarebná potlač loga ŽE, EÚ na vrchnej strane (tampónová, sieťotlač, veľkoplošná potlač formou nálepky) alebo ekvivalentný. </t>
  </si>
  <si>
    <t>Samolepiace etikety na hárkoch formátu A4 k univerzálnemu použitiu v laserových a atramentových tlačiarňach a kopírovacích strojoch; certifikát PEFC; 10 hárkov v balení</t>
  </si>
  <si>
    <t xml:space="preserve">17. </t>
  </si>
  <si>
    <t>Zabezpečenie prenájmu priestorov vhodných na usporiadanie aktivít pre deti a mládež. Spravidla sa jedná o priestory školy, kultúrneho domu, prípadne iného zariadenia v zriaďovacej pôsobnosti mesta/obce alebo o priestor v hoteloch, reštauráciách. Pri výbere miesta konania sa podujatia je potrebné voliť také miesto, ktoré je dobre dostupné a dostatočne členité (má dostatočný počet samostatných miestností, dostatočne veľké priestory), ktoré je možné rozdeliť tak, aby sa v nich dali usporiadať jednotlivé aktivity tak, aby sa navzájom nerušili. Dodávateľ musí byť schopný najneskôr 10 dní pred plánovaným termínom podujatia, na základe požiadaviek verejného obstarávateľa, zaslať  na odsúhlasenie verejnému obstarávateľovi, najmenej tri alternatívy na technicko-organizačné zabezpečenie tohto podujatia ako je miesto konania podujatia, prípadne iné súvisiace služby. Verejný obstarávateľ si vyhradzuje právo na zmenu výberu navrhovaného miesta konania podujatia, prípadne iných súvisiacich služieb.</t>
  </si>
  <si>
    <t>R.</t>
  </si>
  <si>
    <t xml:space="preserve">Prezentačný pult na kolieskach - materiál drevotrieska, prípadne iný vhodný materiál (stabilný, pevný), ktorý je vhodný aj do exteriéru. Plné strany predná a bočné strany, vnútorná strana 1 polička, rozmer  v 60 - 70 cm x š 100 - 120 cm x h 60 -80 cm. Grafický návrh, tvorba, produkcia a plnofarebná potlač. Farba biela s potlačou loga ŽE z prednej a vrchnej strany (tampónová, sieťotlač, veľkoplošná potlač formou nálepky). </t>
  </si>
  <si>
    <t>Hranoly z penovej hmoty 100 x 100 mm, dĺžka 1500 mm</t>
  </si>
  <si>
    <t>Hranoly z penovej hmoty 100 x 100 mm, dĺžka  2000 mm</t>
  </si>
  <si>
    <t>polystyrénová guľôčka - o priemere 6 cm, piesková farba, nápis na guľôčke čiernou farbou: farba piesková</t>
  </si>
  <si>
    <t>polystyrénová guľôčka - o priemere 6 cm, piesková farba, nápis na guľôčke čiernou farbou:</t>
  </si>
  <si>
    <t>polystyrénová guľôčka - o priemere 6 cm, svetlomodrá farba, nápis na guľôčke čiernou farbou:</t>
  </si>
  <si>
    <t>polystyrénová guľôčka - o priemere 6 cm, svetlofialová farba, nápis na guľôčke čiernou farbou:</t>
  </si>
  <si>
    <t>polystyrénová guľôčka - o priemere 6 cm, svetloružová farba, nápis na guľôčke čiernou farbou:</t>
  </si>
  <si>
    <t>polystyrénová guľôčka - o priemere 6 cm,oranžová farba, nápis na guľôčke čiernou farbou:</t>
  </si>
  <si>
    <t>Nabíjačka  batérií -  4ks 2200 mAh mignon akumulátory AA, napájací kábel,  samostatné monitorovanie každej šachty, Mínus-Delta-U vypínanie pre 100% plné akumulátory bez prebitia batérií, impulz udržania nabitia, bezpečnostný časovač. Technické údaje: 4 nezávislé nabíjacie šachty na 4x okrúhle články, typy akumulátorov NiCd/NiMH, typ Micro AAA alebo mignon AA, nabíjací prúd Mignon: 700 mA, nabíjací prúd Micro: 700 mA, vybíjací prúd: 350 mA, prevádzkové napätie: 100-240V/50-60 Hz, rozmery: od 50 x 30 x 100 do 80 x 60 x 170 mm. Plnofarebná potlač logom ŽE, EÚ (tampónová, sieťotlač, nálepka, prípadne iný vhodný druh potlače).</t>
  </si>
  <si>
    <t>Polica 500 mm x 500 mm x 250 mm rozdelená nepriehľadnými poličkami na 4 rovnaké štvorcové  časti, z prednej časti otvorená. Vnútri každého boxu na celú zadnú stenu jednotnú  plnofarebnú potlač logom ŽE (tampónová  sieťotlač, nálepka, prípadne iný vhodný druh potlače. V  každej časti  nainštalovaný  LED svetelný zdroj s inou farbou svetla (farba svetla  v prvom okienku   2700 K alebo menej najmenej však 2500 K, v druhej  3500 K až 3600 K, v tretej 5500 K až 6000 K, vo štvrtej  červená farba cca 1000 K ), osvetlenie  umiestniť tak, aby rovnomerne osvetľovalo priestor bunky, možnosť samostatne zapnúť a vypnúť osvetlenie v každej bunke. Napájanie osvetlenia z batériového zdroja s možnosťou pripojenia na sieť 230V</t>
  </si>
  <si>
    <t>predpokladaný počet podujatí (počas trvania zmluvy, 24 mesiacov)</t>
  </si>
  <si>
    <t xml:space="preserve">Inteligentá zásuvka – umožňuje bezdrôtovo ovládať pripojené el. zariadenie pomocou inteligentného telefónu, podpora iOS a Android, monitoring spotrebovanej energie, rozvrh automatického zapínania a vypínania. </t>
  </si>
  <si>
    <t>Fén s možnosťou fúkania studeného vzduchu a aspoň dvoma stupňami rýchlosti fúkania , maximálny príkon 2100 W, možnosť studeného vzduchu, vyžarovač iónov, difuzér, závesné oko, tvarovacia koncovka, koncentrátor. Hĺbka od 8 do 10 cm, výška od 20 do 22 cm, hmotnosť od 0,5 do 1 kg, šírka od 25 do 30 cm. Plnofarebná potlač logom ŽE, EÚ (tampónová, sieťotlač, nálepka, prípadne iný vhodný druh potlače).</t>
  </si>
  <si>
    <t>tričko z jemnej bavlny bez jemných chĺpkov, s krátkym rukávom, 1x1 rebrovito pletený okrúhly výstrih, mierne tvarovaný strih s bočnými švami. Bavlna 185 g/m2, preferovaná farba: tmavomodrá, vínovo červená, ružová, zelená,  biela, oranžová. Rozmery: XS, S, M, L, XL. Plnofarebná potlač loga ŽE, EÚ (spôsob: vyšívanie, potlač).</t>
  </si>
  <si>
    <t>Personálne zabezpečenie / tím - odborný personál vrátane ošatenia (podrobná špecifikácia je uvedená v Opise predmetu zákazky)</t>
  </si>
  <si>
    <t>priestor</t>
  </si>
  <si>
    <t>Personálne zabezpečenie - odborne zdatné osoby, ktoré budú zabezpečovať obslužné práce a výpomoc pri organizovaní jednotlivých aktivít (zabezpečenie prezenčných listín, rozdávanie prezentačných materiálov, asistencia pri diskusiách, prípadne ďalšie požiadavky (asistenciu, pomoc), ktoré môžu vzniknúť počas jednotlivých podujatí.</t>
  </si>
  <si>
    <r>
      <t xml:space="preserve">Lepiaca páska </t>
    </r>
    <r>
      <rPr>
        <sz val="12"/>
        <color indexed="8"/>
        <rFont val="Calibri"/>
        <family val="2"/>
      </rPr>
      <t xml:space="preserve">šírky </t>
    </r>
    <r>
      <rPr>
        <sz val="12"/>
        <color indexed="8"/>
        <rFont val="Calibri"/>
        <family val="2"/>
      </rPr>
      <t>1 cm</t>
    </r>
  </si>
  <si>
    <r>
      <t xml:space="preserve">Prúžok lepiacej pásky </t>
    </r>
    <r>
      <rPr>
        <sz val="12"/>
        <color indexed="8"/>
        <rFont val="Calibri"/>
        <family val="2"/>
      </rPr>
      <t>šírky</t>
    </r>
    <r>
      <rPr>
        <sz val="12"/>
        <color indexed="8"/>
        <rFont val="Calibri"/>
        <family val="2"/>
      </rPr>
      <t xml:space="preserve"> 1 cm a dĺžky 6 cm</t>
    </r>
  </si>
  <si>
    <r>
      <t xml:space="preserve">Predlžovačka s prepäťovou ochranou, 5m  dlhá so 6 vstupmi pre </t>
    </r>
    <r>
      <rPr>
        <sz val="12"/>
        <color indexed="8"/>
        <rFont val="Calibri"/>
        <family val="2"/>
      </rPr>
      <t>zásuvkami.</t>
    </r>
    <r>
      <rPr>
        <sz val="12"/>
        <color indexed="8"/>
        <rFont val="Calibri"/>
        <family val="2"/>
      </rPr>
      <t xml:space="preserve"> Plnofarebná potlač logom ŽE, EÚ (tampónová, sieťotlač, nálepka, prípadne iný vhodný druh potlače).</t>
    </r>
  </si>
  <si>
    <r>
      <t xml:space="preserve">Univerzálna nabíjačka pre </t>
    </r>
    <r>
      <rPr>
        <sz val="12"/>
        <color indexed="8"/>
        <rFont val="Calibri"/>
        <family val="2"/>
      </rPr>
      <t>230V</t>
    </r>
    <r>
      <rPr>
        <sz val="12"/>
        <color indexed="8"/>
        <rFont val="Calibri"/>
        <family val="2"/>
      </rPr>
      <t xml:space="preserve"> vrátane 9 konektorov pre nabíjanie zariadení s rôznou koncovkou, možnosť dobíjania z USB portu počítača. Nabíjačka ja dodávaná v prenosnej taške. Univerzálny adaptér do siete pre dobíjanie rôznych druhov mobilných zariadení. Možnosť dobíjania 5V/0.5A zariadení cez USB portnotebooku alebo PC. Plnofarebná potlač logom ŽE, EÚ (tampónová, sieťotlač, nálepka, prípadne iný vhodný druh potlače).</t>
    </r>
  </si>
  <si>
    <t>kalibračná farebná tabuľka colour checker  24 vedecky pripravených farieb  z dreva, resp. ľahkého plastu, 200 mm x 200 mm</t>
  </si>
  <si>
    <t>Rúrkový stojan (z 3och  rúrok) z priehľadného plastu, taký, aby sa doň presne zmestili pliešky o priemere 3,5 cm. Stojan bude vysoký 10 cm. Plnofarebná potlač logom ŽE, EÚ (tampónová, sieťotlač, nálepka, prípadne iný vhodný druh potlače).</t>
  </si>
  <si>
    <t>tričko z jemnej bavlny bez jemných chĺpkov, s krátkym rukávom, okrúhlym 2-vrstvovým golierom, 1x1 rebrovito pletený s elastanom, bez bočných švov. Bavlna 185 g/m2, preferovaná farba: tmavomodrá, vínovo červená, ružová, zelená,  biela, oranžová. Rozmery: M, L, XL, XXL. Plnofarebná potlač loga ŽE, EÚ (spôsob: vyšívanie, potlač).</t>
  </si>
  <si>
    <t xml:space="preserve"> </t>
  </si>
  <si>
    <t>SÚČET NÁKLADOV NA STANOVIŠTE N. (SÚČET POLOŽIEK 14.)</t>
  </si>
  <si>
    <t>rôzne aktivity - na každú aktivitu sa počíta s jedným kusom</t>
  </si>
  <si>
    <t>S KAMARÁTKOU ENERGIOU EFEKTÍVNE PRE DETI A MLÁDEŽ</t>
  </si>
  <si>
    <t xml:space="preserve">Skladacia prepravka s vekom -  robustné integrované veko chráni tovar pred prachom, nečistotami a poškodením, ľahký stabilný materiál. Skladacie prepravky sú stohovateľné a dajú sa jednoducho, bezpečne a rýchlo zložiť, zníženie objemu (až 82%), integrované dvojdielne skladacie veko, plombovateľné. Vonkajšie rozmery (D x Š x V):  60 x 40 x 32 cm. Dno a steny uzavreté, držadlá otvorené. Preferovaná farba striebornošedá farba s potlačou loga ŽE, EÚ (tampónová, sieťotlač, veľkoplošná potlač formou nálepky, prípadne iný vhodný druh potlače). Daná prepravka bude slúžiť na uskladnenie a prepravu drobných položiek udevedených pri každom stanovišti. Jedna prepravka = jedno stanovište. </t>
  </si>
  <si>
    <t>nacenené v časti ostatné</t>
  </si>
  <si>
    <t xml:space="preserve">Rýchlorozkladací nožnicový hliníkový  stan 3 x 3 m, 6rôznych farieb, plnofarebná potlač logom ŽE, EÚ (tampónová, sieťotlač, nálepka, prípadne iný vhodný druh potlače). Stany sa budú používať v prípade exteriérových podujatí (letné mesiace, deň detí a podobne), a preto je nevyhnutné zabezpečiť stavbu stanov a ich ukotvenie tak, aby boli zachované všetky bezpečnostné pravidlá, dodržané príslušné bezpečnostné predpisy  a  kritériá potrebné na jeho prevádzku vrátane bezpečného ukotvenia a zabezpečenia odolnosti voči poveternostným podmienkam,  vplyvom a prírodným živlom. </t>
  </si>
  <si>
    <t xml:space="preserve">Rýchlorozkladací nožnicový hliníkový  stan 3 x 6 m, 6rôznych farieb, plnofarebná potlač logom ŽE, EÚ (tampónová, sieťotlač, nálepka, prípadne iný vhodný druh potlače). Stany sa budú používať v prípade exteriérových podujatí (letné mesiace, deň detí a podobne), a preto je nevyhnutné zabezpečiť stavbu stanov a ich ukotvenie tak, aby boli zachované všetky bezpečnostné pravidlá, dodržané príslušné bezpečnostné predpisy  a  kritériá potrebné na jeho prevádzku vrátane bezpečného ukotvenia a zabezpečenia odolnosti voči poveternostným podmienkam,  vplyvom a prírodným živlom. </t>
  </si>
  <si>
    <t>cena za jeden ks bez DPH</t>
  </si>
  <si>
    <t>Návrh, tvorba, produkcia a tlače plnofarebnej grafiky k danej téme (téma stanovišťa) podľa požiadaviek verejného obstarávateľa, formát A1, natieraný lesklý papier, gramáž papiera 170 g. 1 ks = 1 stanovište</t>
  </si>
  <si>
    <t xml:space="preserve"> Verejný obstarávateľ požaduje tvorbu a produkciu grafických návrhov jednotlivých dielov 64 kusového pexesa, ktoré by mali tématicky súvisieť s preberanou problematikou obnoviteľných zdrojov energie, zákonov fyziky a podobne. Pexeso o rozmere 6x6musí byť umiestnené na drevené kvádriky o hrúbke 1 cm. Z jednej strany kvádra obrázok pexesa (grafika), z druhej zadná strana pexesa s logom ŽE. Zabezpečenie plnofarebnej potlače.</t>
  </si>
  <si>
    <t>Mikrovlnná rúra - digitálna, voľne stojacia, objem min. 20l, automatická, výkon min 750W</t>
  </si>
  <si>
    <t>Hranol z penovej hmoty 100 x 100 mm, dĺžka 1500 mm</t>
  </si>
  <si>
    <t>Hranol z penovej hmoty 100 x 100 mm, dĺžka 2000 mm</t>
  </si>
  <si>
    <t>rôzne aktivity - Nájdi a ušetri, Záhadné technológie, Energia spamäti (na každé z uvedených stanovíšť sa počíta s počtom 2 ks), na stanovište  Preteky so svetlom sa počíta so 4 ks</t>
  </si>
  <si>
    <t>Autíčko poháňané solárnym panelom, ľahko skladateľné, rozmery 30 x 25 x 10 mm. Autíčka musia byť plne kompatibilné s dodanou autodráhou a solárnym zdrojom.</t>
  </si>
  <si>
    <t>Rozkladacia autodráha pre dve solárne autá, zložená z viacero dielov vyrobená z ľahkého materiálu (napr. plast, drevo, guma a pod.), ľahko a rýchlo skladateľná. Autodráha -  nízky žľab, resp.  trať s  mantinelom dostatočne vysokým, aby  udržal autíčko na trati a určil jeho smer. Autá musia  mať súbežnú dráhu s rovnakou dĺžkou tak, aby  mohli medzi sebou súťažiť. Trať musí obsahovať niekoľko zákrut. Minimálna dĺžka trate je 5 metrov. Autodráha musí mať označený štart, cieľ a jazdné pruhy. Autodráha / trať musí byť plne kompatibilná s dodávanými solárnymi autíčkami.</t>
  </si>
  <si>
    <t xml:space="preserve">Supervízor - odborne zdatná osoba zodpovedná za koordináciu všetkých zainteresovaných osôb, bezproblémový priebeh každého podujatia a komunikáciu s druhou stranou (napr. riaditelia škôl) </t>
  </si>
  <si>
    <t>SÚČET NÁKLADOV NA STANOVIŠTE O. (SÚČET POLOŽIEK 15.)</t>
  </si>
  <si>
    <t>18.</t>
  </si>
  <si>
    <t>19.</t>
  </si>
  <si>
    <t>20.</t>
  </si>
  <si>
    <t>21.</t>
  </si>
  <si>
    <t>22.</t>
  </si>
  <si>
    <t>23.</t>
  </si>
  <si>
    <t>NÁKLADY NA KAŽDÉ PODUJATIE, SÚČET POLOŽIEK A1 až A16</t>
  </si>
  <si>
    <t>24.</t>
  </si>
  <si>
    <t>25.</t>
  </si>
  <si>
    <t>26.</t>
  </si>
  <si>
    <t>A18</t>
  </si>
  <si>
    <r>
      <t>Prenosný svetelný zdroj na hýbanie  autíčkami, smerovateľný. Prenosný sveteľný zdroj musí byť s dostatočným svetelným tokom na rozhýbanie dodaných solárnych autíčok.</t>
    </r>
    <r>
      <rPr>
        <sz val="12"/>
        <rFont val="Calibri"/>
        <family val="2"/>
      </rPr>
      <t xml:space="preserve"> </t>
    </r>
    <r>
      <rPr>
        <sz val="12"/>
        <rFont val="Calibri"/>
        <family val="2"/>
      </rPr>
      <t xml:space="preserve">Svetelný zdroj musí byť nabíjateľný. </t>
    </r>
    <r>
      <rPr>
        <sz val="12"/>
        <color indexed="8"/>
        <rFont val="Calibri"/>
        <family val="2"/>
      </rPr>
      <t>Dodaný sveteľný zdroj musí byť plne kompatibilný s dodanými autíčkami ako aj s dodanou autodráhou. Svetelný zdroj musí byť schopný preniesť aj žiak základnej školy.Žiak na štart autodráhy položí autíčko a svetelným zdrojom ho bude poháňať do ciela.</t>
    </r>
  </si>
  <si>
    <t xml:space="preserve">Drevená  stavebnica  helikoptéra, solárny model.  Plnofarebná potlač loga ŽE, EÚ na vrchnej strane (tampónová, sieťotlač, veľkoplošná potlač formou nálepky) alebo ekvivalentný. </t>
  </si>
  <si>
    <r>
      <t>Solárny modul, drevená stavebnica, 2 monokryštalické solárne články, drevené  rotujúce disky</t>
    </r>
    <r>
      <rPr>
        <sz val="12"/>
        <color indexed="8"/>
        <rFont val="Calibri"/>
        <family val="2"/>
      </rPr>
      <t>, káble s krokodílovými sponami, solárny motor, fólie</t>
    </r>
  </si>
  <si>
    <t>Univerzálny merací prístroj - multimeter. Technické parametre: - displej so zobrazením 3,5 digitov (max.zobrazenie 1999),  podsvietenie displeja, automatická voľba rozsahov, tlačidlo pre záznam max. hodnoty a práve nameranej hodnoty, rozsah DC napätia 200 mV až 600V, rozsah DC prúdu 200 µA až 10 A, rozsah AC prúdu 200 µA až 10 A, meranie kliešťami pre Ac aj DC prúd 200/1000 A, rozsah odporu 1 Ohm až 20 MOhm, meranie kapacity 1000 µF až 20 nF,  test tranzistorov, test diód, meranie spojitosti obvodov, automatické vypnutie pri nečinnosti, indikácia slabých batérií, napájanie: 3 x AAA (súčasťou balenia), návod, merajúce hroty, zámok krytu batérií. Plnofarebná potlač logom ŽE, EÚ (tampónová, sieťotlač, nálepka, prípadne iný vhodný druh potlače).</t>
  </si>
  <si>
    <t xml:space="preserve">Laserový merač vzdialenosti - technické požiadavky: presnosť merania ± 2 mm, dosah od steny 0.1 až 30 m, možnosť merania v exteriéri, funkcia sčítavania a odčítavania vzdialenosti, kontinuálne meranie - tracking, výpočet plôch a objemov, Pytagorova veta, 3 riadkový displej, rozmer 123 x 50 x 26 mm, hmotnosť 100 g, 2 x AAA batérie. Plnofarebná potlač logom ŽE, EÚ (tampónová, sieťotlač, nálepka, prípadne iný vhodný druh potlače). </t>
  </si>
  <si>
    <t>Akumulátorová vŕtačka s reguláciou otáčok  - pracovné napätie: 18V, hodnoty napájania: 230V/50Hz (nabíjačka), otáčky naprázdno: minimálne 0-350/0-1100 min, akumulátor: minimálne 2,0 Ah Li-ion, doba nabíjania: max 5h, max priemer vŕtania: minimálne 8mm - oceľ, minimálne 22mm - drevo, max uťahovací moment: min 15Nm,možnosť regulácie momentu uťahovania, rýchloupínacie skľučovadlo: 13mm, 2 rýchlosti,  hmotnosť: od 1,0 do 2,3 kg. Súčasťou balenia je: 1x nabíjačka 1x kompatibilná akumulátor, 6x HSS vrták do kovu (1.5, 2.5, 3, 4, 5, 6mm), 2x plochý bit, 4x krížový bit, 1x predlžovací bit. Plnofarebná potlač logom ŽE, EÚ (tampónová, sieťotlač, nálepka, prípadne iný vhodný druh potlače).</t>
  </si>
  <si>
    <t>Prenosný LCD TV - minimálne v špecifikácií: displej uhlopriečka 7 palcov, integrovaný digitálny a analógový tuner, vstavaná anténa, výstup pre externú anténu, rozlíšenie displeja minimálne 480 x 320 bodov, kontrast 150:1, jas 300 cd/m2 a odozva 8 ms, vstavaný reproduktor, výstup pre slúchadlá, napájanie cez AC adaptér., tuner:  DVB-T tuner CATV TV tuner (470 MHz; PAL / SECAM) podpora EPG, výstupy:  AV-out AV-in 3,5 mm jack pre pripojenie slúchadiel, čítačka kariet SD / MMC, MS USB konektor . Súčasťou balenia:  diaľkové ovládanie, napájací adaptér, extra anténa 12V, anténny kábel AV, držiak do auta, manuál. Plnofarebná potlač logom ŽE, EÚ (tampónová, sieťotlač, nálepka, prípadne iný vhodný druh potlače).</t>
  </si>
  <si>
    <t>Drevený stojan s podstavou v tvare kríža (podstava musí byť stabilná/ťažká) - rozmery doštičiek podstavy - š: 5cm x v: 5cm x d: 40 cm - upevnené kolmo na seba, rozmery stojacej dosky š: 5 cm, d: 5 cm, v: 120 cm s kovovým očkom na upevnenie špagátu (priemer 3 cm) vo výške 1 m. Nákres dodá verejný obstarávateľ.</t>
  </si>
  <si>
    <t xml:space="preserve">Arizona - vzdušný kanón, dostrel vzduchových gulí až do 6 metrov, pozostáva z plastovej tuby o priemere 30 cm. Na jednom konci je umiestnená, uchytená tzv. blana, prostredníctvom ktorej sa vytvára vzduchový ráz. Modrá farba  s plnofarebnou potlačou loga ŽE, EÚ (tampónová, sieťotlač, veľkoplošná potlač formou nálepky). </t>
  </si>
  <si>
    <t>Termokamera - rozlíšenie detektora  min. 165x165, manuálne zaostrovanie, displej -  3,5" LCD s podsvietením, 640 × 480, hmotnosť 1,2 kg, napájanie - akumulátor a sieťový adaptér, pamäťové médium - SDHC karta,, rozmer 267 × 127 × 152 mm, rozsah -20°C až +200°C, spĺňa - EN61326-1:2006. Plnofarebná potlač logom ŽE, EÚ (tampónová, sieťotlač, nálepka, prípadne iný vhodný druh potlače).</t>
  </si>
  <si>
    <t>Finger fond plastová mini miska - rozmer 9 cm, výška max. 4 cm, materiál PS, počet ks v balení 20 ks.</t>
  </si>
  <si>
    <t>Preprava osôb (všetkého personálu)  na a z miesta konania podujatia a zároveň preprava a zabezpečenie všetkých materiálov a rekvizít , ktoré verejný obstarávateľ bude požadovať na základe samostatnej objednávky pozostávajúcej z položiek uvedených pri jednotlivých aktivitách týchto súťažných podkladov zo skladových priestorov verejného obstarávateľa o maximálnej hmotnosti cca. 250 kg na a z miesta určenia.</t>
  </si>
  <si>
    <t xml:space="preserve"> SÚČET POLOŽIEK OSTATNÉ NÁKLADY NA KAŽDÉ PODUJATIE (SÚČET POLOŽIEK 16. - 22.)</t>
  </si>
  <si>
    <t>Energetický disk - drevené koleso o priemere 60 cm, k nemu teleskopický stojan (1 - 1,5m), ku ktorému sa dá pripevniť koleso tak, aby sa točilo + strelka - ukazuje vytočený dielik. Koleso je rozdelené na 12 rovnako veľkých rôznofarebných dielikov. Každý dielik je označený - na desiatich je číslo od 1 do 10 na dvoch slovo (BONUS a EŠTE RAZ). Číslo je čiernej farby s bielym ťahom, vysoké 3 cm a je umiestnené vo vzdialenosti 5,5 cm od vonkajšieho okraja v strede každého dieliku. Dieliky idú po sebe nasledovne: zelená 4, morá 9, červená 7, biela BONUS, fialová 3, žltá 10, zelená 6, modrá 1, červená 5, oranžová EŠTE RAZ, fialová 8, žltá 2. Nákres dodá verejný obstarávateľ.</t>
  </si>
  <si>
    <t>Prvá časť A.: položky 1. - 22.</t>
  </si>
  <si>
    <t>Druhá časť B.: položky 23. - 26.</t>
  </si>
  <si>
    <t>SÚČET NÁKLADOV ZA ČASTI A a B (POLOŽKY 1. - 26.):</t>
  </si>
  <si>
    <t xml:space="preserve">Pero gulôčkové - kovové, modrá náplň, špička, koncovka vrátane mechanizmu zapínania a klipu je v striebornej lesklej farbe. Materiál pera je kov. Preferované farby: svetlomodrá, modrá, strieborná, oranžová, červená šedá, zelená. Rozmer: priemer 1 cm, dĺžka minimálne 14 cm. tampónová tlač, sieťotlač, gravír, iný vhodný druh potlače. </t>
  </si>
  <si>
    <t>Teta Eta - vrátane ošatenia (kostýmu) a scénaru (podrobná špecifikácia je uvedená v Opise predmetu zákazky)</t>
  </si>
  <si>
    <t>podľa požiadavky verejného obstarávateľa, pre max 100 osôb, 10 skupín po 10 členov</t>
  </si>
  <si>
    <t>Drobné občerstvenie: 0,7 l minerálna voda bezbublinková,  jablko prípadne iné ovocie, ktoré nie je potrebné šúpať, zdravá verzia maškrty - pochutina bez obsahu orechov napríklad vo forme RAW tyčinky, balíčku sušeného ovocia, rozmixovaného sušeného ovocia v rôznych tvaroch / alternatíva ku klasickým gumeným cukríkom .</t>
  </si>
  <si>
    <t>Položky: na každé podujatie (požadované služby pre organizačno-technické zabezpečenie, ktoré bude dodávateľ zabezpečovať vždy na každé podujatie na základe objednávky).</t>
  </si>
  <si>
    <t xml:space="preserve">Uvedené položky sa budú používať počas celej doby trvania zmluvy. Dodávateľ zakúpi a zabezpečí ich používanie, bezzávadnosť, neopotrebovanosť a funkčnosť počas celej doby trvania zmluvy. Materiály a rekvizity nesmú byť opotrebované napr. ich používaním a musia byť vždy funkčné v rámci každého podujatia. Dodávateľ je povinný zabezpečiť ich zachovalosť a neopotrebovanosť napr. výmenou a pod. v rámci trvania zmluvného vzťahu. </t>
  </si>
  <si>
    <t>ZŠ Bobrovec</t>
  </si>
  <si>
    <t>Predpokladaný počet detí</t>
  </si>
  <si>
    <t>Začiatok podujatia:</t>
  </si>
  <si>
    <t>Koniec podujatia cca:</t>
  </si>
  <si>
    <t>STANOVIŠTIA:</t>
  </si>
  <si>
    <t>Počet jednotiek</t>
  </si>
  <si>
    <t>Prenájom priestorov</t>
  </si>
  <si>
    <t>CENA ZA PODUJATIE SPOLU bez DPH</t>
  </si>
  <si>
    <t>DPH 20%</t>
  </si>
  <si>
    <t>CENA ZA PODUJATIE SPOLU S DPH</t>
  </si>
  <si>
    <t>Číslo objednávky:</t>
  </si>
  <si>
    <t>PRÍLOHA K OBJEDNÁVKE:</t>
  </si>
  <si>
    <r>
      <t>Cena spolu bez DPH</t>
    </r>
    <r>
      <rPr>
        <b/>
        <vertAlign val="superscript"/>
        <sz val="12"/>
        <color indexed="8"/>
        <rFont val="Calibri"/>
        <family val="2"/>
      </rPr>
      <t xml:space="preserve"> *2</t>
    </r>
  </si>
  <si>
    <t>*2</t>
  </si>
  <si>
    <r>
      <t xml:space="preserve">SÚČET NÁKLADOV NA OSTATNÉ NÁKLADY POČAS TRVANIA ZMLUVY (SÚČET POLOŽIEK 23. - 26.) </t>
    </r>
    <r>
      <rPr>
        <b/>
        <vertAlign val="superscript"/>
        <sz val="14"/>
        <color indexed="8"/>
        <rFont val="Calibri"/>
        <family val="2"/>
      </rPr>
      <t>*1</t>
    </r>
    <r>
      <rPr>
        <b/>
        <sz val="14"/>
        <color indexed="8"/>
        <rFont val="Calibri"/>
        <family val="2"/>
      </rPr>
      <t>:</t>
    </r>
  </si>
  <si>
    <t>XX.XX.2018</t>
  </si>
  <si>
    <t xml:space="preserve">Preteky so svetlom </t>
  </si>
  <si>
    <t>- položky uvedené ako požiadavka pri tomto stanovišti musia byť navzájom kompatibilné, jedna s druhou musia tvoriť funkčný celok.</t>
  </si>
  <si>
    <t>P./16</t>
  </si>
  <si>
    <t>Iné na každé podujatie</t>
  </si>
  <si>
    <t>P./17</t>
  </si>
  <si>
    <t>P./18</t>
  </si>
  <si>
    <t>Profesionálny fotograf</t>
  </si>
  <si>
    <t>P./19</t>
  </si>
  <si>
    <t>Supervízor</t>
  </si>
  <si>
    <t>P./20</t>
  </si>
  <si>
    <t>Teta Eta</t>
  </si>
  <si>
    <t>P./21</t>
  </si>
  <si>
    <t>Personálne zabezpečenie / tím - odborný personál</t>
  </si>
  <si>
    <t>P./22</t>
  </si>
  <si>
    <t>Občerstvenie</t>
  </si>
  <si>
    <t>xxxx</t>
  </si>
  <si>
    <r>
      <t xml:space="preserve">Ostatné </t>
    </r>
    <r>
      <rPr>
        <vertAlign val="superscript"/>
        <sz val="11"/>
        <color indexed="10"/>
        <rFont val="Calibri"/>
        <family val="2"/>
      </rPr>
      <t>*2</t>
    </r>
  </si>
  <si>
    <r>
      <t xml:space="preserve">MODELOVÁ SITUÁCIA </t>
    </r>
    <r>
      <rPr>
        <b/>
        <vertAlign val="superscript"/>
        <sz val="11"/>
        <color indexed="10"/>
        <rFont val="Calibri"/>
        <family val="2"/>
      </rPr>
      <t>*1</t>
    </r>
    <r>
      <rPr>
        <b/>
        <sz val="11"/>
        <color indexed="8"/>
        <rFont val="Calibri"/>
        <family val="2"/>
      </rPr>
      <t>:</t>
    </r>
  </si>
  <si>
    <t>Položky: na každé podujatie (požadované služby pre organizačno-technické zabezpečenie, ktoré v prípade požiadavky verejného obstarávateľa na zabezpečenie danej aktivity, bude dodávateľ zabezpečovať vždy na základe objednávky, verejný obstarávateľ na základe objednávky určí či je potrebné dané stanovište a položky na dané podujatie zabezpečiť).                                                                                                                                                                                                                                                                                                                                                          V tejto časti sa naceňujú len položky, pri ktorých sú uvedené počty.</t>
  </si>
  <si>
    <r>
      <rPr>
        <b/>
        <u val="single"/>
        <sz val="12"/>
        <color indexed="8"/>
        <rFont val="Calibri"/>
        <family val="2"/>
      </rPr>
      <t>NÁZOV STANOVIŠŤA</t>
    </r>
    <r>
      <rPr>
        <b/>
        <sz val="12"/>
        <color indexed="8"/>
        <rFont val="Calibri"/>
        <family val="2"/>
      </rPr>
      <t xml:space="preserve">: Každé stanovište sa skladá z položiek, ktoré bude dodávateľ zabezpečovať vždy nové a z položiek, ktoré sa budú používať opakovne. Popis každého stanovišťa obsahuje presný rozpis položiek, ktoré musia byť zabezpečené tak, aby mohlo byť dané stanovište realizované.  Materiály a rekvizity nesmú byť opotrebované napr. ich používaním a musia byť vždy funkčné v rámci každého podujatia. Dodávateľ je povinný zabezpečiť ich zachovalosť a neopotrebovanosť napr. výmenou a pod. v rámci trvania zmluvného vzťahu .                                                                                                                                                  </t>
    </r>
  </si>
  <si>
    <t>CENA  ZA 1 X PODUJATIA PRE DETI A MLÁDEŽ /vypočíta sa ako podiel celkovej ceny a počtu podujatí (100)</t>
  </si>
  <si>
    <t>riadok A18 (súčet položiek 23. - 26.) / vydelený počtom podujatí (100) = suma za časť B na jedno podujatie. Suma predstavuje náklad dodávateľa, ktorý sa bude faktúrovať vždy pri každom podujatí / každej objednávke.</t>
  </si>
  <si>
    <t>*2 - R - OSTATNÉ (súčet položiek 23. - 26.) / vydelený počtom podujatí (100) = suma za časť B na jedno podujatie. Suma predstavuje náklad dodávateľa, ktorý sa bude faktúrovať vždy pri každom podujatí / každej objednávke.</t>
  </si>
  <si>
    <t>*1 - táto tabuľka má čisto informatívny charakter - údaje v nej sú použité čisto náhodne, len za účelom demonštrovania výpočtu ceny za jedno podujatie. Uchádzač danú tabuľku nevypĺňa.</t>
  </si>
  <si>
    <t>Príloha č. 1 - Špecifikácia predmetu zákazky k časti D. SUPO</t>
  </si>
  <si>
    <t>počet podujatí vynásobený riadkom A17 a pripočítaný riadok A18</t>
  </si>
  <si>
    <t>Jednorázové ochranné obleky pre prácu v rádioaktívnom prostredí s kapucňou - z netkaného polypropylénu s nepriepustnou ochrannou vrstvou. Prelepené švy, samolepiaca ochranná klopa na zipse, rukávy a nohavice stiahnuté gumičkou. Odoláva širokému spetru chemikálií, kategórie CE III typ 4, 5 a 6, ochrana proti prieniku rádioaktívnych časti a infekčných agentov.Farba: žltá, výška osoby 150 cm. Plnofarebná potlač logom ŽE, EÚ (tampónová, sieťotlač, nálepka, prípadne iný vhodný druh potlače).</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</si>
</sst>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 &quot;€&quot;"/>
    <numFmt numFmtId="181" formatCode="#,##0\ _€"/>
    <numFmt numFmtId="182" formatCode="&quot;Áno&quot;;&quot;Áno&quot;;&quot;Nie&quot;"/>
    <numFmt numFmtId="183" formatCode="&quot;Pravda&quot;;&quot;Pravda&quot;;&quot;Nepravda&quot;"/>
    <numFmt numFmtId="184" formatCode="&quot;Zapnuté&quot;;&quot;Zapnuté&quot;;&quot;Vypnuté&quot;"/>
    <numFmt numFmtId="185" formatCode="[$€-2]\ #\ ##,000_);[Red]\([$€-2]\ #\ ##,000\)"/>
    <numFmt numFmtId="186" formatCode="0.0"/>
    <numFmt numFmtId="187" formatCode="_-* #,##0.000\ _€_-;\-* #,##0.000\ _€_-;_-* &quot;-&quot;??\ _€_-;_-@_-"/>
    <numFmt numFmtId="188" formatCode="_-* #,##0.0000\ _€_-;\-* #,##0.0000\ _€_-;_-* &quot;-&quot;??\ _€_-;_-@_-"/>
    <numFmt numFmtId="189" formatCode="_-* #,##0.0\ _€_-;\-* #,##0.0\ _€_-;_-* &quot;-&quot;??\ _€_-;_-@_-"/>
    <numFmt numFmtId="190" formatCode="_-* #,##0\ _€_-;\-* #,##0\ _€_-;_-* &quot;-&quot;??\ _€_-;_-@_-"/>
    <numFmt numFmtId="191" formatCode="&quot;Yes&quot;;&quot;Yes&quot;;&quot;No&quot;"/>
    <numFmt numFmtId="192" formatCode="&quot;True&quot;;&quot;True&quot;;&quot;False&quot;"/>
    <numFmt numFmtId="193" formatCode="&quot;On&quot;;&quot;On&quot;;&quot;Off&quot;"/>
    <numFmt numFmtId="194" formatCode="[$€-2]\ #,##0.00_);[Red]\([$€-2]\ #,##0.00\)"/>
    <numFmt numFmtId="195" formatCode="[$-41B]dddd\,\ d\.\ mmmm\ yyyy"/>
    <numFmt numFmtId="196" formatCode="#,##0.000"/>
    <numFmt numFmtId="197" formatCode="#,##0.0"/>
    <numFmt numFmtId="198" formatCode="0.000%"/>
    <numFmt numFmtId="199" formatCode="0.0000%"/>
    <numFmt numFmtId="200" formatCode="0.0%"/>
  </numFmts>
  <fonts count="63">
    <font>
      <sz val="11"/>
      <color theme="1"/>
      <name val="Calibri"/>
      <family val="2"/>
    </font>
    <font>
      <sz val="11"/>
      <color indexed="8"/>
      <name val="Calibri"/>
      <family val="2"/>
    </font>
    <font>
      <b/>
      <vertAlign val="superscript"/>
      <sz val="12"/>
      <color indexed="8"/>
      <name val="Calibri"/>
      <family val="2"/>
    </font>
    <font>
      <b/>
      <sz val="12"/>
      <color indexed="8"/>
      <name val="Calibri"/>
      <family val="2"/>
    </font>
    <font>
      <b/>
      <sz val="14"/>
      <color indexed="8"/>
      <name val="Calibri"/>
      <family val="2"/>
    </font>
    <font>
      <sz val="12"/>
      <color indexed="8"/>
      <name val="Calibri"/>
      <family val="2"/>
    </font>
    <font>
      <sz val="12"/>
      <name val="Calibri"/>
      <family val="2"/>
    </font>
    <font>
      <b/>
      <sz val="18"/>
      <color indexed="8"/>
      <name val="Calibri"/>
      <family val="2"/>
    </font>
    <font>
      <b/>
      <sz val="22"/>
      <color indexed="8"/>
      <name val="Calibri"/>
      <family val="2"/>
    </font>
    <font>
      <b/>
      <sz val="11"/>
      <color indexed="8"/>
      <name val="Calibri"/>
      <family val="2"/>
    </font>
    <font>
      <b/>
      <vertAlign val="superscript"/>
      <sz val="14"/>
      <color indexed="8"/>
      <name val="Calibri"/>
      <family val="2"/>
    </font>
    <font>
      <vertAlign val="superscript"/>
      <sz val="11"/>
      <color indexed="10"/>
      <name val="Calibri"/>
      <family val="2"/>
    </font>
    <font>
      <b/>
      <vertAlign val="superscript"/>
      <sz val="11"/>
      <color indexed="10"/>
      <name val="Calibri"/>
      <family val="2"/>
    </font>
    <font>
      <b/>
      <u val="single"/>
      <sz val="12"/>
      <color indexed="8"/>
      <name val="Calibri"/>
      <family val="2"/>
    </font>
    <font>
      <sz val="11"/>
      <color indexed="9"/>
      <name val="Calibri"/>
      <family val="2"/>
    </font>
    <font>
      <sz val="11"/>
      <color indexed="17"/>
      <name val="Calibri"/>
      <family val="2"/>
    </font>
    <font>
      <u val="single"/>
      <sz val="7.7"/>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52"/>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u val="single"/>
      <sz val="12"/>
      <color indexed="12"/>
      <name val="Calibri"/>
      <family val="2"/>
    </font>
    <font>
      <sz val="14"/>
      <color indexed="8"/>
      <name val="Calibri"/>
      <family val="2"/>
    </font>
    <font>
      <sz val="12"/>
      <color indexed="10"/>
      <name val="Calibri"/>
      <family val="2"/>
    </font>
    <font>
      <sz val="12"/>
      <color indexed="23"/>
      <name val="Calibri"/>
      <family val="2"/>
    </font>
    <font>
      <sz val="8"/>
      <color indexed="10"/>
      <name val="Calibri"/>
      <family val="2"/>
    </font>
    <font>
      <sz val="11"/>
      <color indexed="8"/>
      <name val="Cambria Math"/>
      <family val="0"/>
    </font>
    <font>
      <sz val="18"/>
      <color indexed="8"/>
      <name val="Cambria Math"/>
      <family val="0"/>
    </font>
    <font>
      <sz val="11"/>
      <color theme="0"/>
      <name val="Calibri"/>
      <family val="2"/>
    </font>
    <font>
      <sz val="11"/>
      <color rgb="FF006100"/>
      <name val="Calibri"/>
      <family val="2"/>
    </font>
    <font>
      <u val="single"/>
      <sz val="7.7"/>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u val="single"/>
      <sz val="12"/>
      <color theme="10"/>
      <name val="Calibri"/>
      <family val="2"/>
    </font>
    <font>
      <sz val="12"/>
      <color theme="1"/>
      <name val="Calibri"/>
      <family val="2"/>
    </font>
    <font>
      <sz val="14"/>
      <color theme="1"/>
      <name val="Calibri"/>
      <family val="2"/>
    </font>
    <font>
      <sz val="12"/>
      <color rgb="FFFF0000"/>
      <name val="Calibri"/>
      <family val="2"/>
    </font>
    <font>
      <b/>
      <sz val="12"/>
      <color theme="1"/>
      <name val="Calibri"/>
      <family val="2"/>
    </font>
    <font>
      <sz val="12"/>
      <color theme="0" tint="-0.4999699890613556"/>
      <name val="Calibri"/>
      <family val="2"/>
    </font>
    <font>
      <sz val="8"/>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66CCFF"/>
        <bgColor indexed="64"/>
      </patternFill>
    </fill>
    <fill>
      <patternFill patternType="solid">
        <fgColor rgb="FF92D050"/>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0" tint="-0.24997000396251678"/>
        <bgColor indexed="64"/>
      </patternFill>
    </fill>
    <fill>
      <patternFill patternType="solid">
        <fgColor indexed="40"/>
        <bgColor indexed="64"/>
      </patternFill>
    </fill>
    <fill>
      <patternFill patternType="solid">
        <fgColor rgb="FFFFFF66"/>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style="thin"/>
      <top/>
      <bottom style="thin"/>
    </border>
    <border>
      <left style="thin"/>
      <right style="medium"/>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border>
    <border>
      <left style="thin"/>
      <right style="thin"/>
      <top/>
      <bottom/>
    </border>
    <border>
      <left style="thin"/>
      <right style="medium"/>
      <top/>
      <bottom/>
    </border>
    <border>
      <left style="thin"/>
      <right style="thin"/>
      <top style="medium"/>
      <bottom style="medium"/>
    </border>
    <border>
      <left style="thin"/>
      <right style="thin"/>
      <top style="thin"/>
      <bottom/>
    </border>
    <border>
      <left style="medium"/>
      <right style="thin"/>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top style="medium"/>
      <bottom style="medium"/>
    </border>
    <border>
      <left/>
      <right/>
      <top style="medium"/>
      <bottom style="medium"/>
    </border>
    <border>
      <left/>
      <right style="medium"/>
      <top/>
      <bottom/>
    </border>
    <border>
      <left/>
      <right style="thin"/>
      <top>
        <color indexed="63"/>
      </top>
      <bottom style="medium"/>
    </border>
    <border>
      <left style="thin"/>
      <right style="thin"/>
      <top/>
      <bottom style="medium"/>
    </border>
    <border>
      <left style="thin"/>
      <right/>
      <top/>
      <bottom/>
    </border>
    <border>
      <left/>
      <right style="thin"/>
      <top style="medium"/>
      <bottom style="thin"/>
    </border>
    <border>
      <left/>
      <right style="thin"/>
      <top style="thin"/>
      <bottom style="thin"/>
    </border>
    <border>
      <left style="medium"/>
      <right style="medium"/>
      <top style="medium"/>
      <bottom style="medium"/>
    </border>
    <border>
      <left style="thin"/>
      <right style="medium"/>
      <top style="medium"/>
      <bottom style="medium"/>
    </border>
    <border>
      <left style="thin"/>
      <right/>
      <top style="thin"/>
      <bottom/>
    </border>
    <border>
      <left/>
      <right style="thin"/>
      <top style="thin"/>
      <bottom/>
    </border>
    <border>
      <left/>
      <right/>
      <top style="thin"/>
      <bottom/>
    </border>
    <border>
      <left/>
      <right style="medium"/>
      <top style="thin"/>
      <bottom/>
    </border>
    <border>
      <left style="thin"/>
      <right/>
      <top style="medium"/>
      <bottom style="medium"/>
    </border>
    <border>
      <left/>
      <right style="thin"/>
      <top style="medium"/>
      <bottom style="medium"/>
    </border>
    <border>
      <left/>
      <right style="thin"/>
      <top/>
      <bottom style="thin"/>
    </border>
    <border>
      <left/>
      <right style="thin"/>
      <top/>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medium"/>
      <right style="thin"/>
      <top style="medium"/>
      <bottom/>
    </border>
    <border>
      <left style="thin"/>
      <right/>
      <top style="medium"/>
      <bottom/>
    </border>
    <border>
      <left/>
      <right style="thin"/>
      <top style="medium"/>
      <bottom/>
    </border>
    <border>
      <left style="medium"/>
      <right style="thin"/>
      <top/>
      <bottom style="thin"/>
    </border>
    <border>
      <left style="medium"/>
      <right>
        <color indexed="63"/>
      </right>
      <top>
        <color indexed="63"/>
      </top>
      <bottom>
        <color indexed="63"/>
      </bottom>
    </border>
    <border>
      <left style="thin"/>
      <right style="thin"/>
      <top style="medium"/>
      <bottom/>
    </border>
    <border>
      <left style="thin"/>
      <right style="medium"/>
      <top style="medium"/>
      <bottom/>
    </border>
    <border>
      <left style="thin"/>
      <right/>
      <top/>
      <bottom style="thin"/>
    </border>
    <border>
      <left style="thin"/>
      <right/>
      <top style="thin"/>
      <bottom style="thin"/>
    </border>
    <border>
      <left style="thin"/>
      <right style="medium"/>
      <top/>
      <bottom style="medium"/>
    </border>
    <border>
      <left style="medium"/>
      <right>
        <color indexed="63"/>
      </right>
      <top>
        <color indexed="63"/>
      </top>
      <bottom style="medium"/>
    </border>
    <border>
      <left style="thin"/>
      <right style="medium"/>
      <top style="thin"/>
      <bottom/>
    </border>
    <border>
      <left style="medium"/>
      <right style="thin"/>
      <top style="thin"/>
      <bottom/>
    </border>
    <border>
      <left style="thin"/>
      <right/>
      <top/>
      <bottom style="medium"/>
    </border>
    <border>
      <left style="medium"/>
      <right style="medium"/>
      <top style="medium"/>
      <bottom>
        <color indexed="63"/>
      </bottom>
    </border>
    <border>
      <left style="medium"/>
      <right style="medium"/>
      <top>
        <color indexed="63"/>
      </top>
      <bottom style="medium"/>
    </border>
    <border>
      <left style="medium"/>
      <right style="thin"/>
      <top/>
      <bottom style="medium"/>
    </border>
    <border>
      <left style="thin"/>
      <right/>
      <top style="thin"/>
      <bottom style="medium"/>
    </border>
    <border>
      <left/>
      <right style="thin"/>
      <top style="thin"/>
      <bottom style="medium"/>
    </border>
    <border>
      <left style="medium"/>
      <right style="thin"/>
      <top style="thin"/>
      <bottom style="medium"/>
    </border>
    <border>
      <left style="medium"/>
      <right style="medium"/>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1" fillId="23" borderId="5" applyNumberFormat="0" applyFont="0" applyAlignment="0" applyProtection="0"/>
    <xf numFmtId="0" fontId="47"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417">
    <xf numFmtId="0" fontId="0" fillId="0" borderId="0" xfId="0" applyFont="1" applyAlignment="1">
      <alignment/>
    </xf>
    <xf numFmtId="0" fontId="56" fillId="0" borderId="0" xfId="36" applyFont="1" applyFill="1" applyAlignment="1" applyProtection="1">
      <alignment vertical="center" wrapText="1"/>
      <protection/>
    </xf>
    <xf numFmtId="180" fontId="57" fillId="0" borderId="10" xfId="0" applyNumberFormat="1" applyFont="1" applyBorder="1" applyAlignment="1" applyProtection="1">
      <alignment horizontal="center" vertical="center" wrapText="1"/>
      <protection locked="0"/>
    </xf>
    <xf numFmtId="0" fontId="0" fillId="0" borderId="0" xfId="0" applyAlignment="1">
      <alignment vertical="center"/>
    </xf>
    <xf numFmtId="0" fontId="0" fillId="0" borderId="11" xfId="0" applyBorder="1" applyAlignment="1">
      <alignment vertical="center"/>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horizontal="center" vertical="center"/>
    </xf>
    <xf numFmtId="180" fontId="0" fillId="0" borderId="12"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180" fontId="0" fillId="0" borderId="14" xfId="0" applyNumberFormat="1" applyBorder="1" applyAlignment="1">
      <alignment vertical="center"/>
    </xf>
    <xf numFmtId="0" fontId="0" fillId="0" borderId="14" xfId="0" applyBorder="1" applyAlignment="1">
      <alignment horizontal="center" vertical="center"/>
    </xf>
    <xf numFmtId="180" fontId="0" fillId="0" borderId="15" xfId="0" applyNumberForma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48" fillId="33" borderId="0" xfId="0" applyFont="1" applyFill="1" applyBorder="1" applyAlignment="1">
      <alignment vertical="center"/>
    </xf>
    <xf numFmtId="0" fontId="48" fillId="33" borderId="16" xfId="0" applyFont="1" applyFill="1" applyBorder="1" applyAlignment="1">
      <alignment vertical="center"/>
    </xf>
    <xf numFmtId="0" fontId="48" fillId="34" borderId="17" xfId="0" applyFont="1" applyFill="1" applyBorder="1" applyAlignment="1">
      <alignment horizontal="center" vertical="center" wrapText="1"/>
    </xf>
    <xf numFmtId="0" fontId="48" fillId="34" borderId="18" xfId="0" applyFont="1" applyFill="1" applyBorder="1" applyAlignment="1">
      <alignment horizontal="center" vertical="center" wrapText="1"/>
    </xf>
    <xf numFmtId="180" fontId="48" fillId="34" borderId="19" xfId="0" applyNumberFormat="1" applyFont="1" applyFill="1" applyBorder="1" applyAlignment="1">
      <alignment vertical="center"/>
    </xf>
    <xf numFmtId="180" fontId="48" fillId="34" borderId="20" xfId="0" applyNumberFormat="1" applyFont="1" applyFill="1" applyBorder="1" applyAlignment="1">
      <alignment vertical="center"/>
    </xf>
    <xf numFmtId="180" fontId="48" fillId="34" borderId="21" xfId="0"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180" fontId="0" fillId="0" borderId="24" xfId="0" applyNumberFormat="1" applyBorder="1" applyAlignment="1">
      <alignment vertical="center"/>
    </xf>
    <xf numFmtId="0" fontId="0" fillId="0" borderId="23" xfId="0" applyBorder="1" applyAlignment="1">
      <alignment vertical="center" wrapText="1"/>
    </xf>
    <xf numFmtId="0" fontId="0" fillId="0" borderId="10" xfId="0" applyBorder="1" applyAlignment="1">
      <alignment vertical="center" wrapText="1"/>
    </xf>
    <xf numFmtId="0" fontId="0" fillId="0" borderId="25" xfId="0" applyBorder="1" applyAlignment="1">
      <alignment horizontal="center" vertical="center"/>
    </xf>
    <xf numFmtId="180" fontId="0" fillId="0" borderId="26" xfId="0" applyNumberFormat="1" applyBorder="1" applyAlignment="1">
      <alignment vertical="center"/>
    </xf>
    <xf numFmtId="0" fontId="0" fillId="0" borderId="27" xfId="0" applyBorder="1" applyAlignment="1">
      <alignment vertical="center"/>
    </xf>
    <xf numFmtId="0" fontId="0" fillId="0" borderId="25" xfId="0" applyBorder="1" applyAlignment="1">
      <alignment vertical="center" wrapText="1"/>
    </xf>
    <xf numFmtId="180" fontId="0" fillId="0" borderId="25" xfId="0" applyNumberFormat="1" applyBorder="1" applyAlignment="1">
      <alignment vertical="center"/>
    </xf>
    <xf numFmtId="180" fontId="0" fillId="0" borderId="28" xfId="0" applyNumberFormat="1" applyBorder="1" applyAlignment="1">
      <alignment vertical="center"/>
    </xf>
    <xf numFmtId="0" fontId="0" fillId="0" borderId="17" xfId="0" applyBorder="1" applyAlignment="1">
      <alignment horizontal="center" vertical="center"/>
    </xf>
    <xf numFmtId="0" fontId="48" fillId="0" borderId="29" xfId="0" applyFont="1" applyBorder="1" applyAlignment="1">
      <alignment vertical="center"/>
    </xf>
    <xf numFmtId="0" fontId="0" fillId="0" borderId="30" xfId="0" applyBorder="1" applyAlignment="1">
      <alignment vertical="center"/>
    </xf>
    <xf numFmtId="0" fontId="48"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48" fillId="33" borderId="33" xfId="0" applyFont="1" applyFill="1" applyBorder="1" applyAlignment="1">
      <alignment vertical="center"/>
    </xf>
    <xf numFmtId="0" fontId="48" fillId="33" borderId="34" xfId="0" applyFont="1" applyFill="1" applyBorder="1" applyAlignment="1">
      <alignment vertical="center"/>
    </xf>
    <xf numFmtId="0" fontId="57" fillId="0" borderId="0" xfId="0" applyFont="1" applyAlignment="1" applyProtection="1">
      <alignment/>
      <protection/>
    </xf>
    <xf numFmtId="0" fontId="57" fillId="0" borderId="0" xfId="0" applyFont="1" applyAlignment="1" applyProtection="1">
      <alignment vertical="center"/>
      <protection/>
    </xf>
    <xf numFmtId="0" fontId="57" fillId="0" borderId="35" xfId="0" applyFont="1" applyBorder="1" applyAlignment="1" applyProtection="1">
      <alignment/>
      <protection/>
    </xf>
    <xf numFmtId="0" fontId="3" fillId="35" borderId="36" xfId="0" applyFont="1" applyFill="1" applyBorder="1" applyAlignment="1" applyProtection="1">
      <alignment vertical="center" wrapText="1"/>
      <protection/>
    </xf>
    <xf numFmtId="0" fontId="3" fillId="35" borderId="37" xfId="0" applyFont="1" applyFill="1" applyBorder="1" applyAlignment="1" applyProtection="1">
      <alignment horizontal="center" vertical="center" wrapText="1"/>
      <protection/>
    </xf>
    <xf numFmtId="0" fontId="4" fillId="36" borderId="22" xfId="0" applyFont="1" applyFill="1" applyBorder="1" applyAlignment="1" applyProtection="1">
      <alignment vertical="center" wrapText="1"/>
      <protection/>
    </xf>
    <xf numFmtId="0" fontId="4" fillId="36" borderId="38" xfId="0" applyFont="1" applyFill="1" applyBorder="1" applyAlignment="1" applyProtection="1">
      <alignment horizontal="left" vertical="center" wrapText="1"/>
      <protection/>
    </xf>
    <xf numFmtId="0" fontId="4" fillId="36" borderId="39" xfId="0" applyFont="1" applyFill="1" applyBorder="1" applyAlignment="1" applyProtection="1">
      <alignment horizontal="left" vertical="center" wrapText="1"/>
      <protection/>
    </xf>
    <xf numFmtId="0" fontId="58" fillId="36" borderId="0" xfId="0" applyFont="1" applyFill="1" applyBorder="1" applyAlignment="1" applyProtection="1">
      <alignment vertical="center" wrapText="1"/>
      <protection/>
    </xf>
    <xf numFmtId="0" fontId="57" fillId="36" borderId="0" xfId="0" applyFont="1" applyFill="1" applyBorder="1" applyAlignment="1" applyProtection="1">
      <alignment horizontal="center" vertical="center" wrapText="1"/>
      <protection/>
    </xf>
    <xf numFmtId="0" fontId="57" fillId="36" borderId="35" xfId="0" applyFont="1" applyFill="1" applyBorder="1" applyAlignment="1" applyProtection="1">
      <alignment vertical="center" wrapText="1"/>
      <protection/>
    </xf>
    <xf numFmtId="0" fontId="57" fillId="0" borderId="40" xfId="0" applyFont="1" applyFill="1" applyBorder="1" applyAlignment="1" applyProtection="1">
      <alignment vertical="center" wrapText="1"/>
      <protection/>
    </xf>
    <xf numFmtId="0" fontId="57" fillId="0" borderId="10" xfId="0" applyFont="1" applyFill="1" applyBorder="1" applyAlignment="1" applyProtection="1">
      <alignment horizontal="center" vertical="center" wrapText="1"/>
      <protection/>
    </xf>
    <xf numFmtId="0" fontId="57" fillId="0" borderId="35" xfId="0" applyFont="1" applyBorder="1" applyAlignment="1" applyProtection="1">
      <alignment horizontal="center" vertical="center"/>
      <protection/>
    </xf>
    <xf numFmtId="0" fontId="57" fillId="0" borderId="0" xfId="0" applyFont="1" applyAlignment="1" applyProtection="1">
      <alignment vertical="center" wrapText="1"/>
      <protection/>
    </xf>
    <xf numFmtId="0" fontId="57" fillId="37" borderId="40" xfId="0" applyFont="1" applyFill="1" applyBorder="1" applyAlignment="1" applyProtection="1">
      <alignment vertical="center" wrapText="1"/>
      <protection/>
    </xf>
    <xf numFmtId="0" fontId="4" fillId="38" borderId="41" xfId="0" applyFont="1" applyFill="1" applyBorder="1" applyAlignment="1" applyProtection="1">
      <alignment vertical="center" wrapText="1"/>
      <protection/>
    </xf>
    <xf numFmtId="180" fontId="58" fillId="38" borderId="25" xfId="0" applyNumberFormat="1" applyFont="1" applyFill="1" applyBorder="1" applyAlignment="1" applyProtection="1">
      <alignment horizontal="center" vertical="center" wrapText="1"/>
      <protection/>
    </xf>
    <xf numFmtId="9" fontId="4" fillId="38" borderId="25" xfId="0" applyNumberFormat="1" applyFont="1" applyFill="1" applyBorder="1" applyAlignment="1" applyProtection="1">
      <alignment horizontal="center" vertical="center" wrapText="1"/>
      <protection/>
    </xf>
    <xf numFmtId="180" fontId="4" fillId="38" borderId="42" xfId="0" applyNumberFormat="1" applyFont="1" applyFill="1" applyBorder="1" applyAlignment="1" applyProtection="1">
      <alignment horizontal="center" vertical="center" wrapText="1"/>
      <protection/>
    </xf>
    <xf numFmtId="0" fontId="58" fillId="0" borderId="35" xfId="0" applyFont="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pplyProtection="1">
      <alignment vertical="center"/>
      <protection/>
    </xf>
    <xf numFmtId="0" fontId="4" fillId="36" borderId="43" xfId="0" applyFont="1" applyFill="1" applyBorder="1" applyAlignment="1" applyProtection="1">
      <alignment horizontal="left" vertical="center"/>
      <protection/>
    </xf>
    <xf numFmtId="0" fontId="4" fillId="36" borderId="44" xfId="0" applyFont="1" applyFill="1" applyBorder="1" applyAlignment="1" applyProtection="1">
      <alignment horizontal="left" vertical="center"/>
      <protection/>
    </xf>
    <xf numFmtId="0" fontId="58" fillId="36" borderId="45" xfId="0" applyFont="1" applyFill="1" applyBorder="1" applyAlignment="1" applyProtection="1">
      <alignment vertical="center"/>
      <protection/>
    </xf>
    <xf numFmtId="0" fontId="58" fillId="36" borderId="45" xfId="0" applyFont="1" applyFill="1" applyBorder="1" applyAlignment="1" applyProtection="1">
      <alignment horizontal="center" vertical="center"/>
      <protection/>
    </xf>
    <xf numFmtId="0" fontId="58" fillId="36" borderId="46" xfId="0" applyFont="1" applyFill="1" applyBorder="1" applyAlignment="1" applyProtection="1">
      <alignment vertical="center"/>
      <protection/>
    </xf>
    <xf numFmtId="0" fontId="58" fillId="0" borderId="35" xfId="0" applyFont="1" applyBorder="1" applyAlignment="1" applyProtection="1">
      <alignment/>
      <protection/>
    </xf>
    <xf numFmtId="0" fontId="4" fillId="36" borderId="27" xfId="0" applyFont="1" applyFill="1" applyBorder="1" applyAlignment="1" applyProtection="1">
      <alignment vertical="center" wrapText="1"/>
      <protection/>
    </xf>
    <xf numFmtId="0" fontId="4" fillId="36" borderId="47" xfId="0" applyFont="1" applyFill="1" applyBorder="1" applyAlignment="1" applyProtection="1">
      <alignment horizontal="left" vertical="center"/>
      <protection/>
    </xf>
    <xf numFmtId="0" fontId="4" fillId="36" borderId="48" xfId="0" applyFont="1" applyFill="1" applyBorder="1" applyAlignment="1" applyProtection="1">
      <alignment horizontal="left" vertical="center"/>
      <protection/>
    </xf>
    <xf numFmtId="0" fontId="58" fillId="36" borderId="34" xfId="0" applyFont="1" applyFill="1" applyBorder="1" applyAlignment="1" applyProtection="1">
      <alignment vertical="center"/>
      <protection/>
    </xf>
    <xf numFmtId="0" fontId="58" fillId="36" borderId="34" xfId="0" applyFont="1" applyFill="1" applyBorder="1" applyAlignment="1" applyProtection="1">
      <alignment horizontal="center" vertical="center"/>
      <protection/>
    </xf>
    <xf numFmtId="0" fontId="58" fillId="36" borderId="28" xfId="0" applyFont="1" applyFill="1" applyBorder="1" applyAlignment="1" applyProtection="1">
      <alignment vertical="center"/>
      <protection/>
    </xf>
    <xf numFmtId="0" fontId="4" fillId="36" borderId="47" xfId="0" applyFont="1" applyFill="1" applyBorder="1" applyAlignment="1" applyProtection="1">
      <alignment horizontal="left" vertical="center" wrapText="1"/>
      <protection/>
    </xf>
    <xf numFmtId="0" fontId="4" fillId="36" borderId="48" xfId="0" applyFont="1" applyFill="1" applyBorder="1" applyAlignment="1" applyProtection="1">
      <alignment horizontal="left" vertical="center" wrapText="1"/>
      <protection/>
    </xf>
    <xf numFmtId="0" fontId="58" fillId="36" borderId="34" xfId="0" applyFont="1" applyFill="1" applyBorder="1" applyAlignment="1" applyProtection="1">
      <alignment vertical="center" wrapText="1"/>
      <protection/>
    </xf>
    <xf numFmtId="0" fontId="58" fillId="36" borderId="34" xfId="0" applyFont="1" applyFill="1" applyBorder="1" applyAlignment="1" applyProtection="1">
      <alignment horizontal="center" vertical="center" wrapText="1"/>
      <protection/>
    </xf>
    <xf numFmtId="0" fontId="58" fillId="36" borderId="28" xfId="0" applyFont="1" applyFill="1" applyBorder="1" applyAlignment="1" applyProtection="1">
      <alignment vertical="center" wrapText="1"/>
      <protection/>
    </xf>
    <xf numFmtId="0" fontId="57" fillId="0" borderId="49" xfId="0" applyFont="1" applyFill="1" applyBorder="1" applyAlignment="1" applyProtection="1">
      <alignment vertical="center" wrapText="1"/>
      <protection/>
    </xf>
    <xf numFmtId="0" fontId="4" fillId="36" borderId="50" xfId="0" applyFont="1" applyFill="1" applyBorder="1" applyAlignment="1" applyProtection="1">
      <alignment horizontal="left" vertical="center" wrapText="1"/>
      <protection/>
    </xf>
    <xf numFmtId="0" fontId="58" fillId="36" borderId="0" xfId="0" applyFont="1" applyFill="1" applyBorder="1" applyAlignment="1" applyProtection="1">
      <alignment horizontal="center" vertical="center" wrapText="1"/>
      <protection/>
    </xf>
    <xf numFmtId="0" fontId="58" fillId="36" borderId="35" xfId="0" applyFont="1" applyFill="1" applyBorder="1" applyAlignment="1" applyProtection="1">
      <alignment vertical="center" wrapText="1"/>
      <protection/>
    </xf>
    <xf numFmtId="180" fontId="58" fillId="38" borderId="27" xfId="0" applyNumberFormat="1" applyFont="1" applyFill="1" applyBorder="1" applyAlignment="1" applyProtection="1">
      <alignment horizontal="center" vertical="center" wrapText="1"/>
      <protection/>
    </xf>
    <xf numFmtId="0" fontId="57" fillId="0" borderId="17" xfId="0" applyFont="1" applyFill="1" applyBorder="1" applyAlignment="1" applyProtection="1">
      <alignment vertical="center" wrapText="1"/>
      <protection/>
    </xf>
    <xf numFmtId="180" fontId="58" fillId="38" borderId="48" xfId="0" applyNumberFormat="1" applyFont="1" applyFill="1" applyBorder="1" applyAlignment="1" applyProtection="1">
      <alignment horizontal="center" vertical="center" wrapText="1"/>
      <protection/>
    </xf>
    <xf numFmtId="0" fontId="4" fillId="36" borderId="13" xfId="0" applyFont="1" applyFill="1" applyBorder="1" applyAlignment="1" applyProtection="1">
      <alignment vertical="center" wrapText="1"/>
      <protection/>
    </xf>
    <xf numFmtId="0" fontId="58" fillId="36" borderId="51" xfId="0" applyFont="1" applyFill="1" applyBorder="1" applyAlignment="1" applyProtection="1">
      <alignment vertical="center" wrapText="1"/>
      <protection/>
    </xf>
    <xf numFmtId="0" fontId="58" fillId="36" borderId="52" xfId="0" applyFont="1" applyFill="1" applyBorder="1" applyAlignment="1" applyProtection="1">
      <alignment vertical="center" wrapText="1"/>
      <protection/>
    </xf>
    <xf numFmtId="0" fontId="58" fillId="36" borderId="52" xfId="0" applyFont="1" applyFill="1" applyBorder="1" applyAlignment="1" applyProtection="1">
      <alignment horizontal="center" vertical="center" wrapText="1"/>
      <protection/>
    </xf>
    <xf numFmtId="0" fontId="58" fillId="36" borderId="53" xfId="0" applyFont="1" applyFill="1" applyBorder="1" applyAlignment="1" applyProtection="1">
      <alignment vertical="center" wrapText="1"/>
      <protection/>
    </xf>
    <xf numFmtId="0" fontId="4" fillId="36" borderId="51" xfId="0" applyFont="1" applyFill="1" applyBorder="1" applyAlignment="1" applyProtection="1">
      <alignment horizontal="left" vertical="center" wrapText="1"/>
      <protection/>
    </xf>
    <xf numFmtId="0" fontId="57" fillId="39" borderId="37" xfId="0" applyFont="1" applyFill="1" applyBorder="1" applyAlignment="1" applyProtection="1">
      <alignment vertical="center" wrapText="1"/>
      <protection/>
    </xf>
    <xf numFmtId="0" fontId="57" fillId="39" borderId="54" xfId="0" applyFont="1" applyFill="1" applyBorder="1" applyAlignment="1" applyProtection="1">
      <alignment horizontal="center" vertical="center" wrapText="1"/>
      <protection/>
    </xf>
    <xf numFmtId="0" fontId="4" fillId="36" borderId="55" xfId="0" applyFont="1" applyFill="1" applyBorder="1" applyAlignment="1" applyProtection="1">
      <alignment vertical="center" wrapText="1"/>
      <protection/>
    </xf>
    <xf numFmtId="0" fontId="4" fillId="36" borderId="56" xfId="0" applyFont="1" applyFill="1" applyBorder="1" applyAlignment="1" applyProtection="1">
      <alignment horizontal="left" vertical="center" wrapText="1"/>
      <protection/>
    </xf>
    <xf numFmtId="0" fontId="4" fillId="36" borderId="57" xfId="0" applyFont="1" applyFill="1" applyBorder="1" applyAlignment="1" applyProtection="1">
      <alignment horizontal="left" vertical="center" wrapText="1"/>
      <protection/>
    </xf>
    <xf numFmtId="0" fontId="58" fillId="36" borderId="30" xfId="0" applyFont="1" applyFill="1" applyBorder="1" applyAlignment="1" applyProtection="1">
      <alignment vertical="center" wrapText="1"/>
      <protection/>
    </xf>
    <xf numFmtId="0" fontId="58" fillId="36" borderId="30" xfId="0" applyFont="1" applyFill="1" applyBorder="1" applyAlignment="1" applyProtection="1">
      <alignment horizontal="center" vertical="center" wrapText="1"/>
      <protection/>
    </xf>
    <xf numFmtId="0" fontId="58" fillId="36" borderId="31" xfId="0" applyFont="1" applyFill="1" applyBorder="1" applyAlignment="1" applyProtection="1">
      <alignment vertical="center" wrapText="1"/>
      <protection/>
    </xf>
    <xf numFmtId="0" fontId="58" fillId="0" borderId="35" xfId="0" applyFont="1" applyBorder="1" applyAlignment="1" applyProtection="1">
      <alignment vertical="center" wrapText="1"/>
      <protection/>
    </xf>
    <xf numFmtId="0" fontId="57" fillId="0" borderId="35" xfId="0" applyFont="1" applyBorder="1" applyAlignment="1" applyProtection="1">
      <alignment vertical="center" wrapText="1"/>
      <protection/>
    </xf>
    <xf numFmtId="0" fontId="57" fillId="0" borderId="17" xfId="0" applyFont="1" applyBorder="1" applyAlignment="1" applyProtection="1">
      <alignment vertical="center" wrapText="1"/>
      <protection/>
    </xf>
    <xf numFmtId="3" fontId="57" fillId="0" borderId="17" xfId="0" applyNumberFormat="1" applyFont="1" applyBorder="1" applyAlignment="1" applyProtection="1">
      <alignment horizontal="center" vertical="center" wrapText="1"/>
      <protection/>
    </xf>
    <xf numFmtId="0" fontId="57" fillId="0" borderId="35" xfId="0" applyFont="1" applyBorder="1" applyAlignment="1" applyProtection="1">
      <alignment horizontal="center" vertical="center" wrapText="1"/>
      <protection/>
    </xf>
    <xf numFmtId="0" fontId="4" fillId="38" borderId="27" xfId="0" applyFont="1" applyFill="1" applyBorder="1" applyAlignment="1" applyProtection="1">
      <alignment vertical="center" wrapText="1"/>
      <protection/>
    </xf>
    <xf numFmtId="0" fontId="3" fillId="35" borderId="27" xfId="0" applyFont="1" applyFill="1" applyBorder="1" applyAlignment="1" applyProtection="1">
      <alignment vertical="center" wrapText="1"/>
      <protection/>
    </xf>
    <xf numFmtId="0" fontId="3" fillId="35" borderId="25" xfId="0" applyFont="1" applyFill="1" applyBorder="1" applyAlignment="1" applyProtection="1">
      <alignment horizontal="center" vertical="center" wrapText="1"/>
      <protection/>
    </xf>
    <xf numFmtId="0" fontId="3" fillId="35" borderId="25" xfId="0" applyFont="1" applyFill="1" applyBorder="1" applyAlignment="1" applyProtection="1">
      <alignment vertical="center" wrapText="1"/>
      <protection/>
    </xf>
    <xf numFmtId="0" fontId="3" fillId="35" borderId="42" xfId="0" applyFont="1" applyFill="1" applyBorder="1" applyAlignment="1" applyProtection="1">
      <alignment vertical="center" wrapText="1"/>
      <protection/>
    </xf>
    <xf numFmtId="0" fontId="57" fillId="0" borderId="14"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3" fillId="35" borderId="48" xfId="0" applyFont="1" applyFill="1" applyBorder="1" applyAlignment="1" applyProtection="1">
      <alignment vertical="center" wrapText="1"/>
      <protection/>
    </xf>
    <xf numFmtId="0" fontId="3" fillId="0" borderId="58" xfId="0" applyFont="1" applyBorder="1" applyAlignment="1" applyProtection="1">
      <alignment vertical="center" wrapText="1"/>
      <protection/>
    </xf>
    <xf numFmtId="180" fontId="57" fillId="0" borderId="17" xfId="0" applyNumberFormat="1" applyFont="1" applyFill="1" applyBorder="1" applyAlignment="1" applyProtection="1">
      <alignment horizontal="center" vertical="center" wrapText="1"/>
      <protection/>
    </xf>
    <xf numFmtId="9" fontId="57" fillId="0" borderId="17" xfId="0" applyNumberFormat="1" applyFont="1" applyFill="1" applyBorder="1" applyAlignment="1" applyProtection="1">
      <alignment horizontal="center" vertical="center" wrapText="1"/>
      <protection/>
    </xf>
    <xf numFmtId="180" fontId="57" fillId="0" borderId="18" xfId="0" applyNumberFormat="1" applyFont="1" applyFill="1" applyBorder="1" applyAlignment="1" applyProtection="1">
      <alignment horizontal="center" vertical="center" wrapText="1"/>
      <protection/>
    </xf>
    <xf numFmtId="0" fontId="3" fillId="0" borderId="11" xfId="0" applyFont="1" applyBorder="1" applyAlignment="1" applyProtection="1">
      <alignment vertical="center" wrapText="1"/>
      <protection/>
    </xf>
    <xf numFmtId="0" fontId="57" fillId="0" borderId="40" xfId="0" applyFont="1" applyBorder="1" applyAlignment="1" applyProtection="1">
      <alignment vertical="center" wrapText="1"/>
      <protection/>
    </xf>
    <xf numFmtId="9" fontId="57" fillId="0" borderId="10" xfId="0" applyNumberFormat="1" applyFont="1" applyBorder="1" applyAlignment="1" applyProtection="1">
      <alignment horizontal="center" vertical="center" wrapText="1"/>
      <protection/>
    </xf>
    <xf numFmtId="0" fontId="3" fillId="0" borderId="11" xfId="0" applyFont="1" applyFill="1" applyBorder="1" applyAlignment="1" applyProtection="1">
      <alignment vertical="center" wrapText="1"/>
      <protection/>
    </xf>
    <xf numFmtId="0" fontId="58" fillId="0" borderId="0" xfId="0" applyFont="1" applyAlignment="1" applyProtection="1">
      <alignment vertical="center" wrapText="1"/>
      <protection/>
    </xf>
    <xf numFmtId="180" fontId="58" fillId="0" borderId="0" xfId="0" applyNumberFormat="1" applyFont="1" applyAlignment="1" applyProtection="1">
      <alignment vertical="center" wrapText="1"/>
      <protection/>
    </xf>
    <xf numFmtId="0" fontId="4" fillId="40" borderId="41" xfId="0" applyFont="1" applyFill="1" applyBorder="1" applyAlignment="1" applyProtection="1">
      <alignment vertical="center" wrapText="1"/>
      <protection/>
    </xf>
    <xf numFmtId="180" fontId="4" fillId="40" borderId="48" xfId="0" applyNumberFormat="1" applyFont="1" applyFill="1" applyBorder="1" applyAlignment="1" applyProtection="1">
      <alignment horizontal="center" vertical="center" wrapText="1"/>
      <protection/>
    </xf>
    <xf numFmtId="9" fontId="4" fillId="40" borderId="25" xfId="0" applyNumberFormat="1" applyFont="1" applyFill="1" applyBorder="1" applyAlignment="1" applyProtection="1">
      <alignment horizontal="center" vertical="center" wrapText="1"/>
      <protection/>
    </xf>
    <xf numFmtId="180" fontId="4" fillId="40" borderId="42" xfId="0" applyNumberFormat="1" applyFont="1" applyFill="1" applyBorder="1" applyAlignment="1" applyProtection="1">
      <alignment horizontal="center" vertical="center" wrapText="1"/>
      <protection/>
    </xf>
    <xf numFmtId="0" fontId="57" fillId="0" borderId="59" xfId="0" applyFont="1" applyBorder="1" applyAlignment="1" applyProtection="1">
      <alignment/>
      <protection/>
    </xf>
    <xf numFmtId="0" fontId="57" fillId="0" borderId="0" xfId="0" applyFont="1" applyBorder="1" applyAlignment="1" applyProtection="1">
      <alignment/>
      <protection/>
    </xf>
    <xf numFmtId="180" fontId="57" fillId="0" borderId="0" xfId="0" applyNumberFormat="1" applyFont="1" applyBorder="1" applyAlignment="1" applyProtection="1">
      <alignment/>
      <protection/>
    </xf>
    <xf numFmtId="180" fontId="57" fillId="0" borderId="0" xfId="0" applyNumberFormat="1" applyFont="1" applyBorder="1" applyAlignment="1" applyProtection="1">
      <alignment horizontal="center"/>
      <protection/>
    </xf>
    <xf numFmtId="0" fontId="3" fillId="0" borderId="31"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3" fillId="35" borderId="57" xfId="0" applyFont="1" applyFill="1" applyBorder="1" applyAlignment="1" applyProtection="1">
      <alignment vertical="center" wrapText="1"/>
      <protection/>
    </xf>
    <xf numFmtId="0" fontId="3" fillId="35" borderId="60" xfId="0" applyFont="1" applyFill="1" applyBorder="1" applyAlignment="1" applyProtection="1">
      <alignment horizontal="center" vertical="center" wrapText="1"/>
      <protection/>
    </xf>
    <xf numFmtId="0" fontId="3" fillId="35" borderId="61" xfId="0" applyFont="1" applyFill="1" applyBorder="1" applyAlignment="1" applyProtection="1">
      <alignment vertical="center" wrapText="1"/>
      <protection/>
    </xf>
    <xf numFmtId="0" fontId="3" fillId="36" borderId="27" xfId="0" applyFont="1" applyFill="1" applyBorder="1" applyAlignment="1" applyProtection="1">
      <alignment vertical="center"/>
      <protection/>
    </xf>
    <xf numFmtId="0" fontId="3" fillId="36" borderId="34" xfId="0" applyFont="1" applyFill="1" applyBorder="1" applyAlignment="1" applyProtection="1">
      <alignment horizontal="left" vertical="center"/>
      <protection/>
    </xf>
    <xf numFmtId="0" fontId="3" fillId="0" borderId="0" xfId="0" applyFont="1" applyFill="1" applyBorder="1" applyAlignment="1" applyProtection="1">
      <alignment vertical="center" wrapText="1"/>
      <protection/>
    </xf>
    <xf numFmtId="0" fontId="57" fillId="0" borderId="62"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3" fontId="57" fillId="0" borderId="17" xfId="0" applyNumberFormat="1" applyFont="1" applyFill="1" applyBorder="1" applyAlignment="1" applyProtection="1">
      <alignment horizontal="center" vertical="center" wrapText="1"/>
      <protection/>
    </xf>
    <xf numFmtId="0" fontId="57" fillId="0" borderId="63"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57" fillId="0" borderId="0" xfId="0" applyFont="1" applyFill="1" applyAlignment="1" applyProtection="1">
      <alignment vertical="center" wrapText="1"/>
      <protection/>
    </xf>
    <xf numFmtId="0" fontId="59" fillId="0" borderId="0" xfId="0" applyFont="1" applyAlignment="1" applyProtection="1">
      <alignment vertical="center"/>
      <protection/>
    </xf>
    <xf numFmtId="0" fontId="57" fillId="0" borderId="0" xfId="0" applyFont="1" applyFill="1" applyAlignment="1" applyProtection="1">
      <alignment/>
      <protection/>
    </xf>
    <xf numFmtId="0" fontId="57" fillId="0" borderId="0" xfId="0" applyFont="1" applyFill="1" applyAlignment="1" applyProtection="1">
      <alignment vertical="center"/>
      <protection/>
    </xf>
    <xf numFmtId="0" fontId="4" fillId="38" borderId="33" xfId="0" applyFont="1" applyFill="1" applyBorder="1" applyAlignment="1" applyProtection="1">
      <alignment vertical="center" wrapText="1"/>
      <protection/>
    </xf>
    <xf numFmtId="180" fontId="4" fillId="38" borderId="48" xfId="0" applyNumberFormat="1" applyFont="1" applyFill="1" applyBorder="1" applyAlignment="1" applyProtection="1">
      <alignment horizontal="center" vertical="center" wrapText="1"/>
      <protection/>
    </xf>
    <xf numFmtId="0" fontId="57" fillId="0" borderId="33" xfId="0" applyFont="1" applyBorder="1" applyAlignment="1" applyProtection="1">
      <alignment horizontal="center" vertical="center"/>
      <protection/>
    </xf>
    <xf numFmtId="180" fontId="3" fillId="0" borderId="25" xfId="0" applyNumberFormat="1" applyFont="1" applyFill="1" applyBorder="1" applyAlignment="1" applyProtection="1">
      <alignment horizontal="center" vertical="center" wrapText="1"/>
      <protection/>
    </xf>
    <xf numFmtId="9" fontId="3" fillId="0" borderId="25" xfId="0" applyNumberFormat="1" applyFont="1" applyFill="1" applyBorder="1" applyAlignment="1" applyProtection="1">
      <alignment horizontal="center" vertical="center" wrapText="1"/>
      <protection/>
    </xf>
    <xf numFmtId="180" fontId="3" fillId="0" borderId="42" xfId="0" applyNumberFormat="1" applyFont="1" applyFill="1" applyBorder="1" applyAlignment="1" applyProtection="1">
      <alignment horizontal="center" vertical="center" wrapText="1"/>
      <protection/>
    </xf>
    <xf numFmtId="0" fontId="5" fillId="0" borderId="35" xfId="0" applyFont="1" applyBorder="1" applyAlignment="1" applyProtection="1">
      <alignment vertical="center"/>
      <protection/>
    </xf>
    <xf numFmtId="0" fontId="5" fillId="0" borderId="0" xfId="0" applyFont="1" applyAlignment="1" applyProtection="1">
      <alignment vertical="center"/>
      <protection/>
    </xf>
    <xf numFmtId="0" fontId="57" fillId="0" borderId="59" xfId="0" applyFont="1" applyBorder="1" applyAlignment="1" applyProtection="1">
      <alignment vertical="center" wrapText="1"/>
      <protection/>
    </xf>
    <xf numFmtId="0" fontId="57" fillId="0" borderId="0" xfId="0" applyFont="1" applyBorder="1" applyAlignment="1" applyProtection="1">
      <alignment vertical="center" wrapText="1"/>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horizontal="center"/>
      <protection/>
    </xf>
    <xf numFmtId="4" fontId="57" fillId="0" borderId="0" xfId="0" applyNumberFormat="1" applyFont="1" applyAlignment="1" applyProtection="1">
      <alignment vertical="center" wrapText="1"/>
      <protection/>
    </xf>
    <xf numFmtId="0" fontId="3" fillId="40" borderId="25" xfId="0" applyFont="1" applyFill="1" applyBorder="1" applyAlignment="1" applyProtection="1">
      <alignment horizontal="center" vertical="center" wrapText="1"/>
      <protection/>
    </xf>
    <xf numFmtId="180" fontId="3" fillId="38" borderId="25" xfId="0" applyNumberFormat="1" applyFont="1" applyFill="1" applyBorder="1" applyAlignment="1" applyProtection="1">
      <alignment horizontal="center" vertical="center" wrapText="1"/>
      <protection/>
    </xf>
    <xf numFmtId="9" fontId="3" fillId="38" borderId="25" xfId="0" applyNumberFormat="1" applyFont="1" applyFill="1" applyBorder="1" applyAlignment="1" applyProtection="1">
      <alignment horizontal="center" vertical="center" wrapText="1"/>
      <protection/>
    </xf>
    <xf numFmtId="180" fontId="3" fillId="38" borderId="42" xfId="0" applyNumberFormat="1" applyFont="1" applyFill="1" applyBorder="1" applyAlignment="1" applyProtection="1">
      <alignment horizontal="center" vertical="center" wrapText="1"/>
      <protection/>
    </xf>
    <xf numFmtId="0" fontId="57" fillId="0" borderId="59" xfId="0" applyFont="1" applyBorder="1" applyAlignment="1" applyProtection="1">
      <alignment horizontal="center" vertical="center"/>
      <protection/>
    </xf>
    <xf numFmtId="180" fontId="3" fillId="37" borderId="41" xfId="0" applyNumberFormat="1" applyFont="1" applyFill="1" applyBorder="1" applyAlignment="1" applyProtection="1">
      <alignment horizontal="center" vertical="center" wrapText="1"/>
      <protection/>
    </xf>
    <xf numFmtId="0" fontId="57" fillId="0" borderId="32" xfId="0" applyFont="1" applyBorder="1" applyAlignment="1" applyProtection="1">
      <alignment/>
      <protection/>
    </xf>
    <xf numFmtId="0" fontId="57" fillId="0" borderId="0" xfId="0" applyFont="1" applyAlignment="1" applyProtection="1">
      <alignment horizontal="center"/>
      <protection/>
    </xf>
    <xf numFmtId="0" fontId="3" fillId="35" borderId="64" xfId="0" applyFont="1" applyFill="1" applyBorder="1" applyAlignment="1" applyProtection="1">
      <alignment horizontal="center" vertical="center" wrapText="1"/>
      <protection/>
    </xf>
    <xf numFmtId="0" fontId="3" fillId="40" borderId="42" xfId="0" applyFont="1" applyFill="1" applyBorder="1" applyAlignment="1" applyProtection="1">
      <alignment horizontal="center" vertical="center" wrapText="1"/>
      <protection/>
    </xf>
    <xf numFmtId="0" fontId="57" fillId="0" borderId="26" xfId="0" applyFont="1" applyFill="1" applyBorder="1" applyAlignment="1" applyProtection="1">
      <alignment horizontal="center" vertical="center" wrapText="1"/>
      <protection/>
    </xf>
    <xf numFmtId="0" fontId="57" fillId="0" borderId="17" xfId="0" applyFont="1" applyFill="1" applyBorder="1" applyAlignment="1" applyProtection="1">
      <alignment horizontal="center" vertical="center" wrapText="1"/>
      <protection/>
    </xf>
    <xf numFmtId="180" fontId="57" fillId="0" borderId="17" xfId="0" applyNumberFormat="1" applyFont="1" applyFill="1" applyBorder="1" applyAlignment="1" applyProtection="1">
      <alignment horizontal="center" vertical="center" wrapText="1"/>
      <protection locked="0"/>
    </xf>
    <xf numFmtId="0" fontId="57" fillId="37" borderId="26" xfId="0" applyFont="1" applyFill="1" applyBorder="1" applyAlignment="1" applyProtection="1">
      <alignment horizontal="center" vertical="center" wrapText="1"/>
      <protection/>
    </xf>
    <xf numFmtId="0" fontId="57" fillId="0" borderId="37" xfId="0" applyFont="1" applyBorder="1" applyAlignment="1" applyProtection="1">
      <alignment horizontal="center" vertical="center" wrapText="1"/>
      <protection/>
    </xf>
    <xf numFmtId="0" fontId="57" fillId="0" borderId="10" xfId="0" applyFont="1" applyFill="1" applyBorder="1" applyAlignment="1" applyProtection="1">
      <alignment vertical="center" wrapText="1"/>
      <protection/>
    </xf>
    <xf numFmtId="0" fontId="57" fillId="0" borderId="17" xfId="0" applyFont="1" applyBorder="1" applyAlignment="1" applyProtection="1">
      <alignment horizontal="center" vertical="center" wrapText="1"/>
      <protection/>
    </xf>
    <xf numFmtId="9" fontId="57" fillId="0" borderId="10" xfId="0" applyNumberFormat="1" applyFont="1" applyFill="1" applyBorder="1" applyAlignment="1" applyProtection="1">
      <alignment horizontal="center" vertical="center" wrapText="1"/>
      <protection/>
    </xf>
    <xf numFmtId="0" fontId="57" fillId="0" borderId="26" xfId="0" applyFont="1" applyBorder="1" applyAlignment="1" applyProtection="1">
      <alignment horizontal="center" vertical="center" wrapText="1"/>
      <protection/>
    </xf>
    <xf numFmtId="0" fontId="3" fillId="35" borderId="42" xfId="0" applyFont="1" applyFill="1" applyBorder="1" applyAlignment="1" applyProtection="1">
      <alignment horizontal="center" vertical="center" wrapText="1"/>
      <protection/>
    </xf>
    <xf numFmtId="0" fontId="60" fillId="0" borderId="0" xfId="0" applyFont="1" applyAlignment="1" applyProtection="1">
      <alignment horizontal="right"/>
      <protection/>
    </xf>
    <xf numFmtId="0" fontId="57" fillId="0" borderId="34" xfId="0" applyFont="1" applyBorder="1" applyAlignment="1" applyProtection="1">
      <alignment horizontal="left" vertical="center" wrapText="1"/>
      <protection/>
    </xf>
    <xf numFmtId="0" fontId="58" fillId="36" borderId="51" xfId="0" applyFont="1" applyFill="1" applyBorder="1" applyAlignment="1" applyProtection="1">
      <alignment horizontal="left" vertical="center" wrapText="1"/>
      <protection/>
    </xf>
    <xf numFmtId="0" fontId="58" fillId="36" borderId="52" xfId="0" applyFont="1" applyFill="1" applyBorder="1" applyAlignment="1" applyProtection="1">
      <alignment horizontal="left" vertical="center" wrapText="1"/>
      <protection/>
    </xf>
    <xf numFmtId="0" fontId="58" fillId="36" borderId="53" xfId="0" applyFont="1" applyFill="1" applyBorder="1" applyAlignment="1" applyProtection="1">
      <alignment horizontal="left" vertical="center" wrapText="1"/>
      <protection/>
    </xf>
    <xf numFmtId="0" fontId="4" fillId="36" borderId="47" xfId="0" applyFont="1" applyFill="1" applyBorder="1" applyAlignment="1" applyProtection="1">
      <alignment horizontal="left" vertical="center" wrapText="1"/>
      <protection/>
    </xf>
    <xf numFmtId="0" fontId="4" fillId="36" borderId="48" xfId="0" applyFont="1" applyFill="1" applyBorder="1" applyAlignment="1" applyProtection="1">
      <alignment horizontal="left" vertical="center" wrapText="1"/>
      <protection/>
    </xf>
    <xf numFmtId="0" fontId="5" fillId="36" borderId="65" xfId="0" applyFont="1" applyFill="1" applyBorder="1" applyAlignment="1" applyProtection="1">
      <alignment horizontal="left" vertical="center" wrapText="1"/>
      <protection/>
    </xf>
    <xf numFmtId="0" fontId="5" fillId="36" borderId="16" xfId="0" applyFont="1" applyFill="1" applyBorder="1" applyAlignment="1" applyProtection="1">
      <alignment horizontal="left" vertical="center" wrapText="1"/>
      <protection/>
    </xf>
    <xf numFmtId="0" fontId="5" fillId="36" borderId="32" xfId="0" applyFont="1" applyFill="1" applyBorder="1" applyAlignment="1" applyProtection="1">
      <alignment horizontal="left" vertical="center" wrapText="1"/>
      <protection/>
    </xf>
    <xf numFmtId="180" fontId="57" fillId="0" borderId="66" xfId="0" applyNumberFormat="1" applyFont="1" applyFill="1" applyBorder="1" applyAlignment="1" applyProtection="1">
      <alignment horizontal="center" vertical="center" wrapText="1"/>
      <protection/>
    </xf>
    <xf numFmtId="180" fontId="57" fillId="0" borderId="24" xfId="0" applyNumberFormat="1" applyFont="1" applyFill="1" applyBorder="1" applyAlignment="1" applyProtection="1">
      <alignment horizontal="center" vertical="center" wrapText="1"/>
      <protection/>
    </xf>
    <xf numFmtId="180" fontId="57" fillId="0" borderId="64" xfId="0" applyNumberFormat="1" applyFont="1" applyFill="1" applyBorder="1" applyAlignment="1" applyProtection="1">
      <alignment horizontal="center" vertical="center" wrapText="1"/>
      <protection/>
    </xf>
    <xf numFmtId="9" fontId="57" fillId="0" borderId="26" xfId="0" applyNumberFormat="1" applyFont="1" applyFill="1" applyBorder="1" applyAlignment="1" applyProtection="1">
      <alignment horizontal="center" vertical="center" wrapText="1"/>
      <protection/>
    </xf>
    <xf numFmtId="9" fontId="57" fillId="0" borderId="23" xfId="0" applyNumberFormat="1" applyFont="1" applyFill="1" applyBorder="1" applyAlignment="1" applyProtection="1">
      <alignment horizontal="center" vertical="center" wrapText="1"/>
      <protection/>
    </xf>
    <xf numFmtId="9" fontId="57" fillId="0" borderId="37" xfId="0" applyNumberFormat="1" applyFont="1" applyFill="1" applyBorder="1" applyAlignment="1" applyProtection="1">
      <alignment horizontal="center" vertical="center" wrapText="1"/>
      <protection/>
    </xf>
    <xf numFmtId="180" fontId="57" fillId="0" borderId="26" xfId="0" applyNumberFormat="1" applyFont="1" applyFill="1" applyBorder="1" applyAlignment="1" applyProtection="1">
      <alignment horizontal="center" vertical="center" wrapText="1"/>
      <protection locked="0"/>
    </xf>
    <xf numFmtId="180" fontId="57" fillId="0" borderId="23" xfId="0" applyNumberFormat="1" applyFont="1" applyFill="1" applyBorder="1" applyAlignment="1" applyProtection="1">
      <alignment horizontal="center" vertical="center" wrapText="1"/>
      <protection locked="0"/>
    </xf>
    <xf numFmtId="180" fontId="57" fillId="0" borderId="37" xfId="0" applyNumberFormat="1" applyFont="1" applyFill="1" applyBorder="1" applyAlignment="1" applyProtection="1">
      <alignment horizontal="center" vertical="center" wrapText="1"/>
      <protection locked="0"/>
    </xf>
    <xf numFmtId="0" fontId="57" fillId="0" borderId="26" xfId="0" applyFont="1" applyFill="1" applyBorder="1" applyAlignment="1" applyProtection="1">
      <alignment horizontal="center" vertical="center" wrapText="1"/>
      <protection/>
    </xf>
    <xf numFmtId="0" fontId="57" fillId="0" borderId="23" xfId="0" applyFont="1" applyFill="1" applyBorder="1" applyAlignment="1" applyProtection="1">
      <alignment horizontal="center" vertical="center" wrapText="1"/>
      <protection/>
    </xf>
    <xf numFmtId="0" fontId="57" fillId="0" borderId="17" xfId="0" applyFont="1" applyFill="1" applyBorder="1" applyAlignment="1" applyProtection="1">
      <alignment horizontal="center" vertical="center" wrapText="1"/>
      <protection/>
    </xf>
    <xf numFmtId="180" fontId="57" fillId="0" borderId="26" xfId="0" applyNumberFormat="1" applyFont="1" applyBorder="1" applyAlignment="1" applyProtection="1">
      <alignment horizontal="center" vertical="center" wrapText="1"/>
      <protection locked="0"/>
    </xf>
    <xf numFmtId="180" fontId="57" fillId="0" borderId="23" xfId="0" applyNumberFormat="1" applyFont="1" applyBorder="1" applyAlignment="1" applyProtection="1">
      <alignment horizontal="center" vertical="center" wrapText="1"/>
      <protection locked="0"/>
    </xf>
    <xf numFmtId="180" fontId="57" fillId="0" borderId="17" xfId="0" applyNumberFormat="1" applyFont="1" applyBorder="1" applyAlignment="1" applyProtection="1">
      <alignment horizontal="center" vertical="center" wrapText="1"/>
      <protection locked="0"/>
    </xf>
    <xf numFmtId="9" fontId="57" fillId="0" borderId="26" xfId="0" applyNumberFormat="1" applyFont="1" applyBorder="1" applyAlignment="1" applyProtection="1">
      <alignment horizontal="center" vertical="center" wrapText="1"/>
      <protection/>
    </xf>
    <xf numFmtId="9" fontId="57" fillId="0" borderId="23" xfId="0" applyNumberFormat="1" applyFont="1" applyBorder="1" applyAlignment="1" applyProtection="1">
      <alignment horizontal="center" vertical="center" wrapText="1"/>
      <protection/>
    </xf>
    <xf numFmtId="9" fontId="57" fillId="0" borderId="17" xfId="0" applyNumberFormat="1" applyFont="1" applyBorder="1" applyAlignment="1" applyProtection="1">
      <alignment horizontal="center" vertical="center" wrapText="1"/>
      <protection/>
    </xf>
    <xf numFmtId="180" fontId="57" fillId="0" borderId="17" xfId="0" applyNumberFormat="1" applyFont="1" applyFill="1" applyBorder="1" applyAlignment="1" applyProtection="1">
      <alignment horizontal="center" vertical="center" wrapText="1"/>
      <protection locked="0"/>
    </xf>
    <xf numFmtId="0" fontId="57" fillId="0" borderId="37" xfId="0" applyFont="1" applyFill="1" applyBorder="1" applyAlignment="1" applyProtection="1">
      <alignment horizontal="center" vertical="center" wrapText="1"/>
      <protection/>
    </xf>
    <xf numFmtId="180" fontId="57" fillId="0" borderId="66" xfId="0" applyNumberFormat="1" applyFont="1" applyBorder="1" applyAlignment="1" applyProtection="1">
      <alignment horizontal="center" vertical="center" wrapText="1"/>
      <protection/>
    </xf>
    <xf numFmtId="180" fontId="57" fillId="0" borderId="24" xfId="0" applyNumberFormat="1" applyFont="1" applyBorder="1" applyAlignment="1" applyProtection="1">
      <alignment horizontal="center" vertical="center" wrapText="1"/>
      <protection/>
    </xf>
    <xf numFmtId="180" fontId="57" fillId="0" borderId="18" xfId="0" applyNumberFormat="1"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57" fillId="37" borderId="63" xfId="0" applyFont="1" applyFill="1" applyBorder="1" applyAlignment="1" applyProtection="1">
      <alignment horizontal="left" vertical="center" wrapText="1"/>
      <protection/>
    </xf>
    <xf numFmtId="0" fontId="57" fillId="37" borderId="40" xfId="0" applyFont="1" applyFill="1" applyBorder="1" applyAlignment="1" applyProtection="1">
      <alignment horizontal="left" vertical="center" wrapText="1"/>
      <protection/>
    </xf>
    <xf numFmtId="0" fontId="57" fillId="37" borderId="57" xfId="0" applyFont="1" applyFill="1" applyBorder="1" applyAlignment="1" applyProtection="1">
      <alignment horizontal="center" vertical="center" wrapText="1"/>
      <protection/>
    </xf>
    <xf numFmtId="0" fontId="57" fillId="37" borderId="50" xfId="0" applyFont="1" applyFill="1" applyBorder="1" applyAlignment="1" applyProtection="1">
      <alignment horizontal="center" vertical="center" wrapText="1"/>
      <protection/>
    </xf>
    <xf numFmtId="0" fontId="57" fillId="37" borderId="36" xfId="0" applyFont="1" applyFill="1" applyBorder="1" applyAlignment="1" applyProtection="1">
      <alignment horizontal="center" vertical="center" wrapText="1"/>
      <protection/>
    </xf>
    <xf numFmtId="180" fontId="57" fillId="37" borderId="31" xfId="0" applyNumberFormat="1" applyFont="1" applyFill="1" applyBorder="1" applyAlignment="1" applyProtection="1">
      <alignment horizontal="center" vertical="center" wrapText="1"/>
      <protection/>
    </xf>
    <xf numFmtId="180" fontId="57" fillId="37" borderId="35" xfId="0" applyNumberFormat="1" applyFont="1" applyFill="1" applyBorder="1" applyAlignment="1" applyProtection="1">
      <alignment horizontal="center" vertical="center" wrapText="1"/>
      <protection/>
    </xf>
    <xf numFmtId="180" fontId="57" fillId="37" borderId="32" xfId="0" applyNumberFormat="1" applyFont="1" applyFill="1" applyBorder="1" applyAlignment="1" applyProtection="1">
      <alignment horizontal="center" vertical="center" wrapText="1"/>
      <protection/>
    </xf>
    <xf numFmtId="9" fontId="57" fillId="37" borderId="60" xfId="0" applyNumberFormat="1" applyFont="1" applyFill="1" applyBorder="1" applyAlignment="1" applyProtection="1">
      <alignment horizontal="center" vertical="center" wrapText="1"/>
      <protection/>
    </xf>
    <xf numFmtId="9" fontId="57" fillId="37" borderId="23" xfId="0" applyNumberFormat="1" applyFont="1" applyFill="1" applyBorder="1" applyAlignment="1" applyProtection="1">
      <alignment horizontal="center" vertical="center" wrapText="1"/>
      <protection/>
    </xf>
    <xf numFmtId="9" fontId="57" fillId="37" borderId="37" xfId="0" applyNumberFormat="1" applyFont="1" applyFill="1" applyBorder="1" applyAlignment="1" applyProtection="1">
      <alignment horizontal="center" vertical="center" wrapText="1"/>
      <protection/>
    </xf>
    <xf numFmtId="180" fontId="57" fillId="37" borderId="60" xfId="0" applyNumberFormat="1" applyFont="1" applyFill="1" applyBorder="1" applyAlignment="1" applyProtection="1">
      <alignment horizontal="center" vertical="center" wrapText="1"/>
      <protection/>
    </xf>
    <xf numFmtId="180" fontId="57" fillId="37" borderId="23" xfId="0" applyNumberFormat="1" applyFont="1" applyFill="1" applyBorder="1" applyAlignment="1" applyProtection="1">
      <alignment horizontal="center" vertical="center" wrapText="1"/>
      <protection/>
    </xf>
    <xf numFmtId="180" fontId="57" fillId="37" borderId="37" xfId="0" applyNumberFormat="1" applyFont="1" applyFill="1" applyBorder="1" applyAlignment="1" applyProtection="1">
      <alignment horizontal="center" vertical="center" wrapText="1"/>
      <protection/>
    </xf>
    <xf numFmtId="0" fontId="57" fillId="0" borderId="26" xfId="0" applyFont="1" applyFill="1" applyBorder="1" applyAlignment="1" applyProtection="1">
      <alignment horizontal="left" vertical="center" wrapText="1"/>
      <protection/>
    </xf>
    <xf numFmtId="0" fontId="57" fillId="0" borderId="23" xfId="0" applyFont="1" applyFill="1" applyBorder="1" applyAlignment="1" applyProtection="1">
      <alignment horizontal="left" vertical="center" wrapText="1"/>
      <protection/>
    </xf>
    <xf numFmtId="0" fontId="57" fillId="0" borderId="17" xfId="0" applyFont="1" applyFill="1" applyBorder="1" applyAlignment="1" applyProtection="1">
      <alignment horizontal="left" vertical="center" wrapText="1"/>
      <protection/>
    </xf>
    <xf numFmtId="10" fontId="57" fillId="37" borderId="26" xfId="0" applyNumberFormat="1" applyFont="1" applyFill="1" applyBorder="1" applyAlignment="1" applyProtection="1">
      <alignment horizontal="center" vertical="center" wrapText="1"/>
      <protection/>
    </xf>
    <xf numFmtId="10" fontId="57" fillId="37" borderId="23" xfId="0" applyNumberFormat="1" applyFont="1" applyFill="1" applyBorder="1" applyAlignment="1" applyProtection="1">
      <alignment horizontal="center" vertical="center" wrapText="1"/>
      <protection/>
    </xf>
    <xf numFmtId="10" fontId="57" fillId="37" borderId="37" xfId="0" applyNumberFormat="1" applyFont="1" applyFill="1" applyBorder="1" applyAlignment="1" applyProtection="1">
      <alignment horizontal="center" vertical="center" wrapText="1"/>
      <protection/>
    </xf>
    <xf numFmtId="0" fontId="57" fillId="0" borderId="10" xfId="0" applyFont="1" applyFill="1" applyBorder="1" applyAlignment="1" applyProtection="1">
      <alignment horizontal="left" vertical="center" wrapText="1"/>
      <protection/>
    </xf>
    <xf numFmtId="0" fontId="57" fillId="37" borderId="26" xfId="0" applyFont="1" applyFill="1" applyBorder="1" applyAlignment="1" applyProtection="1">
      <alignment horizontal="center" vertical="center" wrapText="1"/>
      <protection/>
    </xf>
    <xf numFmtId="0" fontId="57" fillId="37" borderId="23" xfId="0" applyFont="1" applyFill="1" applyBorder="1" applyAlignment="1" applyProtection="1">
      <alignment horizontal="center" vertical="center" wrapText="1"/>
      <protection/>
    </xf>
    <xf numFmtId="0" fontId="57" fillId="37" borderId="37" xfId="0" applyFont="1" applyFill="1" applyBorder="1" applyAlignment="1" applyProtection="1">
      <alignment horizontal="center" vertical="center" wrapText="1"/>
      <protection/>
    </xf>
    <xf numFmtId="0" fontId="57" fillId="37" borderId="43" xfId="0" applyFont="1" applyFill="1" applyBorder="1" applyAlignment="1" applyProtection="1">
      <alignment horizontal="left" vertical="center" wrapText="1"/>
      <protection/>
    </xf>
    <xf numFmtId="0" fontId="57" fillId="37" borderId="44" xfId="0" applyFont="1" applyFill="1" applyBorder="1" applyAlignment="1" applyProtection="1">
      <alignment horizontal="left" vertical="center" wrapText="1"/>
      <protection/>
    </xf>
    <xf numFmtId="180" fontId="57" fillId="37" borderId="26" xfId="0" applyNumberFormat="1" applyFont="1" applyFill="1" applyBorder="1" applyAlignment="1" applyProtection="1">
      <alignment horizontal="center" vertical="center" wrapText="1"/>
      <protection/>
    </xf>
    <xf numFmtId="0" fontId="57" fillId="0" borderId="63" xfId="0" applyFont="1" applyFill="1" applyBorder="1" applyAlignment="1" applyProtection="1">
      <alignment horizontal="left" vertical="center" wrapText="1"/>
      <protection/>
    </xf>
    <xf numFmtId="0" fontId="57" fillId="0" borderId="40" xfId="0" applyFont="1" applyFill="1" applyBorder="1" applyAlignment="1" applyProtection="1">
      <alignment horizontal="left" vertical="center" wrapText="1"/>
      <protection/>
    </xf>
    <xf numFmtId="0" fontId="57" fillId="0" borderId="68" xfId="0" applyFont="1" applyBorder="1" applyAlignment="1" applyProtection="1">
      <alignment horizontal="left" vertical="center" wrapText="1"/>
      <protection/>
    </xf>
    <xf numFmtId="0" fontId="57" fillId="0" borderId="36" xfId="0" applyFont="1" applyBorder="1" applyAlignment="1" applyProtection="1">
      <alignment horizontal="left" vertical="center" wrapText="1"/>
      <protection/>
    </xf>
    <xf numFmtId="0" fontId="57" fillId="0" borderId="60" xfId="0" applyFont="1" applyBorder="1" applyAlignment="1" applyProtection="1">
      <alignment horizontal="center" vertical="center" wrapText="1"/>
      <protection/>
    </xf>
    <xf numFmtId="0" fontId="57" fillId="0" borderId="23" xfId="0" applyFont="1" applyBorder="1" applyAlignment="1" applyProtection="1">
      <alignment horizontal="center" vertical="center" wrapText="1"/>
      <protection/>
    </xf>
    <xf numFmtId="0" fontId="57" fillId="0" borderId="37" xfId="0" applyFont="1" applyBorder="1" applyAlignment="1" applyProtection="1">
      <alignment horizontal="center" vertical="center" wrapText="1"/>
      <protection/>
    </xf>
    <xf numFmtId="0" fontId="57" fillId="0" borderId="63" xfId="0" applyFont="1" applyFill="1" applyBorder="1" applyAlignment="1" applyProtection="1">
      <alignment horizontal="left" vertical="top" wrapText="1"/>
      <protection/>
    </xf>
    <xf numFmtId="0" fontId="57" fillId="0" borderId="40" xfId="0" applyFont="1" applyFill="1" applyBorder="1" applyAlignment="1" applyProtection="1">
      <alignment horizontal="left" vertical="top" wrapText="1"/>
      <protection/>
    </xf>
    <xf numFmtId="0" fontId="57" fillId="0" borderId="10" xfId="0" applyFont="1" applyFill="1" applyBorder="1" applyAlignment="1" applyProtection="1">
      <alignment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wrapText="1"/>
      <protection/>
    </xf>
    <xf numFmtId="0" fontId="4" fillId="38" borderId="48" xfId="0" applyFont="1" applyFill="1" applyBorder="1" applyAlignment="1" applyProtection="1">
      <alignment horizontal="left" vertical="center" wrapText="1"/>
      <protection/>
    </xf>
    <xf numFmtId="180" fontId="57" fillId="0" borderId="60" xfId="0" applyNumberFormat="1" applyFont="1" applyBorder="1" applyAlignment="1" applyProtection="1">
      <alignment horizontal="center" vertical="center" wrapText="1"/>
      <protection locked="0"/>
    </xf>
    <xf numFmtId="180" fontId="57" fillId="0" borderId="37" xfId="0" applyNumberFormat="1" applyFont="1" applyBorder="1" applyAlignment="1" applyProtection="1">
      <alignment horizontal="center" vertical="center" wrapText="1"/>
      <protection locked="0"/>
    </xf>
    <xf numFmtId="9" fontId="57" fillId="0" borderId="60" xfId="0" applyNumberFormat="1" applyFont="1" applyBorder="1" applyAlignment="1" applyProtection="1">
      <alignment horizontal="center" vertical="center" wrapText="1"/>
      <protection/>
    </xf>
    <xf numFmtId="9" fontId="57" fillId="0" borderId="37" xfId="0" applyNumberFormat="1" applyFont="1" applyBorder="1" applyAlignment="1" applyProtection="1">
      <alignment horizontal="center" vertical="center" wrapText="1"/>
      <protection/>
    </xf>
    <xf numFmtId="180" fontId="3" fillId="37" borderId="69" xfId="0" applyNumberFormat="1" applyFont="1" applyFill="1" applyBorder="1" applyAlignment="1" applyProtection="1">
      <alignment horizontal="center" vertical="center" wrapText="1"/>
      <protection/>
    </xf>
    <xf numFmtId="180" fontId="3" fillId="37" borderId="70" xfId="0" applyNumberFormat="1" applyFont="1" applyFill="1" applyBorder="1" applyAlignment="1" applyProtection="1">
      <alignment horizontal="center" vertical="center" wrapText="1"/>
      <protection/>
    </xf>
    <xf numFmtId="180" fontId="3" fillId="37" borderId="33" xfId="0" applyNumberFormat="1" applyFont="1" applyFill="1" applyBorder="1" applyAlignment="1" applyProtection="1">
      <alignment horizontal="center" vertical="center" wrapText="1"/>
      <protection/>
    </xf>
    <xf numFmtId="180" fontId="3" fillId="37" borderId="28" xfId="0" applyNumberFormat="1" applyFont="1" applyFill="1" applyBorder="1" applyAlignment="1" applyProtection="1">
      <alignment horizontal="center" vertical="center" wrapText="1"/>
      <protection/>
    </xf>
    <xf numFmtId="0" fontId="3" fillId="37" borderId="41" xfId="0" applyFont="1" applyFill="1" applyBorder="1" applyAlignment="1" applyProtection="1">
      <alignment horizontal="left" vertical="center" wrapText="1"/>
      <protection/>
    </xf>
    <xf numFmtId="0" fontId="3" fillId="37" borderId="33" xfId="0" applyFont="1" applyFill="1" applyBorder="1" applyAlignment="1" applyProtection="1">
      <alignment horizontal="center" vertical="center" wrapText="1"/>
      <protection/>
    </xf>
    <xf numFmtId="0" fontId="3" fillId="37" borderId="28" xfId="0" applyFont="1" applyFill="1" applyBorder="1" applyAlignment="1" applyProtection="1">
      <alignment horizontal="center" vertical="center" wrapText="1"/>
      <protection/>
    </xf>
    <xf numFmtId="0" fontId="3" fillId="37" borderId="30" xfId="0" applyFont="1" applyFill="1" applyBorder="1" applyAlignment="1" applyProtection="1">
      <alignment horizontal="center" vertical="center" wrapText="1"/>
      <protection/>
    </xf>
    <xf numFmtId="0" fontId="3" fillId="37" borderId="31" xfId="0" applyFont="1" applyFill="1" applyBorder="1" applyAlignment="1" applyProtection="1">
      <alignment horizontal="center" vertical="center" wrapText="1"/>
      <protection/>
    </xf>
    <xf numFmtId="0" fontId="3" fillId="37" borderId="16" xfId="0" applyFont="1" applyFill="1" applyBorder="1" applyAlignment="1" applyProtection="1">
      <alignment horizontal="center" vertical="center" wrapText="1"/>
      <protection/>
    </xf>
    <xf numFmtId="0" fontId="3" fillId="37" borderId="32" xfId="0" applyFont="1" applyFill="1" applyBorder="1" applyAlignment="1" applyProtection="1">
      <alignment horizontal="center" vertical="center" wrapText="1"/>
      <protection/>
    </xf>
    <xf numFmtId="180" fontId="3" fillId="37" borderId="29" xfId="0" applyNumberFormat="1" applyFont="1" applyFill="1" applyBorder="1" applyAlignment="1" applyProtection="1">
      <alignment horizontal="center" vertical="center" wrapText="1"/>
      <protection/>
    </xf>
    <xf numFmtId="0" fontId="3" fillId="37" borderId="65" xfId="0" applyFont="1" applyFill="1" applyBorder="1" applyAlignment="1" applyProtection="1">
      <alignment horizontal="center" vertical="center" wrapText="1"/>
      <protection/>
    </xf>
    <xf numFmtId="0" fontId="3" fillId="37" borderId="29" xfId="0" applyFont="1" applyFill="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36" borderId="34" xfId="0" applyFont="1" applyFill="1" applyBorder="1" applyAlignment="1" applyProtection="1">
      <alignment horizontal="left" vertical="center" wrapText="1"/>
      <protection/>
    </xf>
    <xf numFmtId="0" fontId="3" fillId="36" borderId="28" xfId="0" applyFont="1" applyFill="1" applyBorder="1" applyAlignment="1" applyProtection="1">
      <alignment horizontal="left" vertical="center" wrapText="1"/>
      <protection/>
    </xf>
    <xf numFmtId="9" fontId="3" fillId="37" borderId="29" xfId="45" applyFont="1" applyFill="1" applyBorder="1" applyAlignment="1" applyProtection="1">
      <alignment horizontal="center" vertical="center" wrapText="1"/>
      <protection/>
    </xf>
    <xf numFmtId="9" fontId="3" fillId="37" borderId="31" xfId="45" applyFont="1" applyFill="1" applyBorder="1" applyAlignment="1" applyProtection="1">
      <alignment horizontal="center" vertical="center" wrapText="1"/>
      <protection/>
    </xf>
    <xf numFmtId="9" fontId="3" fillId="37" borderId="65" xfId="45" applyFont="1" applyFill="1" applyBorder="1" applyAlignment="1" applyProtection="1">
      <alignment horizontal="center" vertical="center" wrapText="1"/>
      <protection/>
    </xf>
    <xf numFmtId="9" fontId="3" fillId="37" borderId="32" xfId="45" applyFont="1" applyFill="1" applyBorder="1" applyAlignment="1" applyProtection="1">
      <alignment horizontal="center" vertical="center" wrapText="1"/>
      <protection/>
    </xf>
    <xf numFmtId="0" fontId="3" fillId="40" borderId="33" xfId="0" applyFont="1" applyFill="1" applyBorder="1" applyAlignment="1" applyProtection="1">
      <alignment horizontal="left" vertical="center" wrapText="1"/>
      <protection/>
    </xf>
    <xf numFmtId="0" fontId="3" fillId="40" borderId="34" xfId="0" applyFont="1" applyFill="1" applyBorder="1" applyAlignment="1" applyProtection="1">
      <alignment horizontal="left" vertical="center" wrapText="1"/>
      <protection/>
    </xf>
    <xf numFmtId="0" fontId="3" fillId="40" borderId="48" xfId="0" applyFont="1" applyFill="1" applyBorder="1" applyAlignment="1" applyProtection="1">
      <alignment horizontal="left" vertical="center" wrapText="1"/>
      <protection/>
    </xf>
    <xf numFmtId="0" fontId="3" fillId="40" borderId="47" xfId="0" applyFont="1" applyFill="1" applyBorder="1" applyAlignment="1" applyProtection="1">
      <alignment horizontal="center" vertical="center" wrapText="1"/>
      <protection/>
    </xf>
    <xf numFmtId="0" fontId="3" fillId="40" borderId="48" xfId="0" applyFont="1" applyFill="1" applyBorder="1" applyAlignment="1" applyProtection="1">
      <alignment horizontal="center" vertical="center" wrapText="1"/>
      <protection/>
    </xf>
    <xf numFmtId="0" fontId="3" fillId="38" borderId="33" xfId="0" applyFont="1" applyFill="1" applyBorder="1" applyAlignment="1" applyProtection="1">
      <alignment horizontal="left" vertical="center" wrapText="1"/>
      <protection/>
    </xf>
    <xf numFmtId="0" fontId="3" fillId="38" borderId="34" xfId="0" applyFont="1" applyFill="1" applyBorder="1" applyAlignment="1" applyProtection="1">
      <alignment horizontal="left" vertical="center" wrapText="1"/>
      <protection/>
    </xf>
    <xf numFmtId="0" fontId="3" fillId="38" borderId="48" xfId="0" applyFont="1" applyFill="1" applyBorder="1" applyAlignment="1" applyProtection="1">
      <alignment horizontal="left" vertical="center" wrapText="1"/>
      <protection/>
    </xf>
    <xf numFmtId="0" fontId="3" fillId="38" borderId="47" xfId="0" applyFont="1" applyFill="1" applyBorder="1" applyAlignment="1" applyProtection="1">
      <alignment horizontal="center" vertical="center" wrapText="1"/>
      <protection/>
    </xf>
    <xf numFmtId="0" fontId="3" fillId="38" borderId="48" xfId="0" applyFont="1" applyFill="1" applyBorder="1" applyAlignment="1" applyProtection="1">
      <alignment horizontal="center" vertical="center" wrapText="1"/>
      <protection/>
    </xf>
    <xf numFmtId="0" fontId="57" fillId="0" borderId="34" xfId="0" applyFont="1" applyBorder="1" applyAlignment="1" applyProtection="1">
      <alignment horizontal="left" vertical="center"/>
      <protection/>
    </xf>
    <xf numFmtId="0" fontId="57" fillId="0" borderId="10" xfId="0" applyFont="1" applyFill="1" applyBorder="1" applyAlignment="1" applyProtection="1">
      <alignment horizontal="left" vertical="top" wrapText="1"/>
      <protection/>
    </xf>
    <xf numFmtId="180" fontId="57" fillId="0" borderId="61" xfId="0" applyNumberFormat="1" applyFont="1" applyBorder="1" applyAlignment="1" applyProtection="1">
      <alignment horizontal="center" vertical="center" wrapText="1"/>
      <protection/>
    </xf>
    <xf numFmtId="180" fontId="57" fillId="0" borderId="64" xfId="0" applyNumberFormat="1" applyFont="1" applyBorder="1" applyAlignment="1" applyProtection="1">
      <alignment horizontal="center" vertical="center" wrapText="1"/>
      <protection/>
    </xf>
    <xf numFmtId="0" fontId="57" fillId="39" borderId="10" xfId="0" applyFont="1" applyFill="1" applyBorder="1" applyAlignment="1" applyProtection="1">
      <alignment horizontal="left" vertical="top" wrapText="1"/>
      <protection/>
    </xf>
    <xf numFmtId="0" fontId="57" fillId="39" borderId="63" xfId="0" applyFont="1" applyFill="1" applyBorder="1" applyAlignment="1" applyProtection="1">
      <alignment horizontal="left" vertical="center" wrapText="1"/>
      <protection/>
    </xf>
    <xf numFmtId="0" fontId="57" fillId="39" borderId="40" xfId="0" applyFont="1" applyFill="1" applyBorder="1" applyAlignment="1" applyProtection="1">
      <alignment horizontal="left" vertical="center" wrapText="1"/>
      <protection/>
    </xf>
    <xf numFmtId="0" fontId="57" fillId="39" borderId="10" xfId="0" applyFont="1" applyFill="1" applyBorder="1" applyAlignment="1" applyProtection="1">
      <alignment horizontal="left" vertical="center" wrapText="1"/>
      <protection/>
    </xf>
    <xf numFmtId="0" fontId="3" fillId="35" borderId="29" xfId="0" applyFont="1" applyFill="1" applyBorder="1" applyAlignment="1" applyProtection="1">
      <alignment horizontal="left" vertical="center" wrapText="1"/>
      <protection/>
    </xf>
    <xf numFmtId="0" fontId="3" fillId="35" borderId="30" xfId="0" applyFont="1" applyFill="1" applyBorder="1" applyAlignment="1" applyProtection="1">
      <alignment horizontal="left" vertical="center" wrapText="1"/>
      <protection/>
    </xf>
    <xf numFmtId="0" fontId="3" fillId="35" borderId="57" xfId="0" applyFont="1" applyFill="1" applyBorder="1" applyAlignment="1" applyProtection="1">
      <alignment horizontal="left" vertical="center" wrapText="1"/>
      <protection/>
    </xf>
    <xf numFmtId="0" fontId="6" fillId="0" borderId="63"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3" fillId="0" borderId="55"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58" xfId="0" applyFont="1" applyBorder="1" applyAlignment="1" applyProtection="1">
      <alignment horizontal="left" vertical="center" wrapText="1"/>
      <protection/>
    </xf>
    <xf numFmtId="0" fontId="57" fillId="0" borderId="51" xfId="0" applyFont="1" applyFill="1" applyBorder="1" applyAlignment="1" applyProtection="1">
      <alignment horizontal="left" vertical="center" wrapText="1"/>
      <protection/>
    </xf>
    <xf numFmtId="0" fontId="57" fillId="0" borderId="39" xfId="0" applyFont="1" applyFill="1" applyBorder="1" applyAlignment="1" applyProtection="1">
      <alignment horizontal="left" vertical="center" wrapText="1"/>
      <protection/>
    </xf>
    <xf numFmtId="0" fontId="57" fillId="0" borderId="63" xfId="0" applyFont="1" applyBorder="1" applyAlignment="1" applyProtection="1">
      <alignment horizontal="left" vertical="center" wrapText="1"/>
      <protection/>
    </xf>
    <xf numFmtId="0" fontId="57" fillId="0" borderId="40" xfId="0" applyFont="1" applyBorder="1" applyAlignment="1" applyProtection="1">
      <alignment horizontal="left" vertical="center" wrapText="1"/>
      <protection/>
    </xf>
    <xf numFmtId="0" fontId="4" fillId="40" borderId="33" xfId="0" applyFont="1" applyFill="1" applyBorder="1" applyAlignment="1" applyProtection="1">
      <alignment horizontal="left" vertical="center" wrapText="1"/>
      <protection/>
    </xf>
    <xf numFmtId="0" fontId="4" fillId="40" borderId="34" xfId="0" applyFont="1" applyFill="1" applyBorder="1" applyAlignment="1" applyProtection="1">
      <alignment horizontal="left" vertical="center" wrapText="1"/>
      <protection/>
    </xf>
    <xf numFmtId="0" fontId="4" fillId="40" borderId="48" xfId="0" applyFont="1" applyFill="1" applyBorder="1" applyAlignment="1" applyProtection="1">
      <alignment horizontal="left" vertical="center" wrapText="1"/>
      <protection/>
    </xf>
    <xf numFmtId="0" fontId="7" fillId="36" borderId="33" xfId="0" applyFont="1" applyFill="1" applyBorder="1" applyAlignment="1" applyProtection="1">
      <alignment horizontal="left" vertical="center" wrapText="1"/>
      <protection/>
    </xf>
    <xf numFmtId="0" fontId="7" fillId="36" borderId="34" xfId="0" applyFont="1" applyFill="1" applyBorder="1" applyAlignment="1" applyProtection="1">
      <alignment horizontal="left" vertical="center" wrapText="1"/>
      <protection/>
    </xf>
    <xf numFmtId="0" fontId="7" fillId="36" borderId="28" xfId="0" applyFont="1" applyFill="1" applyBorder="1" applyAlignment="1" applyProtection="1">
      <alignment horizontal="left" vertical="center" wrapText="1"/>
      <protection/>
    </xf>
    <xf numFmtId="0" fontId="3" fillId="35" borderId="33" xfId="0" applyFont="1" applyFill="1" applyBorder="1" applyAlignment="1" applyProtection="1">
      <alignment horizontal="left" vertical="center" wrapText="1"/>
      <protection/>
    </xf>
    <xf numFmtId="0" fontId="3" fillId="35" borderId="34" xfId="0" applyFont="1" applyFill="1" applyBorder="1" applyAlignment="1" applyProtection="1">
      <alignment horizontal="left" vertical="center" wrapText="1"/>
      <protection/>
    </xf>
    <xf numFmtId="0" fontId="3" fillId="35" borderId="48" xfId="0" applyFont="1" applyFill="1" applyBorder="1" applyAlignment="1" applyProtection="1">
      <alignment horizontal="left" vertical="center" wrapText="1"/>
      <protection/>
    </xf>
    <xf numFmtId="0" fontId="3" fillId="0" borderId="55" xfId="0" applyFont="1" applyBorder="1" applyAlignment="1" applyProtection="1">
      <alignment horizontal="center" vertical="center" wrapText="1"/>
      <protection/>
    </xf>
    <xf numFmtId="0" fontId="3" fillId="35" borderId="28" xfId="0" applyFont="1" applyFill="1" applyBorder="1" applyAlignment="1" applyProtection="1">
      <alignment horizontal="left" vertical="center" wrapText="1"/>
      <protection/>
    </xf>
    <xf numFmtId="0" fontId="57" fillId="0" borderId="51" xfId="0" applyFont="1" applyBorder="1" applyAlignment="1" applyProtection="1">
      <alignment vertical="center" wrapText="1"/>
      <protection/>
    </xf>
    <xf numFmtId="0" fontId="57" fillId="0" borderId="39" xfId="0" applyFont="1" applyBorder="1" applyAlignment="1" applyProtection="1">
      <alignment vertical="center" wrapText="1"/>
      <protection/>
    </xf>
    <xf numFmtId="0" fontId="57" fillId="0" borderId="17" xfId="0" applyFont="1" applyBorder="1" applyAlignment="1" applyProtection="1">
      <alignment horizontal="center" vertical="center" wrapText="1"/>
      <protection/>
    </xf>
    <xf numFmtId="0" fontId="57" fillId="39" borderId="23" xfId="0" applyFont="1" applyFill="1" applyBorder="1" applyAlignment="1" applyProtection="1">
      <alignment horizontal="left" vertical="center" wrapText="1"/>
      <protection/>
    </xf>
    <xf numFmtId="0" fontId="57" fillId="39" borderId="23" xfId="0" applyFont="1" applyFill="1" applyBorder="1" applyAlignment="1" applyProtection="1">
      <alignment horizontal="center" vertical="center" wrapText="1"/>
      <protection/>
    </xf>
    <xf numFmtId="0" fontId="57" fillId="39" borderId="26" xfId="0" applyFont="1" applyFill="1" applyBorder="1" applyAlignment="1" applyProtection="1">
      <alignment horizontal="left" vertical="center" wrapText="1"/>
      <protection/>
    </xf>
    <xf numFmtId="0" fontId="57" fillId="39" borderId="37" xfId="0" applyFont="1" applyFill="1" applyBorder="1" applyAlignment="1" applyProtection="1">
      <alignment horizontal="left" vertical="center" wrapText="1"/>
      <protection/>
    </xf>
    <xf numFmtId="0" fontId="57" fillId="39" borderId="26" xfId="0" applyFont="1" applyFill="1" applyBorder="1" applyAlignment="1" applyProtection="1">
      <alignment horizontal="center" vertical="center" wrapText="1"/>
      <protection/>
    </xf>
    <xf numFmtId="0" fontId="57" fillId="39" borderId="37" xfId="0" applyFont="1" applyFill="1" applyBorder="1" applyAlignment="1" applyProtection="1">
      <alignment horizontal="center" vertical="center" wrapText="1"/>
      <protection/>
    </xf>
    <xf numFmtId="0" fontId="4" fillId="38" borderId="28" xfId="0" applyFont="1" applyFill="1" applyBorder="1" applyAlignment="1" applyProtection="1">
      <alignment horizontal="left" vertical="center" wrapText="1"/>
      <protection/>
    </xf>
    <xf numFmtId="0" fontId="3" fillId="0" borderId="22" xfId="0" applyFont="1" applyFill="1" applyBorder="1" applyAlignment="1" applyProtection="1">
      <alignment horizontal="center" vertical="center" wrapText="1"/>
      <protection/>
    </xf>
    <xf numFmtId="0" fontId="3" fillId="0" borderId="67" xfId="0" applyFont="1" applyFill="1" applyBorder="1" applyAlignment="1" applyProtection="1">
      <alignment horizontal="center" vertical="center" wrapText="1"/>
      <protection/>
    </xf>
    <xf numFmtId="9" fontId="57" fillId="0" borderId="23" xfId="45" applyNumberFormat="1" applyFont="1" applyBorder="1" applyAlignment="1" applyProtection="1">
      <alignment horizontal="center" vertical="center" wrapText="1"/>
      <protection/>
    </xf>
    <xf numFmtId="0" fontId="57" fillId="39" borderId="43" xfId="0" applyFont="1" applyFill="1" applyBorder="1" applyAlignment="1" applyProtection="1">
      <alignment horizontal="left" vertical="center" wrapText="1"/>
      <protection/>
    </xf>
    <xf numFmtId="0" fontId="57" fillId="39" borderId="44" xfId="0" applyFont="1" applyFill="1" applyBorder="1" applyAlignment="1" applyProtection="1">
      <alignment/>
      <protection/>
    </xf>
    <xf numFmtId="9" fontId="57" fillId="0" borderId="10" xfId="0" applyNumberFormat="1" applyFont="1" applyFill="1" applyBorder="1" applyAlignment="1" applyProtection="1">
      <alignment horizontal="center" vertical="center" wrapText="1"/>
      <protection/>
    </xf>
    <xf numFmtId="180" fontId="57" fillId="0" borderId="12" xfId="0" applyNumberFormat="1" applyFont="1" applyFill="1" applyBorder="1" applyAlignment="1" applyProtection="1">
      <alignment horizontal="center" vertical="center" wrapText="1"/>
      <protection/>
    </xf>
    <xf numFmtId="0" fontId="57" fillId="39" borderId="72" xfId="0" applyFont="1" applyFill="1" applyBorder="1" applyAlignment="1" applyProtection="1">
      <alignment horizontal="left" vertical="center" wrapText="1"/>
      <protection/>
    </xf>
    <xf numFmtId="0" fontId="57" fillId="39" borderId="73" xfId="0" applyFont="1" applyFill="1" applyBorder="1" applyAlignment="1" applyProtection="1">
      <alignment/>
      <protection/>
    </xf>
    <xf numFmtId="180" fontId="57" fillId="0" borderId="10" xfId="0" applyNumberFormat="1"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xf>
    <xf numFmtId="0" fontId="57" fillId="0" borderId="43" xfId="0" applyFont="1" applyFill="1" applyBorder="1" applyAlignment="1" applyProtection="1">
      <alignment horizontal="left" vertical="center" wrapText="1"/>
      <protection/>
    </xf>
    <xf numFmtId="0" fontId="57" fillId="0" borderId="44" xfId="0" applyFont="1" applyFill="1" applyBorder="1" applyAlignment="1" applyProtection="1">
      <alignment/>
      <protection/>
    </xf>
    <xf numFmtId="0" fontId="57" fillId="37" borderId="44" xfId="0" applyFont="1" applyFill="1" applyBorder="1" applyAlignment="1" applyProtection="1">
      <alignment/>
      <protection/>
    </xf>
    <xf numFmtId="0" fontId="57" fillId="37" borderId="26" xfId="0" applyFont="1" applyFill="1" applyBorder="1" applyAlignment="1" applyProtection="1">
      <alignment horizontal="left" vertical="center" wrapText="1"/>
      <protection/>
    </xf>
    <xf numFmtId="0" fontId="57" fillId="37" borderId="23" xfId="0" applyFont="1" applyFill="1" applyBorder="1" applyAlignment="1" applyProtection="1">
      <alignment horizontal="left" vertical="center" wrapText="1"/>
      <protection/>
    </xf>
    <xf numFmtId="0" fontId="57" fillId="37" borderId="17" xfId="0" applyFont="1" applyFill="1" applyBorder="1" applyAlignment="1" applyProtection="1">
      <alignment horizontal="left" vertical="center" wrapText="1"/>
      <protection/>
    </xf>
    <xf numFmtId="0" fontId="57" fillId="0" borderId="40" xfId="0" applyFont="1" applyFill="1" applyBorder="1" applyAlignment="1" applyProtection="1">
      <alignment/>
      <protection/>
    </xf>
    <xf numFmtId="0" fontId="57" fillId="0" borderId="26" xfId="0" applyFont="1" applyBorder="1" applyAlignment="1" applyProtection="1">
      <alignment horizontal="center" vertical="center" wrapText="1"/>
      <protection/>
    </xf>
    <xf numFmtId="0" fontId="57" fillId="37" borderId="40" xfId="0" applyFont="1" applyFill="1" applyBorder="1" applyAlignment="1" applyProtection="1">
      <alignment/>
      <protection/>
    </xf>
    <xf numFmtId="180" fontId="57" fillId="37" borderId="24" xfId="0" applyNumberFormat="1" applyFont="1" applyFill="1" applyBorder="1" applyAlignment="1" applyProtection="1">
      <alignment horizontal="center" vertical="center" wrapText="1"/>
      <protection/>
    </xf>
    <xf numFmtId="0" fontId="57" fillId="37" borderId="17" xfId="0" applyFont="1" applyFill="1" applyBorder="1" applyAlignment="1" applyProtection="1">
      <alignment horizontal="center" vertical="center" wrapText="1"/>
      <protection/>
    </xf>
    <xf numFmtId="9" fontId="57" fillId="37" borderId="26" xfId="0" applyNumberFormat="1" applyFont="1" applyFill="1" applyBorder="1" applyAlignment="1" applyProtection="1">
      <alignment horizontal="center" vertical="center" wrapText="1"/>
      <protection/>
    </xf>
    <xf numFmtId="180" fontId="57" fillId="37" borderId="66" xfId="0" applyNumberFormat="1" applyFont="1" applyFill="1" applyBorder="1" applyAlignment="1" applyProtection="1">
      <alignment horizontal="center" vertical="center" wrapText="1"/>
      <protection/>
    </xf>
    <xf numFmtId="0" fontId="57" fillId="0" borderId="62" xfId="0" applyFont="1" applyFill="1" applyBorder="1" applyAlignment="1" applyProtection="1">
      <alignment horizontal="left" vertical="center" wrapText="1"/>
      <protection/>
    </xf>
    <xf numFmtId="0" fontId="57" fillId="0" borderId="49" xfId="0" applyFont="1" applyFill="1" applyBorder="1" applyAlignment="1" applyProtection="1">
      <alignment horizontal="left" vertical="center" wrapText="1"/>
      <protection/>
    </xf>
    <xf numFmtId="0" fontId="57" fillId="37" borderId="66" xfId="0" applyFont="1" applyFill="1" applyBorder="1" applyAlignment="1" applyProtection="1">
      <alignment horizontal="center" vertical="center" wrapText="1"/>
      <protection/>
    </xf>
    <xf numFmtId="0" fontId="57" fillId="37" borderId="24" xfId="0" applyFont="1" applyFill="1" applyBorder="1" applyAlignment="1" applyProtection="1">
      <alignment horizontal="center" vertical="center" wrapText="1"/>
      <protection/>
    </xf>
    <xf numFmtId="0" fontId="57" fillId="37" borderId="64"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57" fillId="37" borderId="72" xfId="0" applyFont="1" applyFill="1" applyBorder="1" applyAlignment="1" applyProtection="1">
      <alignment horizontal="left" vertical="center" wrapText="1"/>
      <protection/>
    </xf>
    <xf numFmtId="0" fontId="57" fillId="37" borderId="73" xfId="0" applyFont="1" applyFill="1" applyBorder="1" applyAlignment="1" applyProtection="1">
      <alignment horizontal="left" vertical="center" wrapText="1"/>
      <protection/>
    </xf>
    <xf numFmtId="0" fontId="57" fillId="37" borderId="37" xfId="0" applyFont="1" applyFill="1" applyBorder="1" applyAlignment="1" applyProtection="1">
      <alignment horizontal="left" vertical="center" wrapText="1"/>
      <protection/>
    </xf>
    <xf numFmtId="0" fontId="57" fillId="37" borderId="62" xfId="0" applyFont="1" applyFill="1" applyBorder="1" applyAlignment="1" applyProtection="1">
      <alignment horizontal="left" vertical="center" wrapText="1"/>
      <protection/>
    </xf>
    <xf numFmtId="0" fontId="57" fillId="37" borderId="49" xfId="0" applyFont="1" applyFill="1" applyBorder="1" applyAlignment="1" applyProtection="1">
      <alignment horizontal="left" vertical="center" wrapText="1"/>
      <protection/>
    </xf>
    <xf numFmtId="0" fontId="57" fillId="37" borderId="60" xfId="0" applyFont="1" applyFill="1" applyBorder="1" applyAlignment="1" applyProtection="1">
      <alignment horizontal="center" vertical="center" wrapText="1"/>
      <protection/>
    </xf>
    <xf numFmtId="0" fontId="57" fillId="37" borderId="56" xfId="0" applyFont="1" applyFill="1" applyBorder="1" applyAlignment="1" applyProtection="1">
      <alignment horizontal="left" vertical="center" wrapText="1"/>
      <protection/>
    </xf>
    <xf numFmtId="0" fontId="57" fillId="37" borderId="38" xfId="0" applyFont="1" applyFill="1" applyBorder="1" applyAlignment="1" applyProtection="1">
      <alignment horizontal="left" vertical="center" wrapText="1"/>
      <protection/>
    </xf>
    <xf numFmtId="0" fontId="57" fillId="37" borderId="68" xfId="0" applyFont="1" applyFill="1" applyBorder="1" applyAlignment="1" applyProtection="1">
      <alignment horizontal="left" vertical="center" wrapText="1"/>
      <protection/>
    </xf>
    <xf numFmtId="180" fontId="57" fillId="37" borderId="64" xfId="0" applyNumberFormat="1" applyFont="1" applyFill="1" applyBorder="1" applyAlignment="1" applyProtection="1">
      <alignment horizontal="center" vertical="center" wrapText="1"/>
      <protection/>
    </xf>
    <xf numFmtId="0" fontId="61" fillId="0" borderId="29" xfId="0" applyFont="1" applyBorder="1" applyAlignment="1" applyProtection="1">
      <alignment horizontal="right"/>
      <protection/>
    </xf>
    <xf numFmtId="0" fontId="61" fillId="0" borderId="30" xfId="0" applyFont="1" applyBorder="1" applyAlignment="1" applyProtection="1">
      <alignment horizontal="right"/>
      <protection/>
    </xf>
    <xf numFmtId="0" fontId="61" fillId="0" borderId="31" xfId="0" applyFont="1" applyBorder="1" applyAlignment="1" applyProtection="1">
      <alignment horizontal="right"/>
      <protection/>
    </xf>
    <xf numFmtId="0" fontId="8" fillId="41" borderId="29" xfId="0" applyFont="1" applyFill="1" applyBorder="1" applyAlignment="1" applyProtection="1">
      <alignment horizontal="center" vertical="center" wrapText="1"/>
      <protection/>
    </xf>
    <xf numFmtId="0" fontId="8" fillId="41" borderId="30" xfId="0" applyFont="1" applyFill="1" applyBorder="1" applyAlignment="1" applyProtection="1">
      <alignment horizontal="center" vertical="center" wrapText="1"/>
      <protection/>
    </xf>
    <xf numFmtId="0" fontId="8" fillId="41" borderId="31" xfId="0" applyFont="1" applyFill="1" applyBorder="1" applyAlignment="1" applyProtection="1">
      <alignment horizontal="center" vertical="center" wrapText="1"/>
      <protection/>
    </xf>
    <xf numFmtId="0" fontId="7" fillId="36" borderId="29" xfId="0" applyFont="1" applyFill="1" applyBorder="1" applyAlignment="1" applyProtection="1">
      <alignment horizontal="left" vertical="center" wrapText="1"/>
      <protection/>
    </xf>
    <xf numFmtId="0" fontId="7" fillId="36" borderId="30" xfId="0" applyFont="1" applyFill="1" applyBorder="1" applyAlignment="1" applyProtection="1">
      <alignment horizontal="left" vertical="center" wrapText="1"/>
      <protection/>
    </xf>
    <xf numFmtId="0" fontId="7" fillId="36" borderId="31" xfId="0" applyFont="1" applyFill="1" applyBorder="1" applyAlignment="1" applyProtection="1">
      <alignment horizontal="left" vertical="center" wrapText="1"/>
      <protection/>
    </xf>
    <xf numFmtId="0" fontId="3" fillId="35" borderId="71" xfId="0" applyFont="1" applyFill="1" applyBorder="1" applyAlignment="1" applyProtection="1">
      <alignment horizontal="left" vertical="center" wrapText="1"/>
      <protection/>
    </xf>
    <xf numFmtId="0" fontId="3" fillId="35" borderId="37" xfId="0" applyFont="1" applyFill="1" applyBorder="1" applyAlignment="1" applyProtection="1">
      <alignment horizontal="left" vertical="center" wrapText="1"/>
      <protection/>
    </xf>
    <xf numFmtId="0" fontId="0" fillId="0" borderId="65" xfId="0" applyFont="1" applyBorder="1" applyAlignment="1">
      <alignment horizontal="left" vertical="center"/>
    </xf>
    <xf numFmtId="0" fontId="0" fillId="0" borderId="16" xfId="0" applyFont="1" applyBorder="1" applyAlignment="1">
      <alignment horizontal="left" vertical="center"/>
    </xf>
    <xf numFmtId="0" fontId="48" fillId="42" borderId="33" xfId="0" applyFont="1" applyFill="1" applyBorder="1" applyAlignment="1">
      <alignment horizontal="center" vertical="center"/>
    </xf>
    <xf numFmtId="0" fontId="48" fillId="42" borderId="34" xfId="0" applyFont="1" applyFill="1" applyBorder="1" applyAlignment="1">
      <alignment horizontal="center" vertical="center"/>
    </xf>
    <xf numFmtId="0" fontId="48" fillId="42" borderId="28" xfId="0" applyFont="1" applyFill="1" applyBorder="1" applyAlignment="1">
      <alignment horizontal="center" vertical="center"/>
    </xf>
    <xf numFmtId="0" fontId="62" fillId="0" borderId="30"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48" fillId="34" borderId="13" xfId="0" applyFont="1" applyFill="1" applyBorder="1" applyAlignment="1">
      <alignment horizontal="left" vertical="center"/>
    </xf>
    <xf numFmtId="0" fontId="48" fillId="34" borderId="14" xfId="0" applyFont="1" applyFill="1" applyBorder="1" applyAlignment="1">
      <alignment horizontal="left" vertical="center"/>
    </xf>
    <xf numFmtId="0" fontId="48" fillId="34" borderId="51" xfId="0" applyFont="1" applyFill="1" applyBorder="1" applyAlignment="1">
      <alignment horizontal="left" vertical="center"/>
    </xf>
    <xf numFmtId="0" fontId="48" fillId="34" borderId="11" xfId="0" applyFont="1" applyFill="1" applyBorder="1" applyAlignment="1">
      <alignment horizontal="left" vertical="center"/>
    </xf>
    <xf numFmtId="0" fontId="48" fillId="34" borderId="10" xfId="0" applyFont="1" applyFill="1" applyBorder="1" applyAlignment="1">
      <alignment horizontal="left" vertical="center"/>
    </xf>
    <xf numFmtId="0" fontId="48" fillId="34" borderId="63" xfId="0" applyFont="1" applyFill="1" applyBorder="1" applyAlignment="1">
      <alignment horizontal="left" vertical="center"/>
    </xf>
    <xf numFmtId="0" fontId="48" fillId="34" borderId="74" xfId="0" applyFont="1" applyFill="1" applyBorder="1" applyAlignment="1">
      <alignment horizontal="left" vertical="center"/>
    </xf>
    <xf numFmtId="0" fontId="48" fillId="34" borderId="54" xfId="0" applyFont="1" applyFill="1" applyBorder="1" applyAlignment="1">
      <alignment horizontal="left" vertical="center"/>
    </xf>
    <xf numFmtId="0" fontId="48" fillId="34" borderId="72" xfId="0" applyFont="1" applyFill="1" applyBorder="1" applyAlignment="1">
      <alignment horizontal="left" vertical="center"/>
    </xf>
    <xf numFmtId="0" fontId="48" fillId="33" borderId="69" xfId="0" applyFont="1" applyFill="1" applyBorder="1" applyAlignment="1">
      <alignment horizontal="left" vertical="center"/>
    </xf>
    <xf numFmtId="0" fontId="48" fillId="33" borderId="75" xfId="0" applyFont="1" applyFill="1" applyBorder="1" applyAlignment="1">
      <alignment horizontal="left" vertical="center"/>
    </xf>
    <xf numFmtId="0" fontId="48" fillId="33" borderId="70" xfId="0" applyFont="1" applyFill="1" applyBorder="1" applyAlignment="1">
      <alignment horizontal="left" vertical="center"/>
    </xf>
    <xf numFmtId="14" fontId="48" fillId="33" borderId="34" xfId="0" applyNumberFormat="1" applyFont="1" applyFill="1" applyBorder="1" applyAlignment="1">
      <alignment horizontal="right" vertical="center"/>
    </xf>
    <xf numFmtId="14" fontId="48" fillId="33" borderId="28" xfId="0" applyNumberFormat="1" applyFont="1" applyFill="1" applyBorder="1" applyAlignment="1">
      <alignment horizontal="right" vertical="center"/>
    </xf>
    <xf numFmtId="0" fontId="48" fillId="33" borderId="34" xfId="0" applyFont="1" applyFill="1" applyBorder="1" applyAlignment="1">
      <alignment horizontal="right" vertical="center"/>
    </xf>
    <xf numFmtId="0" fontId="48" fillId="33" borderId="28" xfId="0" applyFont="1" applyFill="1" applyBorder="1" applyAlignment="1">
      <alignment horizontal="right" vertical="center"/>
    </xf>
    <xf numFmtId="20" fontId="48" fillId="33" borderId="0" xfId="0" applyNumberFormat="1" applyFont="1" applyFill="1" applyBorder="1" applyAlignment="1">
      <alignment horizontal="right" vertical="center"/>
    </xf>
    <xf numFmtId="20" fontId="48" fillId="33" borderId="35" xfId="0" applyNumberFormat="1" applyFont="1" applyFill="1" applyBorder="1" applyAlignment="1">
      <alignment horizontal="right" vertical="center"/>
    </xf>
    <xf numFmtId="20" fontId="48" fillId="33" borderId="16" xfId="0" applyNumberFormat="1" applyFont="1" applyFill="1" applyBorder="1" applyAlignment="1">
      <alignment horizontal="right" vertical="center"/>
    </xf>
    <xf numFmtId="20" fontId="48" fillId="33" borderId="32" xfId="0" applyNumberFormat="1" applyFont="1" applyFill="1" applyBorder="1" applyAlignment="1">
      <alignment horizontal="right" vertical="center"/>
    </xf>
    <xf numFmtId="0" fontId="48" fillId="34" borderId="58" xfId="0" applyFont="1" applyFill="1" applyBorder="1" applyAlignment="1">
      <alignment horizontal="left" vertical="center"/>
    </xf>
    <xf numFmtId="0" fontId="48" fillId="34" borderId="17" xfId="0" applyFont="1" applyFill="1" applyBorder="1" applyAlignment="1">
      <alignment horizontal="left" vertic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1.wmf" /><Relationship Id="rId4" Type="http://schemas.openxmlformats.org/officeDocument/2006/relationships/image" Target="../media/image2.wmf" /><Relationship Id="rId5" Type="http://schemas.openxmlformats.org/officeDocument/2006/relationships/image" Target="../media/image3.emf" /><Relationship Id="rId6" Type="http://schemas.openxmlformats.org/officeDocument/2006/relationships/image" Target="../media/image4.wmf" /><Relationship Id="rId7" Type="http://schemas.openxmlformats.org/officeDocument/2006/relationships/image" Target="../media/image5.wmf" /><Relationship Id="rId8" Type="http://schemas.openxmlformats.org/officeDocument/2006/relationships/image" Target="../media/image5.wmf" /><Relationship Id="rId9" Type="http://schemas.openxmlformats.org/officeDocument/2006/relationships/image" Target="../media/image5.wmf" /><Relationship Id="rId10" Type="http://schemas.openxmlformats.org/officeDocument/2006/relationships/image" Target="../media/image3.emf" /><Relationship Id="rId11" Type="http://schemas.openxmlformats.org/officeDocument/2006/relationships/image" Target="../media/image4.wmf" /><Relationship Id="rId12" Type="http://schemas.openxmlformats.org/officeDocument/2006/relationships/image" Target="../media/image5.wmf" /><Relationship Id="rId13" Type="http://schemas.openxmlformats.org/officeDocument/2006/relationships/image" Target="../media/image5.wmf" /><Relationship Id="rId14"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466725</xdr:colOff>
      <xdr:row>239</xdr:row>
      <xdr:rowOff>114300</xdr:rowOff>
    </xdr:from>
    <xdr:ext cx="0" cy="180975"/>
    <xdr:sp fLocksText="0">
      <xdr:nvSpPr>
        <xdr:cNvPr id="1" name="BlokTextu 10"/>
        <xdr:cNvSpPr txBox="1">
          <a:spLocks noChangeArrowheads="1"/>
        </xdr:cNvSpPr>
      </xdr:nvSpPr>
      <xdr:spPr>
        <a:xfrm>
          <a:off x="7439025" y="2192750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2</xdr:col>
      <xdr:colOff>3486150</xdr:colOff>
      <xdr:row>240</xdr:row>
      <xdr:rowOff>285750</xdr:rowOff>
    </xdr:from>
    <xdr:ext cx="619125" cy="180975"/>
    <xdr:sp>
      <xdr:nvSpPr>
        <xdr:cNvPr id="2" name="BlokTextu 11"/>
        <xdr:cNvSpPr txBox="1">
          <a:spLocks noChangeArrowheads="1"/>
        </xdr:cNvSpPr>
      </xdr:nvSpPr>
      <xdr:spPr>
        <a:xfrm>
          <a:off x="4867275" y="220065600"/>
          <a:ext cx="619125" cy="1809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_56^</a:t>
          </a:r>
          <a:r>
            <a:rPr lang="en-US" cap="none" sz="1800" b="0" i="0" u="none" baseline="0">
              <a:solidFill>
                <a:srgbClr val="000000"/>
              </a:solidFill>
              <a:latin typeface="Cambria Math"/>
              <a:ea typeface="Cambria Math"/>
              <a:cs typeface="Cambria Math"/>
            </a:rPr>
            <a:t>139</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Ba</a:t>
          </a:r>
        </a:p>
      </xdr:txBody>
    </xdr:sp>
    <xdr:clientData/>
  </xdr:oneCellAnchor>
  <xdr:oneCellAnchor>
    <xdr:from>
      <xdr:col>2</xdr:col>
      <xdr:colOff>3514725</xdr:colOff>
      <xdr:row>241</xdr:row>
      <xdr:rowOff>257175</xdr:rowOff>
    </xdr:from>
    <xdr:ext cx="552450" cy="342900"/>
    <xdr:sp>
      <xdr:nvSpPr>
        <xdr:cNvPr id="3" name="BlokTextu 12"/>
        <xdr:cNvSpPr txBox="1">
          <a:spLocks noChangeArrowheads="1"/>
        </xdr:cNvSpPr>
      </xdr:nvSpPr>
      <xdr:spPr>
        <a:xfrm>
          <a:off x="4895850" y="220656150"/>
          <a:ext cx="552450" cy="3429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_38^</a:t>
          </a:r>
          <a:r>
            <a:rPr lang="en-US" cap="none" sz="1800" b="0" i="0" u="none" baseline="0">
              <a:solidFill>
                <a:srgbClr val="000000"/>
              </a:solidFill>
              <a:latin typeface="Cambria Math"/>
              <a:ea typeface="Cambria Math"/>
              <a:cs typeface="Cambria Math"/>
            </a:rPr>
            <a:t>94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Sr</a:t>
          </a:r>
        </a:p>
      </xdr:txBody>
    </xdr:sp>
    <xdr:clientData/>
  </xdr:oneCellAnchor>
  <xdr:oneCellAnchor>
    <xdr:from>
      <xdr:col>2</xdr:col>
      <xdr:colOff>3429000</xdr:colOff>
      <xdr:row>243</xdr:row>
      <xdr:rowOff>190500</xdr:rowOff>
    </xdr:from>
    <xdr:ext cx="619125" cy="247650"/>
    <xdr:sp>
      <xdr:nvSpPr>
        <xdr:cNvPr id="4" name="BlokTextu 13"/>
        <xdr:cNvSpPr txBox="1">
          <a:spLocks noChangeArrowheads="1"/>
        </xdr:cNvSpPr>
      </xdr:nvSpPr>
      <xdr:spPr>
        <a:xfrm>
          <a:off x="4810125" y="22182772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_36^</a:t>
          </a:r>
          <a:r>
            <a:rPr lang="en-US" cap="none" sz="1800" b="0" i="0" u="none" baseline="0">
              <a:solidFill>
                <a:srgbClr val="000000"/>
              </a:solidFill>
              <a:latin typeface="Cambria Math"/>
              <a:ea typeface="Cambria Math"/>
              <a:cs typeface="Cambria Math"/>
            </a:rPr>
            <a:t>95</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Kr</a:t>
          </a:r>
        </a:p>
      </xdr:txBody>
    </xdr:sp>
    <xdr:clientData/>
  </xdr:oneCellAnchor>
  <xdr:oneCellAnchor>
    <xdr:from>
      <xdr:col>2</xdr:col>
      <xdr:colOff>3457575</xdr:colOff>
      <xdr:row>245</xdr:row>
      <xdr:rowOff>285750</xdr:rowOff>
    </xdr:from>
    <xdr:ext cx="619125" cy="247650"/>
    <xdr:sp>
      <xdr:nvSpPr>
        <xdr:cNvPr id="5" name="BlokTextu 14"/>
        <xdr:cNvSpPr txBox="1">
          <a:spLocks noChangeArrowheads="1"/>
        </xdr:cNvSpPr>
      </xdr:nvSpPr>
      <xdr:spPr>
        <a:xfrm>
          <a:off x="4838700" y="22316122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_58^</a:t>
          </a:r>
          <a:r>
            <a:rPr lang="en-US" cap="none" sz="1800" b="0" i="0" u="none" baseline="0">
              <a:solidFill>
                <a:srgbClr val="000000"/>
              </a:solidFill>
              <a:latin typeface="Cambria Math"/>
              <a:ea typeface="Cambria Math"/>
              <a:cs typeface="Cambria Math"/>
            </a:rPr>
            <a:t>140</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Ce</a:t>
          </a:r>
        </a:p>
      </xdr:txBody>
    </xdr:sp>
    <xdr:clientData/>
  </xdr:oneCellAnchor>
  <xdr:oneCellAnchor>
    <xdr:from>
      <xdr:col>2</xdr:col>
      <xdr:colOff>3457575</xdr:colOff>
      <xdr:row>246</xdr:row>
      <xdr:rowOff>285750</xdr:rowOff>
    </xdr:from>
    <xdr:ext cx="619125" cy="247650"/>
    <xdr:sp>
      <xdr:nvSpPr>
        <xdr:cNvPr id="6" name="BlokTextu 15"/>
        <xdr:cNvSpPr txBox="1">
          <a:spLocks noChangeArrowheads="1"/>
        </xdr:cNvSpPr>
      </xdr:nvSpPr>
      <xdr:spPr>
        <a:xfrm>
          <a:off x="4838700" y="223780350"/>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_55^</a:t>
          </a:r>
          <a:r>
            <a:rPr lang="en-US" cap="none" sz="1800" b="0" i="0" u="none" baseline="0">
              <a:solidFill>
                <a:srgbClr val="000000"/>
              </a:solidFill>
              <a:latin typeface="Cambria Math"/>
              <a:ea typeface="Cambria Math"/>
              <a:cs typeface="Cambria Math"/>
            </a:rPr>
            <a:t>140</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Cs</a:t>
          </a:r>
        </a:p>
      </xdr:txBody>
    </xdr:sp>
    <xdr:clientData/>
  </xdr:oneCellAnchor>
  <xdr:oneCellAnchor>
    <xdr:from>
      <xdr:col>2</xdr:col>
      <xdr:colOff>3457575</xdr:colOff>
      <xdr:row>247</xdr:row>
      <xdr:rowOff>285750</xdr:rowOff>
    </xdr:from>
    <xdr:ext cx="619125" cy="247650"/>
    <xdr:sp>
      <xdr:nvSpPr>
        <xdr:cNvPr id="7" name="BlokTextu 16"/>
        <xdr:cNvSpPr txBox="1">
          <a:spLocks noChangeArrowheads="1"/>
        </xdr:cNvSpPr>
      </xdr:nvSpPr>
      <xdr:spPr>
        <a:xfrm>
          <a:off x="4838700" y="22439947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_40^</a:t>
          </a:r>
          <a:r>
            <a:rPr lang="en-US" cap="none" sz="1800" b="0" i="0" u="none" baseline="0">
              <a:solidFill>
                <a:srgbClr val="000000"/>
              </a:solidFill>
              <a:latin typeface="Cambria Math"/>
              <a:ea typeface="Cambria Math"/>
              <a:cs typeface="Cambria Math"/>
            </a:rPr>
            <a:t>94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Zr</a:t>
          </a:r>
        </a:p>
      </xdr:txBody>
    </xdr:sp>
    <xdr:clientData/>
  </xdr:oneCellAnchor>
  <xdr:oneCellAnchor>
    <xdr:from>
      <xdr:col>2</xdr:col>
      <xdr:colOff>3457575</xdr:colOff>
      <xdr:row>248</xdr:row>
      <xdr:rowOff>285750</xdr:rowOff>
    </xdr:from>
    <xdr:ext cx="619125" cy="247650"/>
    <xdr:sp>
      <xdr:nvSpPr>
        <xdr:cNvPr id="8" name="BlokTextu 17"/>
        <xdr:cNvSpPr txBox="1">
          <a:spLocks noChangeArrowheads="1"/>
        </xdr:cNvSpPr>
      </xdr:nvSpPr>
      <xdr:spPr>
        <a:xfrm>
          <a:off x="4838700" y="225018600"/>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_37^</a:t>
          </a:r>
          <a:r>
            <a:rPr lang="en-US" cap="none" sz="1800" b="0" i="0" u="none" baseline="0">
              <a:solidFill>
                <a:srgbClr val="000000"/>
              </a:solidFill>
              <a:latin typeface="Cambria Math"/>
              <a:ea typeface="Cambria Math"/>
              <a:cs typeface="Cambria Math"/>
            </a:rPr>
            <a:t>94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Rb</a:t>
          </a:r>
        </a:p>
      </xdr:txBody>
    </xdr:sp>
    <xdr:clientData/>
  </xdr:oneCellAnchor>
  <xdr:oneCellAnchor>
    <xdr:from>
      <xdr:col>2</xdr:col>
      <xdr:colOff>3457575</xdr:colOff>
      <xdr:row>249</xdr:row>
      <xdr:rowOff>285750</xdr:rowOff>
    </xdr:from>
    <xdr:ext cx="619125" cy="247650"/>
    <xdr:sp>
      <xdr:nvSpPr>
        <xdr:cNvPr id="9" name="BlokTextu 18"/>
        <xdr:cNvSpPr txBox="1">
          <a:spLocks noChangeArrowheads="1"/>
        </xdr:cNvSpPr>
      </xdr:nvSpPr>
      <xdr:spPr>
        <a:xfrm>
          <a:off x="4838700" y="22563772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_57^</a:t>
          </a:r>
          <a:r>
            <a:rPr lang="en-US" cap="none" sz="1800" b="0" i="0" u="none" baseline="0">
              <a:solidFill>
                <a:srgbClr val="000000"/>
              </a:solidFill>
              <a:latin typeface="Cambria Math"/>
              <a:ea typeface="Cambria Math"/>
              <a:cs typeface="Cambria Math"/>
            </a:rPr>
            <a:t>144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La</a:t>
          </a:r>
        </a:p>
      </xdr:txBody>
    </xdr:sp>
    <xdr:clientData/>
  </xdr:oneCellAnchor>
  <xdr:oneCellAnchor>
    <xdr:from>
      <xdr:col>2</xdr:col>
      <xdr:colOff>3457575</xdr:colOff>
      <xdr:row>250</xdr:row>
      <xdr:rowOff>285750</xdr:rowOff>
    </xdr:from>
    <xdr:ext cx="619125" cy="247650"/>
    <xdr:sp>
      <xdr:nvSpPr>
        <xdr:cNvPr id="10" name="BlokTextu 19"/>
        <xdr:cNvSpPr txBox="1">
          <a:spLocks noChangeArrowheads="1"/>
        </xdr:cNvSpPr>
      </xdr:nvSpPr>
      <xdr:spPr>
        <a:xfrm>
          <a:off x="4838700" y="226256850"/>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_35^</a:t>
          </a:r>
          <a:r>
            <a:rPr lang="en-US" cap="none" sz="1800" b="0" i="0" u="none" baseline="0">
              <a:solidFill>
                <a:srgbClr val="000000"/>
              </a:solidFill>
              <a:latin typeface="Cambria Math"/>
              <a:ea typeface="Cambria Math"/>
              <a:cs typeface="Cambria Math"/>
            </a:rPr>
            <a:t>89</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Br</a:t>
          </a:r>
        </a:p>
      </xdr:txBody>
    </xdr:sp>
    <xdr:clientData/>
  </xdr:oneCellAnchor>
  <xdr:oneCellAnchor>
    <xdr:from>
      <xdr:col>2</xdr:col>
      <xdr:colOff>3486150</xdr:colOff>
      <xdr:row>79</xdr:row>
      <xdr:rowOff>285750</xdr:rowOff>
    </xdr:from>
    <xdr:ext cx="619125" cy="180975"/>
    <xdr:sp>
      <xdr:nvSpPr>
        <xdr:cNvPr id="11" name="BlokTextu 11"/>
        <xdr:cNvSpPr txBox="1">
          <a:spLocks noChangeArrowheads="1"/>
        </xdr:cNvSpPr>
      </xdr:nvSpPr>
      <xdr:spPr>
        <a:xfrm>
          <a:off x="4867275" y="68760975"/>
          <a:ext cx="619125" cy="1809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_56^</a:t>
          </a:r>
          <a:r>
            <a:rPr lang="en-US" cap="none" sz="1800" b="0" i="0" u="none" baseline="0">
              <a:solidFill>
                <a:srgbClr val="000000"/>
              </a:solidFill>
              <a:latin typeface="Cambria Math"/>
              <a:ea typeface="Cambria Math"/>
              <a:cs typeface="Cambria Math"/>
            </a:rPr>
            <a:t>139</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Ba</a:t>
          </a:r>
        </a:p>
      </xdr:txBody>
    </xdr:sp>
    <xdr:clientData/>
  </xdr:oneCellAnchor>
  <xdr:oneCellAnchor>
    <xdr:from>
      <xdr:col>2</xdr:col>
      <xdr:colOff>3514725</xdr:colOff>
      <xdr:row>80</xdr:row>
      <xdr:rowOff>257175</xdr:rowOff>
    </xdr:from>
    <xdr:ext cx="552450" cy="342900"/>
    <xdr:sp>
      <xdr:nvSpPr>
        <xdr:cNvPr id="12" name="BlokTextu 12"/>
        <xdr:cNvSpPr txBox="1">
          <a:spLocks noChangeArrowheads="1"/>
        </xdr:cNvSpPr>
      </xdr:nvSpPr>
      <xdr:spPr>
        <a:xfrm>
          <a:off x="4895850" y="69227700"/>
          <a:ext cx="552450" cy="3429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_38^</a:t>
          </a:r>
          <a:r>
            <a:rPr lang="en-US" cap="none" sz="1800" b="0" i="0" u="none" baseline="0">
              <a:solidFill>
                <a:srgbClr val="000000"/>
              </a:solidFill>
              <a:latin typeface="Cambria Math"/>
              <a:ea typeface="Cambria Math"/>
              <a:cs typeface="Cambria Math"/>
            </a:rPr>
            <a:t>94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Sr</a:t>
          </a:r>
        </a:p>
      </xdr:txBody>
    </xdr:sp>
    <xdr:clientData/>
  </xdr:oneCellAnchor>
  <xdr:oneCellAnchor>
    <xdr:from>
      <xdr:col>2</xdr:col>
      <xdr:colOff>3429000</xdr:colOff>
      <xdr:row>82</xdr:row>
      <xdr:rowOff>190500</xdr:rowOff>
    </xdr:from>
    <xdr:ext cx="619125" cy="247650"/>
    <xdr:sp>
      <xdr:nvSpPr>
        <xdr:cNvPr id="13" name="BlokTextu 13"/>
        <xdr:cNvSpPr txBox="1">
          <a:spLocks noChangeArrowheads="1"/>
        </xdr:cNvSpPr>
      </xdr:nvSpPr>
      <xdr:spPr>
        <a:xfrm>
          <a:off x="4810125" y="7015162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_36^</a:t>
          </a:r>
          <a:r>
            <a:rPr lang="en-US" cap="none" sz="1800" b="0" i="0" u="none" baseline="0">
              <a:solidFill>
                <a:srgbClr val="000000"/>
              </a:solidFill>
              <a:latin typeface="Cambria Math"/>
              <a:ea typeface="Cambria Math"/>
              <a:cs typeface="Cambria Math"/>
            </a:rPr>
            <a:t>95</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Kr</a:t>
          </a:r>
        </a:p>
      </xdr:txBody>
    </xdr:sp>
    <xdr:clientData/>
  </xdr:oneCellAnchor>
  <xdr:oneCellAnchor>
    <xdr:from>
      <xdr:col>2</xdr:col>
      <xdr:colOff>3457575</xdr:colOff>
      <xdr:row>84</xdr:row>
      <xdr:rowOff>285750</xdr:rowOff>
    </xdr:from>
    <xdr:ext cx="619125" cy="247650"/>
    <xdr:sp>
      <xdr:nvSpPr>
        <xdr:cNvPr id="14" name="BlokTextu 14"/>
        <xdr:cNvSpPr txBox="1">
          <a:spLocks noChangeArrowheads="1"/>
        </xdr:cNvSpPr>
      </xdr:nvSpPr>
      <xdr:spPr>
        <a:xfrm>
          <a:off x="4838700" y="7123747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_58^</a:t>
          </a:r>
          <a:r>
            <a:rPr lang="en-US" cap="none" sz="1800" b="0" i="0" u="none" baseline="0">
              <a:solidFill>
                <a:srgbClr val="000000"/>
              </a:solidFill>
              <a:latin typeface="Cambria Math"/>
              <a:ea typeface="Cambria Math"/>
              <a:cs typeface="Cambria Math"/>
            </a:rPr>
            <a:t>140</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Ce</a:t>
          </a:r>
        </a:p>
      </xdr:txBody>
    </xdr:sp>
    <xdr:clientData/>
  </xdr:oneCellAnchor>
  <xdr:oneCellAnchor>
    <xdr:from>
      <xdr:col>2</xdr:col>
      <xdr:colOff>3457575</xdr:colOff>
      <xdr:row>85</xdr:row>
      <xdr:rowOff>285750</xdr:rowOff>
    </xdr:from>
    <xdr:ext cx="619125" cy="247650"/>
    <xdr:sp>
      <xdr:nvSpPr>
        <xdr:cNvPr id="15" name="BlokTextu 15"/>
        <xdr:cNvSpPr txBox="1">
          <a:spLocks noChangeArrowheads="1"/>
        </xdr:cNvSpPr>
      </xdr:nvSpPr>
      <xdr:spPr>
        <a:xfrm>
          <a:off x="4838700" y="7173277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_55^</a:t>
          </a:r>
          <a:r>
            <a:rPr lang="en-US" cap="none" sz="1800" b="0" i="0" u="none" baseline="0">
              <a:solidFill>
                <a:srgbClr val="000000"/>
              </a:solidFill>
              <a:latin typeface="Cambria Math"/>
              <a:ea typeface="Cambria Math"/>
              <a:cs typeface="Cambria Math"/>
            </a:rPr>
            <a:t>140</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Cs</a:t>
          </a:r>
        </a:p>
      </xdr:txBody>
    </xdr:sp>
    <xdr:clientData/>
  </xdr:oneCellAnchor>
  <xdr:oneCellAnchor>
    <xdr:from>
      <xdr:col>2</xdr:col>
      <xdr:colOff>3457575</xdr:colOff>
      <xdr:row>86</xdr:row>
      <xdr:rowOff>285750</xdr:rowOff>
    </xdr:from>
    <xdr:ext cx="619125" cy="247650"/>
    <xdr:sp>
      <xdr:nvSpPr>
        <xdr:cNvPr id="16" name="BlokTextu 16"/>
        <xdr:cNvSpPr txBox="1">
          <a:spLocks noChangeArrowheads="1"/>
        </xdr:cNvSpPr>
      </xdr:nvSpPr>
      <xdr:spPr>
        <a:xfrm>
          <a:off x="4838700" y="7222807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_40^</a:t>
          </a:r>
          <a:r>
            <a:rPr lang="en-US" cap="none" sz="1800" b="0" i="0" u="none" baseline="0">
              <a:solidFill>
                <a:srgbClr val="000000"/>
              </a:solidFill>
              <a:latin typeface="Cambria Math"/>
              <a:ea typeface="Cambria Math"/>
              <a:cs typeface="Cambria Math"/>
            </a:rPr>
            <a:t>94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Zr</a:t>
          </a:r>
        </a:p>
      </xdr:txBody>
    </xdr:sp>
    <xdr:clientData/>
  </xdr:oneCellAnchor>
  <xdr:oneCellAnchor>
    <xdr:from>
      <xdr:col>2</xdr:col>
      <xdr:colOff>3457575</xdr:colOff>
      <xdr:row>87</xdr:row>
      <xdr:rowOff>285750</xdr:rowOff>
    </xdr:from>
    <xdr:ext cx="619125" cy="247650"/>
    <xdr:sp>
      <xdr:nvSpPr>
        <xdr:cNvPr id="17" name="BlokTextu 17"/>
        <xdr:cNvSpPr txBox="1">
          <a:spLocks noChangeArrowheads="1"/>
        </xdr:cNvSpPr>
      </xdr:nvSpPr>
      <xdr:spPr>
        <a:xfrm>
          <a:off x="4838700" y="7272337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_37^</a:t>
          </a:r>
          <a:r>
            <a:rPr lang="en-US" cap="none" sz="1800" b="0" i="0" u="none" baseline="0">
              <a:solidFill>
                <a:srgbClr val="000000"/>
              </a:solidFill>
              <a:latin typeface="Cambria Math"/>
              <a:ea typeface="Cambria Math"/>
              <a:cs typeface="Cambria Math"/>
            </a:rPr>
            <a:t>94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Rb</a:t>
          </a:r>
        </a:p>
      </xdr:txBody>
    </xdr:sp>
    <xdr:clientData/>
  </xdr:oneCellAnchor>
  <xdr:oneCellAnchor>
    <xdr:from>
      <xdr:col>2</xdr:col>
      <xdr:colOff>3457575</xdr:colOff>
      <xdr:row>88</xdr:row>
      <xdr:rowOff>285750</xdr:rowOff>
    </xdr:from>
    <xdr:ext cx="619125" cy="247650"/>
    <xdr:sp>
      <xdr:nvSpPr>
        <xdr:cNvPr id="18" name="BlokTextu 18"/>
        <xdr:cNvSpPr txBox="1">
          <a:spLocks noChangeArrowheads="1"/>
        </xdr:cNvSpPr>
      </xdr:nvSpPr>
      <xdr:spPr>
        <a:xfrm>
          <a:off x="4838700" y="7321867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_57^</a:t>
          </a:r>
          <a:r>
            <a:rPr lang="en-US" cap="none" sz="1800" b="0" i="0" u="none" baseline="0">
              <a:solidFill>
                <a:srgbClr val="000000"/>
              </a:solidFill>
              <a:latin typeface="Cambria Math"/>
              <a:ea typeface="Cambria Math"/>
              <a:cs typeface="Cambria Math"/>
            </a:rPr>
            <a:t>144</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La</a:t>
          </a:r>
        </a:p>
      </xdr:txBody>
    </xdr:sp>
    <xdr:clientData/>
  </xdr:oneCellAnchor>
  <xdr:oneCellAnchor>
    <xdr:from>
      <xdr:col>2</xdr:col>
      <xdr:colOff>3457575</xdr:colOff>
      <xdr:row>89</xdr:row>
      <xdr:rowOff>285750</xdr:rowOff>
    </xdr:from>
    <xdr:ext cx="619125" cy="247650"/>
    <xdr:sp>
      <xdr:nvSpPr>
        <xdr:cNvPr id="19" name="BlokTextu 19"/>
        <xdr:cNvSpPr txBox="1">
          <a:spLocks noChangeArrowheads="1"/>
        </xdr:cNvSpPr>
      </xdr:nvSpPr>
      <xdr:spPr>
        <a:xfrm>
          <a:off x="4838700" y="73713975"/>
          <a:ext cx="619125" cy="2476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_35^</a:t>
          </a:r>
          <a:r>
            <a:rPr lang="en-US" cap="none" sz="1800" b="0" i="0" u="none" baseline="0">
              <a:solidFill>
                <a:srgbClr val="000000"/>
              </a:solidFill>
              <a:latin typeface="Cambria Math"/>
              <a:ea typeface="Cambria Math"/>
              <a:cs typeface="Cambria Math"/>
            </a:rPr>
            <a:t>89</a:t>
          </a:r>
          <a:r>
            <a:rPr lang="en-US" cap="none" sz="11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 Br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vmlDrawing" Target="../drawings/vmlDrawing1.vml" /><Relationship Id="rId16" Type="http://schemas.openxmlformats.org/officeDocument/2006/relationships/drawing" Target="../drawings/drawing1.xm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78"/>
  <sheetViews>
    <sheetView tabSelected="1" view="pageBreakPreview" zoomScale="70" zoomScaleNormal="70" zoomScaleSheetLayoutView="70" zoomScalePageLayoutView="0" workbookViewId="0" topLeftCell="A1">
      <pane ySplit="7" topLeftCell="A8" activePane="bottomLeft" state="frozen"/>
      <selection pane="topLeft" activeCell="A1" sqref="A1"/>
      <selection pane="bottomLeft" activeCell="G167" sqref="G167"/>
    </sheetView>
  </sheetViews>
  <sheetFormatPr defaultColWidth="9.140625" defaultRowHeight="15"/>
  <cols>
    <col min="1" max="1" width="6.00390625" style="42" customWidth="1"/>
    <col min="2" max="2" width="14.7109375" style="42" customWidth="1"/>
    <col min="3" max="3" width="62.00390625" style="42" customWidth="1"/>
    <col min="4" max="4" width="21.8515625" style="42" customWidth="1"/>
    <col min="5" max="5" width="12.57421875" style="42" customWidth="1"/>
    <col min="6" max="6" width="13.421875" style="42" customWidth="1"/>
    <col min="7" max="7" width="22.421875" style="42" customWidth="1"/>
    <col min="8" max="8" width="16.140625" style="171" customWidth="1"/>
    <col min="9" max="9" width="28.7109375" style="42" customWidth="1"/>
    <col min="10" max="10" width="23.00390625" style="42" customWidth="1"/>
    <col min="11" max="11" width="9.140625" style="42" customWidth="1"/>
    <col min="12" max="12" width="129.421875" style="43" customWidth="1"/>
    <col min="13" max="13" width="28.57421875" style="42" customWidth="1"/>
    <col min="14" max="16384" width="9.140625" style="42" customWidth="1"/>
  </cols>
  <sheetData>
    <row r="1" spans="1:10" ht="15.75">
      <c r="A1" s="184" t="s">
        <v>315</v>
      </c>
      <c r="B1" s="184"/>
      <c r="C1" s="184"/>
      <c r="D1" s="184"/>
      <c r="E1" s="184"/>
      <c r="F1" s="184"/>
      <c r="G1" s="184"/>
      <c r="H1" s="184"/>
      <c r="I1" s="184"/>
      <c r="J1" s="184"/>
    </row>
    <row r="2" spans="1:10" ht="16.5" thickBot="1">
      <c r="A2" s="184"/>
      <c r="B2" s="184"/>
      <c r="C2" s="184"/>
      <c r="D2" s="184"/>
      <c r="E2" s="184"/>
      <c r="F2" s="184"/>
      <c r="G2" s="184"/>
      <c r="H2" s="184"/>
      <c r="I2" s="184"/>
      <c r="J2" s="184"/>
    </row>
    <row r="3" spans="1:10" ht="16.5" thickBot="1">
      <c r="A3" s="375"/>
      <c r="B3" s="376"/>
      <c r="C3" s="376"/>
      <c r="D3" s="376"/>
      <c r="E3" s="376"/>
      <c r="F3" s="376"/>
      <c r="G3" s="376"/>
      <c r="H3" s="376"/>
      <c r="I3" s="376"/>
      <c r="J3" s="377"/>
    </row>
    <row r="4" spans="1:10" ht="29.25" thickBot="1">
      <c r="A4" s="378" t="s">
        <v>225</v>
      </c>
      <c r="B4" s="379"/>
      <c r="C4" s="379"/>
      <c r="D4" s="379"/>
      <c r="E4" s="379"/>
      <c r="F4" s="379"/>
      <c r="G4" s="379"/>
      <c r="H4" s="379"/>
      <c r="I4" s="380"/>
      <c r="J4" s="44"/>
    </row>
    <row r="5" spans="1:10" ht="61.5" customHeight="1">
      <c r="A5" s="381" t="s">
        <v>266</v>
      </c>
      <c r="B5" s="382"/>
      <c r="C5" s="382"/>
      <c r="D5" s="382"/>
      <c r="E5" s="382"/>
      <c r="F5" s="382"/>
      <c r="G5" s="382"/>
      <c r="H5" s="382"/>
      <c r="I5" s="383"/>
      <c r="J5" s="44"/>
    </row>
    <row r="6" spans="1:10" ht="63.75" customHeight="1" thickBot="1">
      <c r="A6" s="191" t="s">
        <v>309</v>
      </c>
      <c r="B6" s="192"/>
      <c r="C6" s="192"/>
      <c r="D6" s="192"/>
      <c r="E6" s="192"/>
      <c r="F6" s="192"/>
      <c r="G6" s="192"/>
      <c r="H6" s="192"/>
      <c r="I6" s="193"/>
      <c r="J6" s="44"/>
    </row>
    <row r="7" spans="1:12" ht="121.5" customHeight="1" thickBot="1">
      <c r="A7" s="384" t="s">
        <v>310</v>
      </c>
      <c r="B7" s="385"/>
      <c r="C7" s="385"/>
      <c r="D7" s="45" t="s">
        <v>87</v>
      </c>
      <c r="E7" s="46" t="s">
        <v>109</v>
      </c>
      <c r="F7" s="46" t="s">
        <v>110</v>
      </c>
      <c r="G7" s="46" t="s">
        <v>125</v>
      </c>
      <c r="H7" s="46" t="s">
        <v>89</v>
      </c>
      <c r="I7" s="172" t="s">
        <v>90</v>
      </c>
      <c r="J7" s="44"/>
      <c r="L7" s="43" t="s">
        <v>222</v>
      </c>
    </row>
    <row r="8" spans="1:10" ht="46.5" customHeight="1">
      <c r="A8" s="47" t="s">
        <v>111</v>
      </c>
      <c r="B8" s="48" t="s">
        <v>112</v>
      </c>
      <c r="C8" s="49" t="s">
        <v>113</v>
      </c>
      <c r="D8" s="50"/>
      <c r="E8" s="50"/>
      <c r="F8" s="50"/>
      <c r="G8" s="50"/>
      <c r="H8" s="51"/>
      <c r="I8" s="52"/>
      <c r="J8" s="44"/>
    </row>
    <row r="9" spans="1:12" ht="71.25" customHeight="1">
      <c r="A9" s="336" t="s">
        <v>91</v>
      </c>
      <c r="B9" s="246" t="s">
        <v>173</v>
      </c>
      <c r="C9" s="247"/>
      <c r="D9" s="53" t="s">
        <v>114</v>
      </c>
      <c r="E9" s="54">
        <v>3</v>
      </c>
      <c r="F9" s="54" t="s">
        <v>115</v>
      </c>
      <c r="G9" s="206">
        <v>0</v>
      </c>
      <c r="H9" s="197">
        <v>0.2</v>
      </c>
      <c r="I9" s="214">
        <f>G9*1.2</f>
        <v>0</v>
      </c>
      <c r="J9" s="55"/>
      <c r="L9" s="56"/>
    </row>
    <row r="10" spans="1:10" ht="47.25" customHeight="1">
      <c r="A10" s="335"/>
      <c r="B10" s="246" t="s">
        <v>172</v>
      </c>
      <c r="C10" s="247"/>
      <c r="D10" s="53" t="s">
        <v>93</v>
      </c>
      <c r="E10" s="54">
        <v>2</v>
      </c>
      <c r="F10" s="54" t="s">
        <v>116</v>
      </c>
      <c r="G10" s="207"/>
      <c r="H10" s="198"/>
      <c r="I10" s="215"/>
      <c r="J10" s="55"/>
    </row>
    <row r="11" spans="1:10" ht="119.25" customHeight="1">
      <c r="A11" s="335"/>
      <c r="B11" s="246" t="s">
        <v>174</v>
      </c>
      <c r="C11" s="247"/>
      <c r="D11" s="53" t="s">
        <v>93</v>
      </c>
      <c r="E11" s="54">
        <v>10</v>
      </c>
      <c r="F11" s="54" t="s">
        <v>116</v>
      </c>
      <c r="G11" s="207"/>
      <c r="H11" s="198"/>
      <c r="I11" s="215"/>
      <c r="J11" s="55"/>
    </row>
    <row r="12" spans="1:10" ht="66" customHeight="1">
      <c r="A12" s="335"/>
      <c r="B12" s="219" t="s">
        <v>120</v>
      </c>
      <c r="C12" s="220"/>
      <c r="D12" s="349" t="s">
        <v>227</v>
      </c>
      <c r="E12" s="240">
        <v>0</v>
      </c>
      <c r="F12" s="240" t="s">
        <v>116</v>
      </c>
      <c r="G12" s="207"/>
      <c r="H12" s="198"/>
      <c r="I12" s="215"/>
      <c r="J12" s="55"/>
    </row>
    <row r="13" spans="1:10" ht="15.75">
      <c r="A13" s="335"/>
      <c r="B13" s="219" t="s">
        <v>176</v>
      </c>
      <c r="C13" s="220"/>
      <c r="D13" s="350"/>
      <c r="E13" s="241"/>
      <c r="F13" s="241"/>
      <c r="G13" s="207"/>
      <c r="H13" s="198"/>
      <c r="I13" s="215"/>
      <c r="J13" s="55"/>
    </row>
    <row r="14" spans="1:10" ht="15.75">
      <c r="A14" s="335"/>
      <c r="B14" s="219" t="s">
        <v>118</v>
      </c>
      <c r="C14" s="220"/>
      <c r="D14" s="350"/>
      <c r="E14" s="241"/>
      <c r="F14" s="241"/>
      <c r="G14" s="207"/>
      <c r="H14" s="198"/>
      <c r="I14" s="215"/>
      <c r="J14" s="55"/>
    </row>
    <row r="15" spans="1:10" ht="15.75">
      <c r="A15" s="335"/>
      <c r="B15" s="219" t="s">
        <v>119</v>
      </c>
      <c r="C15" s="220"/>
      <c r="D15" s="350"/>
      <c r="E15" s="241"/>
      <c r="F15" s="241"/>
      <c r="G15" s="207"/>
      <c r="H15" s="198"/>
      <c r="I15" s="215"/>
      <c r="J15" s="55"/>
    </row>
    <row r="16" spans="1:10" ht="15.75">
      <c r="A16" s="335"/>
      <c r="B16" s="219" t="s">
        <v>177</v>
      </c>
      <c r="C16" s="220"/>
      <c r="D16" s="350"/>
      <c r="E16" s="241"/>
      <c r="F16" s="241"/>
      <c r="G16" s="207"/>
      <c r="H16" s="198"/>
      <c r="I16" s="215"/>
      <c r="J16" s="55"/>
    </row>
    <row r="17" spans="1:10" ht="15.75">
      <c r="A17" s="335"/>
      <c r="B17" s="219" t="s">
        <v>178</v>
      </c>
      <c r="C17" s="220"/>
      <c r="D17" s="350"/>
      <c r="E17" s="241"/>
      <c r="F17" s="241"/>
      <c r="G17" s="207"/>
      <c r="H17" s="198"/>
      <c r="I17" s="215"/>
      <c r="J17" s="55"/>
    </row>
    <row r="18" spans="1:10" ht="24.75" customHeight="1">
      <c r="A18" s="335"/>
      <c r="B18" s="219" t="s">
        <v>124</v>
      </c>
      <c r="C18" s="220"/>
      <c r="D18" s="350"/>
      <c r="E18" s="241"/>
      <c r="F18" s="241"/>
      <c r="G18" s="207"/>
      <c r="H18" s="198"/>
      <c r="I18" s="215"/>
      <c r="J18" s="55"/>
    </row>
    <row r="19" spans="1:10" ht="52.5" customHeight="1">
      <c r="A19" s="335"/>
      <c r="B19" s="219" t="s">
        <v>121</v>
      </c>
      <c r="C19" s="220"/>
      <c r="D19" s="350"/>
      <c r="E19" s="241"/>
      <c r="F19" s="241"/>
      <c r="G19" s="207"/>
      <c r="H19" s="198"/>
      <c r="I19" s="215"/>
      <c r="J19" s="55"/>
    </row>
    <row r="20" spans="1:10" ht="57" customHeight="1">
      <c r="A20" s="335"/>
      <c r="B20" s="219" t="s">
        <v>122</v>
      </c>
      <c r="C20" s="220"/>
      <c r="D20" s="350"/>
      <c r="E20" s="241"/>
      <c r="F20" s="241"/>
      <c r="G20" s="207"/>
      <c r="H20" s="198"/>
      <c r="I20" s="215"/>
      <c r="J20" s="55"/>
    </row>
    <row r="21" spans="1:10" ht="174" customHeight="1">
      <c r="A21" s="335"/>
      <c r="B21" s="219" t="s">
        <v>255</v>
      </c>
      <c r="C21" s="220"/>
      <c r="D21" s="350"/>
      <c r="E21" s="241"/>
      <c r="F21" s="241"/>
      <c r="G21" s="207"/>
      <c r="H21" s="198"/>
      <c r="I21" s="215"/>
      <c r="J21" s="55"/>
    </row>
    <row r="22" spans="1:10" ht="114.75" customHeight="1">
      <c r="A22" s="335"/>
      <c r="B22" s="219" t="s">
        <v>123</v>
      </c>
      <c r="C22" s="220"/>
      <c r="D22" s="351"/>
      <c r="E22" s="241"/>
      <c r="F22" s="241"/>
      <c r="G22" s="207"/>
      <c r="H22" s="198"/>
      <c r="I22" s="215"/>
      <c r="J22" s="55"/>
    </row>
    <row r="23" spans="1:10" ht="79.5" customHeight="1" thickBot="1">
      <c r="A23" s="345"/>
      <c r="B23" s="219" t="s">
        <v>220</v>
      </c>
      <c r="C23" s="220"/>
      <c r="D23" s="57" t="s">
        <v>1</v>
      </c>
      <c r="E23" s="242"/>
      <c r="F23" s="242"/>
      <c r="G23" s="260"/>
      <c r="H23" s="199"/>
      <c r="I23" s="297"/>
      <c r="J23" s="55"/>
    </row>
    <row r="24" spans="1:12" s="63" customFormat="1" ht="27" customHeight="1" thickBot="1">
      <c r="A24" s="58" t="s">
        <v>51</v>
      </c>
      <c r="B24" s="256" t="s">
        <v>57</v>
      </c>
      <c r="C24" s="257"/>
      <c r="D24" s="257"/>
      <c r="E24" s="257"/>
      <c r="F24" s="258"/>
      <c r="G24" s="59">
        <f>G9</f>
        <v>0</v>
      </c>
      <c r="H24" s="60">
        <v>0.2</v>
      </c>
      <c r="I24" s="61">
        <f>SUM(I9:I23)</f>
        <v>0</v>
      </c>
      <c r="J24" s="62"/>
      <c r="L24" s="64"/>
    </row>
    <row r="25" spans="1:12" s="63" customFormat="1" ht="29.25" customHeight="1">
      <c r="A25" s="47" t="s">
        <v>126</v>
      </c>
      <c r="B25" s="65" t="s">
        <v>112</v>
      </c>
      <c r="C25" s="66" t="s">
        <v>127</v>
      </c>
      <c r="D25" s="67"/>
      <c r="E25" s="67"/>
      <c r="F25" s="67"/>
      <c r="G25" s="67"/>
      <c r="H25" s="68"/>
      <c r="I25" s="69"/>
      <c r="J25" s="62"/>
      <c r="L25" s="64"/>
    </row>
    <row r="26" spans="1:10" ht="102" customHeight="1">
      <c r="A26" s="336" t="s">
        <v>92</v>
      </c>
      <c r="B26" s="219" t="s">
        <v>128</v>
      </c>
      <c r="C26" s="220"/>
      <c r="D26" s="349" t="s">
        <v>117</v>
      </c>
      <c r="E26" s="240">
        <v>0</v>
      </c>
      <c r="F26" s="240" t="s">
        <v>116</v>
      </c>
      <c r="G26" s="245">
        <v>0</v>
      </c>
      <c r="H26" s="357">
        <v>0.2</v>
      </c>
      <c r="I26" s="358">
        <f>G26*1.2</f>
        <v>0</v>
      </c>
      <c r="J26" s="55"/>
    </row>
    <row r="27" spans="1:10" ht="184.5" customHeight="1">
      <c r="A27" s="335"/>
      <c r="B27" s="219" t="s">
        <v>129</v>
      </c>
      <c r="C27" s="220"/>
      <c r="D27" s="350"/>
      <c r="E27" s="241"/>
      <c r="F27" s="241"/>
      <c r="G27" s="231"/>
      <c r="H27" s="228"/>
      <c r="I27" s="355"/>
      <c r="J27" s="55"/>
    </row>
    <row r="28" spans="1:10" ht="90" customHeight="1" thickBot="1">
      <c r="A28" s="335"/>
      <c r="B28" s="219" t="s">
        <v>179</v>
      </c>
      <c r="C28" s="220"/>
      <c r="D28" s="367"/>
      <c r="E28" s="242"/>
      <c r="F28" s="242"/>
      <c r="G28" s="232"/>
      <c r="H28" s="229"/>
      <c r="I28" s="374"/>
      <c r="J28" s="44"/>
    </row>
    <row r="29" spans="1:12" s="63" customFormat="1" ht="34.5" customHeight="1" thickBot="1">
      <c r="A29" s="58" t="s">
        <v>53</v>
      </c>
      <c r="B29" s="256" t="s">
        <v>56</v>
      </c>
      <c r="C29" s="257"/>
      <c r="D29" s="257"/>
      <c r="E29" s="257"/>
      <c r="F29" s="258"/>
      <c r="G29" s="59">
        <f>SUM(G26)</f>
        <v>0</v>
      </c>
      <c r="H29" s="60">
        <v>0.2</v>
      </c>
      <c r="I29" s="61">
        <f>SUM(I26)</f>
        <v>0</v>
      </c>
      <c r="J29" s="70"/>
      <c r="L29" s="64"/>
    </row>
    <row r="30" spans="1:12" s="63" customFormat="1" ht="34.5" customHeight="1" thickBot="1">
      <c r="A30" s="71" t="s">
        <v>130</v>
      </c>
      <c r="B30" s="72" t="s">
        <v>112</v>
      </c>
      <c r="C30" s="73" t="s">
        <v>131</v>
      </c>
      <c r="D30" s="74"/>
      <c r="E30" s="74"/>
      <c r="F30" s="74"/>
      <c r="G30" s="74"/>
      <c r="H30" s="75"/>
      <c r="I30" s="76"/>
      <c r="J30" s="70"/>
      <c r="L30" s="64"/>
    </row>
    <row r="31" spans="1:10" ht="79.5" customHeight="1">
      <c r="A31" s="364" t="s">
        <v>100</v>
      </c>
      <c r="B31" s="219" t="s">
        <v>132</v>
      </c>
      <c r="C31" s="220"/>
      <c r="D31" s="371" t="s">
        <v>117</v>
      </c>
      <c r="E31" s="221">
        <v>0</v>
      </c>
      <c r="F31" s="370" t="s">
        <v>116</v>
      </c>
      <c r="G31" s="230">
        <v>0</v>
      </c>
      <c r="H31" s="227">
        <v>0.2</v>
      </c>
      <c r="I31" s="224">
        <f>G31*1.2</f>
        <v>0</v>
      </c>
      <c r="J31" s="44"/>
    </row>
    <row r="32" spans="1:10" ht="79.5" customHeight="1">
      <c r="A32" s="335"/>
      <c r="B32" s="219" t="s">
        <v>133</v>
      </c>
      <c r="C32" s="220"/>
      <c r="D32" s="372"/>
      <c r="E32" s="222"/>
      <c r="F32" s="241"/>
      <c r="G32" s="231"/>
      <c r="H32" s="228"/>
      <c r="I32" s="225"/>
      <c r="J32" s="44"/>
    </row>
    <row r="33" spans="1:10" ht="102" customHeight="1" thickBot="1">
      <c r="A33" s="345"/>
      <c r="B33" s="219" t="s">
        <v>232</v>
      </c>
      <c r="C33" s="220"/>
      <c r="D33" s="373"/>
      <c r="E33" s="223"/>
      <c r="F33" s="242"/>
      <c r="G33" s="232"/>
      <c r="H33" s="229"/>
      <c r="I33" s="226"/>
      <c r="J33" s="44"/>
    </row>
    <row r="34" spans="1:12" s="63" customFormat="1" ht="28.5" customHeight="1" thickBot="1">
      <c r="A34" s="58" t="s">
        <v>54</v>
      </c>
      <c r="B34" s="256" t="s">
        <v>55</v>
      </c>
      <c r="C34" s="257"/>
      <c r="D34" s="257"/>
      <c r="E34" s="257"/>
      <c r="F34" s="258"/>
      <c r="G34" s="59">
        <f>SUM(G31)</f>
        <v>0</v>
      </c>
      <c r="H34" s="60">
        <v>0.2</v>
      </c>
      <c r="I34" s="61">
        <f>SUM(I31)</f>
        <v>0</v>
      </c>
      <c r="J34" s="70"/>
      <c r="L34" s="64"/>
    </row>
    <row r="35" spans="1:12" s="63" customFormat="1" ht="28.5" customHeight="1">
      <c r="A35" s="47" t="s">
        <v>134</v>
      </c>
      <c r="B35" s="65" t="s">
        <v>112</v>
      </c>
      <c r="C35" s="66" t="s">
        <v>135</v>
      </c>
      <c r="D35" s="67"/>
      <c r="E35" s="67"/>
      <c r="F35" s="67"/>
      <c r="G35" s="67"/>
      <c r="H35" s="68"/>
      <c r="I35" s="69"/>
      <c r="J35" s="70"/>
      <c r="L35" s="64"/>
    </row>
    <row r="36" spans="1:10" ht="71.25" customHeight="1">
      <c r="A36" s="336" t="s">
        <v>101</v>
      </c>
      <c r="B36" s="246" t="s">
        <v>180</v>
      </c>
      <c r="C36" s="247"/>
      <c r="D36" s="233" t="s">
        <v>93</v>
      </c>
      <c r="E36" s="54">
        <v>100</v>
      </c>
      <c r="F36" s="54" t="s">
        <v>116</v>
      </c>
      <c r="G36" s="200">
        <v>0</v>
      </c>
      <c r="H36" s="197">
        <v>0.2</v>
      </c>
      <c r="I36" s="194">
        <f>G36*1.2</f>
        <v>0</v>
      </c>
      <c r="J36" s="44"/>
    </row>
    <row r="37" spans="1:10" ht="71.25" customHeight="1">
      <c r="A37" s="335"/>
      <c r="B37" s="246" t="s">
        <v>181</v>
      </c>
      <c r="C37" s="247"/>
      <c r="D37" s="235"/>
      <c r="E37" s="175">
        <v>100</v>
      </c>
      <c r="F37" s="175" t="s">
        <v>116</v>
      </c>
      <c r="G37" s="201"/>
      <c r="H37" s="198"/>
      <c r="I37" s="195"/>
      <c r="J37" s="44"/>
    </row>
    <row r="38" spans="1:10" ht="86.25" customHeight="1">
      <c r="A38" s="335"/>
      <c r="B38" s="368" t="s">
        <v>2</v>
      </c>
      <c r="C38" s="369"/>
      <c r="D38" s="350" t="s">
        <v>117</v>
      </c>
      <c r="E38" s="241">
        <v>0</v>
      </c>
      <c r="F38" s="241" t="s">
        <v>116</v>
      </c>
      <c r="G38" s="201"/>
      <c r="H38" s="198"/>
      <c r="I38" s="195"/>
      <c r="J38" s="44"/>
    </row>
    <row r="39" spans="1:10" ht="69.75" customHeight="1">
      <c r="A39" s="335"/>
      <c r="B39" s="219" t="s">
        <v>182</v>
      </c>
      <c r="C39" s="220"/>
      <c r="D39" s="350"/>
      <c r="E39" s="241"/>
      <c r="F39" s="241"/>
      <c r="G39" s="201"/>
      <c r="H39" s="198"/>
      <c r="I39" s="195"/>
      <c r="J39" s="44"/>
    </row>
    <row r="40" spans="1:10" ht="66" customHeight="1" thickBot="1">
      <c r="A40" s="335"/>
      <c r="B40" s="365" t="s">
        <v>136</v>
      </c>
      <c r="C40" s="366"/>
      <c r="D40" s="367"/>
      <c r="E40" s="241"/>
      <c r="F40" s="241"/>
      <c r="G40" s="201"/>
      <c r="H40" s="198"/>
      <c r="I40" s="195"/>
      <c r="J40" s="44"/>
    </row>
    <row r="41" spans="1:12" s="63" customFormat="1" ht="33.75" customHeight="1" thickBot="1">
      <c r="A41" s="58" t="s">
        <v>58</v>
      </c>
      <c r="B41" s="256" t="s">
        <v>59</v>
      </c>
      <c r="C41" s="257"/>
      <c r="D41" s="257"/>
      <c r="E41" s="257"/>
      <c r="F41" s="258"/>
      <c r="G41" s="59">
        <f>SUM(G36:G40)</f>
        <v>0</v>
      </c>
      <c r="H41" s="60">
        <v>0.2</v>
      </c>
      <c r="I41" s="61">
        <f>SUM(I36:I40)</f>
        <v>0</v>
      </c>
      <c r="J41" s="70"/>
      <c r="L41" s="64"/>
    </row>
    <row r="42" spans="1:12" s="63" customFormat="1" ht="33.75" customHeight="1" thickBot="1">
      <c r="A42" s="71" t="s">
        <v>138</v>
      </c>
      <c r="B42" s="77" t="s">
        <v>112</v>
      </c>
      <c r="C42" s="78" t="s">
        <v>139</v>
      </c>
      <c r="D42" s="79"/>
      <c r="E42" s="79"/>
      <c r="F42" s="79"/>
      <c r="G42" s="79"/>
      <c r="H42" s="80"/>
      <c r="I42" s="81"/>
      <c r="J42" s="70"/>
      <c r="L42" s="64"/>
    </row>
    <row r="43" spans="1:10" ht="31.5">
      <c r="A43" s="335" t="s">
        <v>102</v>
      </c>
      <c r="B43" s="359" t="s">
        <v>137</v>
      </c>
      <c r="C43" s="360"/>
      <c r="D43" s="82" t="s">
        <v>93</v>
      </c>
      <c r="E43" s="175">
        <v>100</v>
      </c>
      <c r="F43" s="175" t="s">
        <v>116</v>
      </c>
      <c r="G43" s="201">
        <v>0</v>
      </c>
      <c r="H43" s="198">
        <v>0.2</v>
      </c>
      <c r="I43" s="195">
        <f>G43*1.2</f>
        <v>0</v>
      </c>
      <c r="J43" s="44"/>
    </row>
    <row r="44" spans="1:10" ht="70.5" customHeight="1">
      <c r="A44" s="335"/>
      <c r="B44" s="219" t="s">
        <v>3</v>
      </c>
      <c r="C44" s="220"/>
      <c r="D44" s="350" t="s">
        <v>117</v>
      </c>
      <c r="E44" s="241">
        <v>0</v>
      </c>
      <c r="F44" s="241" t="s">
        <v>116</v>
      </c>
      <c r="G44" s="201"/>
      <c r="H44" s="198"/>
      <c r="I44" s="195"/>
      <c r="J44" s="44"/>
    </row>
    <row r="45" spans="1:10" ht="114" customHeight="1" thickBot="1">
      <c r="A45" s="335"/>
      <c r="B45" s="219" t="s">
        <v>256</v>
      </c>
      <c r="C45" s="220"/>
      <c r="D45" s="350"/>
      <c r="E45" s="241"/>
      <c r="F45" s="241"/>
      <c r="G45" s="201"/>
      <c r="H45" s="198"/>
      <c r="I45" s="195"/>
      <c r="J45" s="44"/>
    </row>
    <row r="46" spans="1:12" s="63" customFormat="1" ht="34.5" customHeight="1" thickBot="1">
      <c r="A46" s="58" t="s">
        <v>60</v>
      </c>
      <c r="B46" s="256" t="s">
        <v>61</v>
      </c>
      <c r="C46" s="257"/>
      <c r="D46" s="257"/>
      <c r="E46" s="257"/>
      <c r="F46" s="258"/>
      <c r="G46" s="59">
        <f>SUM(G43:G45)</f>
        <v>0</v>
      </c>
      <c r="H46" s="60">
        <v>0.2</v>
      </c>
      <c r="I46" s="61">
        <f>SUM(I43:I45)</f>
        <v>0</v>
      </c>
      <c r="J46" s="70"/>
      <c r="L46" s="64"/>
    </row>
    <row r="47" spans="1:12" s="63" customFormat="1" ht="34.5" customHeight="1">
      <c r="A47" s="47" t="s">
        <v>140</v>
      </c>
      <c r="B47" s="48" t="s">
        <v>112</v>
      </c>
      <c r="C47" s="83" t="s">
        <v>141</v>
      </c>
      <c r="D47" s="50"/>
      <c r="E47" s="50"/>
      <c r="F47" s="50"/>
      <c r="G47" s="50"/>
      <c r="H47" s="84"/>
      <c r="I47" s="85"/>
      <c r="J47" s="70"/>
      <c r="L47" s="64"/>
    </row>
    <row r="48" spans="1:10" ht="44.25" customHeight="1">
      <c r="A48" s="336" t="s">
        <v>103</v>
      </c>
      <c r="B48" s="219" t="s">
        <v>233</v>
      </c>
      <c r="C48" s="220"/>
      <c r="D48" s="240" t="s">
        <v>117</v>
      </c>
      <c r="E48" s="240">
        <v>0</v>
      </c>
      <c r="F48" s="240" t="s">
        <v>116</v>
      </c>
      <c r="G48" s="240">
        <v>0</v>
      </c>
      <c r="H48" s="236">
        <v>0.2</v>
      </c>
      <c r="I48" s="361">
        <f>G48*1.2</f>
        <v>0</v>
      </c>
      <c r="J48" s="44"/>
    </row>
    <row r="49" spans="1:10" ht="108.75" customHeight="1">
      <c r="A49" s="335"/>
      <c r="B49" s="219" t="s">
        <v>183</v>
      </c>
      <c r="C49" s="220"/>
      <c r="D49" s="241"/>
      <c r="E49" s="241"/>
      <c r="F49" s="241"/>
      <c r="G49" s="241"/>
      <c r="H49" s="237"/>
      <c r="I49" s="362"/>
      <c r="J49" s="44"/>
    </row>
    <row r="50" spans="1:10" ht="81" customHeight="1">
      <c r="A50" s="335"/>
      <c r="B50" s="219" t="s">
        <v>142</v>
      </c>
      <c r="C50" s="220"/>
      <c r="D50" s="241"/>
      <c r="E50" s="241"/>
      <c r="F50" s="241"/>
      <c r="G50" s="241"/>
      <c r="H50" s="237"/>
      <c r="I50" s="362"/>
      <c r="J50" s="44"/>
    </row>
    <row r="51" spans="1:10" ht="81" customHeight="1">
      <c r="A51" s="335"/>
      <c r="B51" s="219" t="s">
        <v>143</v>
      </c>
      <c r="C51" s="220"/>
      <c r="D51" s="241"/>
      <c r="E51" s="241"/>
      <c r="F51" s="241"/>
      <c r="G51" s="241"/>
      <c r="H51" s="237"/>
      <c r="I51" s="362"/>
      <c r="J51" s="44"/>
    </row>
    <row r="52" spans="1:10" ht="87.75" customHeight="1">
      <c r="A52" s="335"/>
      <c r="B52" s="219" t="s">
        <v>184</v>
      </c>
      <c r="C52" s="220"/>
      <c r="D52" s="241"/>
      <c r="E52" s="241"/>
      <c r="F52" s="241"/>
      <c r="G52" s="241"/>
      <c r="H52" s="237"/>
      <c r="I52" s="362"/>
      <c r="J52" s="44"/>
    </row>
    <row r="53" spans="1:10" ht="126.75" customHeight="1">
      <c r="A53" s="335"/>
      <c r="B53" s="219" t="s">
        <v>144</v>
      </c>
      <c r="C53" s="220"/>
      <c r="D53" s="241"/>
      <c r="E53" s="241"/>
      <c r="F53" s="241"/>
      <c r="G53" s="241"/>
      <c r="H53" s="237"/>
      <c r="I53" s="362"/>
      <c r="J53" s="44"/>
    </row>
    <row r="54" spans="1:10" ht="164.25" customHeight="1">
      <c r="A54" s="335"/>
      <c r="B54" s="219" t="s">
        <v>257</v>
      </c>
      <c r="C54" s="220"/>
      <c r="D54" s="241"/>
      <c r="E54" s="241"/>
      <c r="F54" s="241"/>
      <c r="G54" s="241"/>
      <c r="H54" s="237"/>
      <c r="I54" s="362"/>
      <c r="J54" s="44"/>
    </row>
    <row r="55" spans="1:10" ht="153" customHeight="1">
      <c r="A55" s="335"/>
      <c r="B55" s="219" t="s">
        <v>206</v>
      </c>
      <c r="C55" s="220"/>
      <c r="D55" s="241"/>
      <c r="E55" s="241"/>
      <c r="F55" s="241"/>
      <c r="G55" s="241"/>
      <c r="H55" s="237"/>
      <c r="I55" s="362"/>
      <c r="J55" s="44"/>
    </row>
    <row r="56" spans="1:10" ht="117" customHeight="1">
      <c r="A56" s="335"/>
      <c r="B56" s="219" t="s">
        <v>218</v>
      </c>
      <c r="C56" s="220"/>
      <c r="D56" s="241"/>
      <c r="E56" s="241"/>
      <c r="F56" s="241"/>
      <c r="G56" s="241"/>
      <c r="H56" s="237"/>
      <c r="I56" s="362"/>
      <c r="J56" s="44"/>
    </row>
    <row r="57" spans="1:10" ht="93.75" customHeight="1">
      <c r="A57" s="335"/>
      <c r="B57" s="219" t="s">
        <v>4</v>
      </c>
      <c r="C57" s="220"/>
      <c r="D57" s="241"/>
      <c r="E57" s="241"/>
      <c r="F57" s="241"/>
      <c r="G57" s="241"/>
      <c r="H57" s="237"/>
      <c r="I57" s="362"/>
      <c r="J57" s="44"/>
    </row>
    <row r="58" spans="1:10" ht="69" customHeight="1">
      <c r="A58" s="335"/>
      <c r="B58" s="219" t="s">
        <v>217</v>
      </c>
      <c r="C58" s="220"/>
      <c r="D58" s="241"/>
      <c r="E58" s="241"/>
      <c r="F58" s="241"/>
      <c r="G58" s="241"/>
      <c r="H58" s="237"/>
      <c r="I58" s="362"/>
      <c r="J58" s="44"/>
    </row>
    <row r="59" spans="1:10" ht="176.25" customHeight="1">
      <c r="A59" s="335"/>
      <c r="B59" s="219" t="s">
        <v>258</v>
      </c>
      <c r="C59" s="220"/>
      <c r="D59" s="241"/>
      <c r="E59" s="241"/>
      <c r="F59" s="241"/>
      <c r="G59" s="241"/>
      <c r="H59" s="237"/>
      <c r="I59" s="362"/>
      <c r="J59" s="44"/>
    </row>
    <row r="60" spans="1:10" ht="140.25" customHeight="1">
      <c r="A60" s="335"/>
      <c r="B60" s="219" t="s">
        <v>185</v>
      </c>
      <c r="C60" s="220"/>
      <c r="D60" s="241"/>
      <c r="E60" s="241"/>
      <c r="F60" s="241"/>
      <c r="G60" s="241"/>
      <c r="H60" s="237"/>
      <c r="I60" s="362"/>
      <c r="J60" s="44"/>
    </row>
    <row r="61" spans="1:10" ht="63" customHeight="1">
      <c r="A61" s="335"/>
      <c r="B61" s="219" t="s">
        <v>145</v>
      </c>
      <c r="C61" s="220"/>
      <c r="D61" s="241"/>
      <c r="E61" s="241"/>
      <c r="F61" s="241"/>
      <c r="G61" s="241"/>
      <c r="H61" s="237"/>
      <c r="I61" s="362"/>
      <c r="J61" s="44"/>
    </row>
    <row r="62" spans="1:10" ht="85.5" customHeight="1">
      <c r="A62" s="335"/>
      <c r="B62" s="219" t="s">
        <v>209</v>
      </c>
      <c r="C62" s="220"/>
      <c r="D62" s="241"/>
      <c r="E62" s="241"/>
      <c r="F62" s="241"/>
      <c r="G62" s="241"/>
      <c r="H62" s="237"/>
      <c r="I62" s="362"/>
      <c r="J62" s="44"/>
    </row>
    <row r="63" spans="1:10" ht="177" customHeight="1">
      <c r="A63" s="335"/>
      <c r="B63" s="219" t="s">
        <v>207</v>
      </c>
      <c r="C63" s="220"/>
      <c r="D63" s="241"/>
      <c r="E63" s="241"/>
      <c r="F63" s="241" t="s">
        <v>116</v>
      </c>
      <c r="G63" s="241"/>
      <c r="H63" s="237">
        <v>0.2</v>
      </c>
      <c r="I63" s="362"/>
      <c r="J63" s="44"/>
    </row>
    <row r="64" spans="1:14" ht="63.75" customHeight="1">
      <c r="A64" s="335"/>
      <c r="B64" s="219" t="s">
        <v>219</v>
      </c>
      <c r="C64" s="220"/>
      <c r="D64" s="241"/>
      <c r="E64" s="241"/>
      <c r="F64" s="241" t="s">
        <v>116</v>
      </c>
      <c r="G64" s="241"/>
      <c r="H64" s="237">
        <v>0.2</v>
      </c>
      <c r="I64" s="362"/>
      <c r="J64" s="55"/>
      <c r="N64" s="43"/>
    </row>
    <row r="65" spans="1:10" ht="66" customHeight="1">
      <c r="A65" s="335"/>
      <c r="B65" s="219" t="s">
        <v>146</v>
      </c>
      <c r="C65" s="220"/>
      <c r="D65" s="241"/>
      <c r="E65" s="241"/>
      <c r="F65" s="241"/>
      <c r="G65" s="241"/>
      <c r="H65" s="237"/>
      <c r="I65" s="362"/>
      <c r="J65" s="44"/>
    </row>
    <row r="66" spans="1:10" ht="51.75" customHeight="1">
      <c r="A66" s="335"/>
      <c r="B66" s="219" t="s">
        <v>147</v>
      </c>
      <c r="C66" s="220"/>
      <c r="D66" s="241"/>
      <c r="E66" s="241"/>
      <c r="F66" s="241"/>
      <c r="G66" s="241"/>
      <c r="H66" s="237"/>
      <c r="I66" s="362"/>
      <c r="J66" s="44"/>
    </row>
    <row r="67" spans="1:10" ht="120.75" customHeight="1">
      <c r="A67" s="335"/>
      <c r="B67" s="219" t="s">
        <v>148</v>
      </c>
      <c r="C67" s="220"/>
      <c r="D67" s="241"/>
      <c r="E67" s="241"/>
      <c r="F67" s="241"/>
      <c r="G67" s="241"/>
      <c r="H67" s="237"/>
      <c r="I67" s="362"/>
      <c r="J67" s="44"/>
    </row>
    <row r="68" spans="1:10" ht="39.75" customHeight="1">
      <c r="A68" s="335"/>
      <c r="B68" s="219" t="s">
        <v>149</v>
      </c>
      <c r="C68" s="220"/>
      <c r="D68" s="241"/>
      <c r="E68" s="241"/>
      <c r="F68" s="241"/>
      <c r="G68" s="241"/>
      <c r="H68" s="237"/>
      <c r="I68" s="362"/>
      <c r="J68" s="44"/>
    </row>
    <row r="69" spans="1:10" ht="38.25" customHeight="1">
      <c r="A69" s="335"/>
      <c r="B69" s="219" t="s">
        <v>150</v>
      </c>
      <c r="C69" s="220"/>
      <c r="D69" s="241"/>
      <c r="E69" s="241"/>
      <c r="F69" s="241"/>
      <c r="G69" s="241"/>
      <c r="H69" s="237"/>
      <c r="I69" s="362"/>
      <c r="J69" s="44"/>
    </row>
    <row r="70" spans="1:10" ht="42" customHeight="1">
      <c r="A70" s="335"/>
      <c r="B70" s="219" t="s">
        <v>151</v>
      </c>
      <c r="C70" s="220"/>
      <c r="D70" s="241"/>
      <c r="E70" s="241"/>
      <c r="F70" s="241"/>
      <c r="G70" s="241"/>
      <c r="H70" s="237"/>
      <c r="I70" s="362"/>
      <c r="J70" s="44"/>
    </row>
    <row r="71" spans="1:10" ht="48" customHeight="1">
      <c r="A71" s="335"/>
      <c r="B71" s="219" t="s">
        <v>152</v>
      </c>
      <c r="C71" s="220"/>
      <c r="D71" s="241"/>
      <c r="E71" s="241"/>
      <c r="F71" s="241"/>
      <c r="G71" s="241"/>
      <c r="H71" s="237"/>
      <c r="I71" s="362"/>
      <c r="J71" s="44"/>
    </row>
    <row r="72" spans="1:10" ht="40.5" customHeight="1">
      <c r="A72" s="335"/>
      <c r="B72" s="219" t="s">
        <v>153</v>
      </c>
      <c r="C72" s="220"/>
      <c r="D72" s="241"/>
      <c r="E72" s="241"/>
      <c r="F72" s="241"/>
      <c r="G72" s="241"/>
      <c r="H72" s="237"/>
      <c r="I72" s="362"/>
      <c r="J72" s="44"/>
    </row>
    <row r="73" spans="1:10" ht="43.5" customHeight="1" thickBot="1">
      <c r="A73" s="335"/>
      <c r="B73" s="243" t="s">
        <v>154</v>
      </c>
      <c r="C73" s="244"/>
      <c r="D73" s="241"/>
      <c r="E73" s="242"/>
      <c r="F73" s="242"/>
      <c r="G73" s="242"/>
      <c r="H73" s="238"/>
      <c r="I73" s="363"/>
      <c r="J73" s="44"/>
    </row>
    <row r="74" spans="1:12" s="63" customFormat="1" ht="29.25" customHeight="1" thickBot="1">
      <c r="A74" s="58" t="s">
        <v>62</v>
      </c>
      <c r="B74" s="256" t="s">
        <v>63</v>
      </c>
      <c r="C74" s="257"/>
      <c r="D74" s="257"/>
      <c r="E74" s="257"/>
      <c r="F74" s="334"/>
      <c r="G74" s="86">
        <f>SUM(G48)</f>
        <v>0</v>
      </c>
      <c r="H74" s="60">
        <v>0.2</v>
      </c>
      <c r="I74" s="61">
        <f>SUM(I48)</f>
        <v>0</v>
      </c>
      <c r="J74" s="70"/>
      <c r="L74" s="64"/>
    </row>
    <row r="75" spans="1:12" s="63" customFormat="1" ht="29.25" customHeight="1" thickBot="1">
      <c r="A75" s="71" t="s">
        <v>155</v>
      </c>
      <c r="B75" s="77" t="s">
        <v>112</v>
      </c>
      <c r="C75" s="78" t="s">
        <v>156</v>
      </c>
      <c r="D75" s="79"/>
      <c r="E75" s="79"/>
      <c r="F75" s="79"/>
      <c r="G75" s="79"/>
      <c r="H75" s="80"/>
      <c r="I75" s="81"/>
      <c r="J75" s="70"/>
      <c r="L75" s="64"/>
    </row>
    <row r="76" spans="1:10" ht="114.75" customHeight="1">
      <c r="A76" s="335" t="s">
        <v>94</v>
      </c>
      <c r="B76" s="359" t="s">
        <v>317</v>
      </c>
      <c r="C76" s="360"/>
      <c r="D76" s="87" t="s">
        <v>93</v>
      </c>
      <c r="E76" s="175">
        <v>2</v>
      </c>
      <c r="F76" s="175" t="s">
        <v>116</v>
      </c>
      <c r="G76" s="201">
        <v>0</v>
      </c>
      <c r="H76" s="198">
        <v>0.2</v>
      </c>
      <c r="I76" s="195">
        <f>G76*1.2</f>
        <v>0</v>
      </c>
      <c r="J76" s="44"/>
    </row>
    <row r="77" spans="1:10" ht="33.75" customHeight="1">
      <c r="A77" s="335"/>
      <c r="B77" s="298" t="s">
        <v>157</v>
      </c>
      <c r="C77" s="298"/>
      <c r="D77" s="328" t="s">
        <v>117</v>
      </c>
      <c r="E77" s="329">
        <v>0</v>
      </c>
      <c r="F77" s="329" t="s">
        <v>116</v>
      </c>
      <c r="G77" s="201"/>
      <c r="H77" s="198"/>
      <c r="I77" s="195"/>
      <c r="J77" s="44"/>
    </row>
    <row r="78" spans="1:10" ht="30" customHeight="1">
      <c r="A78" s="335"/>
      <c r="B78" s="298" t="s">
        <v>45</v>
      </c>
      <c r="C78" s="298"/>
      <c r="D78" s="328"/>
      <c r="E78" s="329"/>
      <c r="F78" s="329"/>
      <c r="G78" s="201"/>
      <c r="H78" s="198"/>
      <c r="I78" s="195"/>
      <c r="J78" s="44"/>
    </row>
    <row r="79" spans="1:10" ht="39" customHeight="1">
      <c r="A79" s="335"/>
      <c r="B79" s="298" t="s">
        <v>46</v>
      </c>
      <c r="C79" s="298"/>
      <c r="D79" s="328"/>
      <c r="E79" s="329"/>
      <c r="F79" s="329"/>
      <c r="G79" s="201"/>
      <c r="H79" s="198"/>
      <c r="I79" s="195"/>
      <c r="J79" s="44"/>
    </row>
    <row r="80" spans="1:10" ht="39" customHeight="1">
      <c r="A80" s="335"/>
      <c r="B80" s="298" t="s">
        <v>200</v>
      </c>
      <c r="C80" s="298"/>
      <c r="D80" s="328"/>
      <c r="E80" s="329"/>
      <c r="F80" s="329"/>
      <c r="G80" s="201"/>
      <c r="H80" s="198"/>
      <c r="I80" s="195"/>
      <c r="J80" s="44"/>
    </row>
    <row r="81" spans="1:10" ht="39" customHeight="1">
      <c r="A81" s="335"/>
      <c r="B81" s="298" t="s">
        <v>201</v>
      </c>
      <c r="C81" s="298"/>
      <c r="D81" s="328"/>
      <c r="E81" s="329"/>
      <c r="F81" s="329"/>
      <c r="G81" s="201"/>
      <c r="H81" s="198"/>
      <c r="I81" s="195"/>
      <c r="J81" s="44"/>
    </row>
    <row r="82" spans="1:10" ht="39" customHeight="1">
      <c r="A82" s="335"/>
      <c r="B82" s="298" t="s">
        <v>49</v>
      </c>
      <c r="C82" s="298"/>
      <c r="D82" s="328"/>
      <c r="E82" s="329"/>
      <c r="F82" s="329"/>
      <c r="G82" s="201"/>
      <c r="H82" s="198"/>
      <c r="I82" s="195"/>
      <c r="J82" s="44"/>
    </row>
    <row r="83" spans="1:10" ht="39" customHeight="1">
      <c r="A83" s="335"/>
      <c r="B83" s="298" t="s">
        <v>202</v>
      </c>
      <c r="C83" s="298"/>
      <c r="D83" s="328"/>
      <c r="E83" s="329"/>
      <c r="F83" s="329"/>
      <c r="G83" s="201"/>
      <c r="H83" s="198"/>
      <c r="I83" s="195"/>
      <c r="J83" s="44"/>
    </row>
    <row r="84" spans="1:10" ht="39" customHeight="1">
      <c r="A84" s="335"/>
      <c r="B84" s="298" t="s">
        <v>202</v>
      </c>
      <c r="C84" s="298"/>
      <c r="D84" s="328"/>
      <c r="E84" s="329"/>
      <c r="F84" s="329"/>
      <c r="G84" s="201"/>
      <c r="H84" s="198"/>
      <c r="I84" s="195"/>
      <c r="J84" s="44"/>
    </row>
    <row r="85" spans="1:10" ht="39" customHeight="1">
      <c r="A85" s="335"/>
      <c r="B85" s="298" t="s">
        <v>203</v>
      </c>
      <c r="C85" s="298"/>
      <c r="D85" s="328"/>
      <c r="E85" s="329"/>
      <c r="F85" s="329"/>
      <c r="G85" s="201"/>
      <c r="H85" s="198"/>
      <c r="I85" s="195"/>
      <c r="J85" s="44"/>
    </row>
    <row r="86" spans="1:10" ht="39" customHeight="1">
      <c r="A86" s="335"/>
      <c r="B86" s="298" t="s">
        <v>47</v>
      </c>
      <c r="C86" s="298"/>
      <c r="D86" s="328"/>
      <c r="E86" s="329"/>
      <c r="F86" s="329"/>
      <c r="G86" s="201"/>
      <c r="H86" s="198"/>
      <c r="I86" s="195"/>
      <c r="J86" s="44"/>
    </row>
    <row r="87" spans="1:10" ht="39" customHeight="1">
      <c r="A87" s="335"/>
      <c r="B87" s="298" t="s">
        <v>204</v>
      </c>
      <c r="C87" s="298"/>
      <c r="D87" s="328"/>
      <c r="E87" s="329"/>
      <c r="F87" s="329"/>
      <c r="G87" s="201"/>
      <c r="H87" s="198"/>
      <c r="I87" s="195"/>
      <c r="J87" s="44"/>
    </row>
    <row r="88" spans="1:10" ht="39" customHeight="1">
      <c r="A88" s="335"/>
      <c r="B88" s="298" t="s">
        <v>205</v>
      </c>
      <c r="C88" s="298"/>
      <c r="D88" s="328"/>
      <c r="E88" s="329"/>
      <c r="F88" s="329"/>
      <c r="G88" s="201"/>
      <c r="H88" s="198"/>
      <c r="I88" s="195"/>
      <c r="J88" s="44"/>
    </row>
    <row r="89" spans="1:10" ht="39" customHeight="1">
      <c r="A89" s="335"/>
      <c r="B89" s="298" t="s">
        <v>203</v>
      </c>
      <c r="C89" s="298"/>
      <c r="D89" s="328"/>
      <c r="E89" s="329"/>
      <c r="F89" s="329"/>
      <c r="G89" s="201"/>
      <c r="H89" s="198"/>
      <c r="I89" s="195"/>
      <c r="J89" s="44"/>
    </row>
    <row r="90" spans="1:10" ht="45.75" customHeight="1">
      <c r="A90" s="335"/>
      <c r="B90" s="298" t="s">
        <v>48</v>
      </c>
      <c r="C90" s="298"/>
      <c r="D90" s="328"/>
      <c r="E90" s="329"/>
      <c r="F90" s="329"/>
      <c r="G90" s="201"/>
      <c r="H90" s="198"/>
      <c r="I90" s="195"/>
      <c r="J90" s="44"/>
    </row>
    <row r="91" spans="1:10" ht="30.75" customHeight="1">
      <c r="A91" s="335"/>
      <c r="B91" s="299" t="s">
        <v>234</v>
      </c>
      <c r="C91" s="300"/>
      <c r="D91" s="328"/>
      <c r="E91" s="329"/>
      <c r="F91" s="329"/>
      <c r="G91" s="201"/>
      <c r="H91" s="198"/>
      <c r="I91" s="195"/>
      <c r="J91" s="44"/>
    </row>
    <row r="92" spans="1:10" ht="30.75" customHeight="1">
      <c r="A92" s="335"/>
      <c r="B92" s="299" t="s">
        <v>235</v>
      </c>
      <c r="C92" s="300"/>
      <c r="D92" s="328"/>
      <c r="E92" s="329"/>
      <c r="F92" s="329"/>
      <c r="G92" s="201"/>
      <c r="H92" s="198"/>
      <c r="I92" s="195"/>
      <c r="J92" s="44"/>
    </row>
    <row r="93" spans="1:10" ht="30.75" customHeight="1" thickBot="1">
      <c r="A93" s="335"/>
      <c r="B93" s="299" t="s">
        <v>158</v>
      </c>
      <c r="C93" s="300"/>
      <c r="D93" s="328"/>
      <c r="E93" s="329"/>
      <c r="F93" s="329"/>
      <c r="G93" s="201"/>
      <c r="H93" s="198"/>
      <c r="I93" s="195"/>
      <c r="J93" s="44"/>
    </row>
    <row r="94" spans="1:12" s="63" customFormat="1" ht="33.75" customHeight="1" thickBot="1">
      <c r="A94" s="58" t="s">
        <v>64</v>
      </c>
      <c r="B94" s="256" t="s">
        <v>65</v>
      </c>
      <c r="C94" s="257"/>
      <c r="D94" s="257"/>
      <c r="E94" s="257"/>
      <c r="F94" s="334"/>
      <c r="G94" s="88">
        <f>SUM(G76)</f>
        <v>0</v>
      </c>
      <c r="H94" s="60">
        <v>0.2</v>
      </c>
      <c r="I94" s="61">
        <f>SUM(I76)</f>
        <v>0</v>
      </c>
      <c r="J94" s="70"/>
      <c r="L94" s="64"/>
    </row>
    <row r="95" spans="1:12" s="63" customFormat="1" ht="33.75" customHeight="1">
      <c r="A95" s="47" t="s">
        <v>159</v>
      </c>
      <c r="B95" s="48" t="s">
        <v>112</v>
      </c>
      <c r="C95" s="83" t="s">
        <v>160</v>
      </c>
      <c r="D95" s="50"/>
      <c r="E95" s="50"/>
      <c r="F95" s="50"/>
      <c r="G95" s="50"/>
      <c r="H95" s="84"/>
      <c r="I95" s="85"/>
      <c r="J95" s="70"/>
      <c r="L95" s="64"/>
    </row>
    <row r="96" spans="1:10" ht="90.75" customHeight="1">
      <c r="A96" s="336" t="s">
        <v>106</v>
      </c>
      <c r="B96" s="219" t="s">
        <v>132</v>
      </c>
      <c r="C96" s="220"/>
      <c r="D96" s="240" t="s">
        <v>117</v>
      </c>
      <c r="E96" s="240">
        <v>0</v>
      </c>
      <c r="F96" s="240" t="s">
        <v>116</v>
      </c>
      <c r="G96" s="245">
        <v>0</v>
      </c>
      <c r="H96" s="357">
        <v>0.2</v>
      </c>
      <c r="I96" s="358">
        <f>G96*1.2</f>
        <v>0</v>
      </c>
      <c r="J96" s="44"/>
    </row>
    <row r="97" spans="1:10" ht="290.25" customHeight="1" thickBot="1">
      <c r="A97" s="335"/>
      <c r="B97" s="219" t="s">
        <v>161</v>
      </c>
      <c r="C97" s="220"/>
      <c r="D97" s="241"/>
      <c r="E97" s="241"/>
      <c r="F97" s="241"/>
      <c r="G97" s="231"/>
      <c r="H97" s="228"/>
      <c r="I97" s="355"/>
      <c r="J97" s="44"/>
    </row>
    <row r="98" spans="1:12" s="63" customFormat="1" ht="30" customHeight="1" thickBot="1">
      <c r="A98" s="58" t="s">
        <v>66</v>
      </c>
      <c r="B98" s="256" t="s">
        <v>67</v>
      </c>
      <c r="C98" s="257"/>
      <c r="D98" s="257"/>
      <c r="E98" s="257"/>
      <c r="F98" s="258"/>
      <c r="G98" s="59">
        <f>SUM(G96)</f>
        <v>0</v>
      </c>
      <c r="H98" s="60">
        <v>0.2</v>
      </c>
      <c r="I98" s="61">
        <f>SUM(I96)</f>
        <v>0</v>
      </c>
      <c r="J98" s="70"/>
      <c r="L98" s="64"/>
    </row>
    <row r="99" spans="1:12" s="63" customFormat="1" ht="30" customHeight="1">
      <c r="A99" s="47" t="s">
        <v>162</v>
      </c>
      <c r="B99" s="48" t="s">
        <v>112</v>
      </c>
      <c r="C99" s="83" t="s">
        <v>163</v>
      </c>
      <c r="D99" s="50"/>
      <c r="E99" s="50"/>
      <c r="F99" s="50"/>
      <c r="G99" s="50"/>
      <c r="H99" s="84"/>
      <c r="I99" s="85"/>
      <c r="J99" s="70"/>
      <c r="L99" s="64"/>
    </row>
    <row r="100" spans="1:10" ht="35.25" customHeight="1">
      <c r="A100" s="336" t="s">
        <v>95</v>
      </c>
      <c r="B100" s="246" t="s">
        <v>82</v>
      </c>
      <c r="C100" s="247"/>
      <c r="D100" s="53" t="s">
        <v>93</v>
      </c>
      <c r="E100" s="54">
        <v>100</v>
      </c>
      <c r="F100" s="203" t="s">
        <v>116</v>
      </c>
      <c r="G100" s="200">
        <v>0</v>
      </c>
      <c r="H100" s="197">
        <v>0.2</v>
      </c>
      <c r="I100" s="194">
        <f>G100*1.2</f>
        <v>0</v>
      </c>
      <c r="J100" s="44"/>
    </row>
    <row r="101" spans="1:10" ht="91.5" customHeight="1">
      <c r="A101" s="335"/>
      <c r="B101" s="219" t="s">
        <v>132</v>
      </c>
      <c r="C101" s="220"/>
      <c r="D101" s="240" t="s">
        <v>117</v>
      </c>
      <c r="E101" s="240">
        <v>0</v>
      </c>
      <c r="F101" s="204"/>
      <c r="G101" s="201"/>
      <c r="H101" s="198"/>
      <c r="I101" s="195"/>
      <c r="J101" s="44"/>
    </row>
    <row r="102" spans="1:10" ht="372.75" customHeight="1" thickBot="1">
      <c r="A102" s="335"/>
      <c r="B102" s="219" t="s">
        <v>186</v>
      </c>
      <c r="C102" s="220"/>
      <c r="D102" s="241"/>
      <c r="E102" s="241"/>
      <c r="F102" s="204"/>
      <c r="G102" s="201"/>
      <c r="H102" s="198"/>
      <c r="I102" s="195"/>
      <c r="J102" s="44"/>
    </row>
    <row r="103" spans="1:12" s="63" customFormat="1" ht="32.25" customHeight="1" thickBot="1">
      <c r="A103" s="58" t="s">
        <v>68</v>
      </c>
      <c r="B103" s="256" t="s">
        <v>69</v>
      </c>
      <c r="C103" s="257"/>
      <c r="D103" s="257"/>
      <c r="E103" s="257"/>
      <c r="F103" s="258"/>
      <c r="G103" s="59">
        <f>G100</f>
        <v>0</v>
      </c>
      <c r="H103" s="60">
        <v>0.2</v>
      </c>
      <c r="I103" s="61">
        <f>I100</f>
        <v>0</v>
      </c>
      <c r="J103" s="70"/>
      <c r="L103" s="64"/>
    </row>
    <row r="104" spans="1:12" s="63" customFormat="1" ht="32.25" customHeight="1">
      <c r="A104" s="89" t="s">
        <v>164</v>
      </c>
      <c r="B104" s="48" t="s">
        <v>112</v>
      </c>
      <c r="C104" s="83" t="s">
        <v>165</v>
      </c>
      <c r="D104" s="90"/>
      <c r="E104" s="91"/>
      <c r="F104" s="91"/>
      <c r="G104" s="91"/>
      <c r="H104" s="92"/>
      <c r="I104" s="93"/>
      <c r="J104" s="70"/>
      <c r="L104" s="64"/>
    </row>
    <row r="105" spans="1:10" ht="87.75" customHeight="1">
      <c r="A105" s="335" t="s">
        <v>104</v>
      </c>
      <c r="B105" s="219" t="s">
        <v>166</v>
      </c>
      <c r="C105" s="220"/>
      <c r="D105" s="241" t="s">
        <v>117</v>
      </c>
      <c r="E105" s="241">
        <v>0</v>
      </c>
      <c r="F105" s="241" t="s">
        <v>116</v>
      </c>
      <c r="G105" s="231">
        <v>0</v>
      </c>
      <c r="H105" s="228">
        <v>0.2</v>
      </c>
      <c r="I105" s="355">
        <v>0</v>
      </c>
      <c r="J105" s="44"/>
    </row>
    <row r="106" spans="1:10" ht="115.5" customHeight="1" thickBot="1">
      <c r="A106" s="335"/>
      <c r="B106" s="219" t="s">
        <v>261</v>
      </c>
      <c r="C106" s="220"/>
      <c r="D106" s="356"/>
      <c r="E106" s="241"/>
      <c r="F106" s="241"/>
      <c r="G106" s="231"/>
      <c r="H106" s="228"/>
      <c r="I106" s="355"/>
      <c r="J106" s="44"/>
    </row>
    <row r="107" spans="1:12" s="63" customFormat="1" ht="31.5" customHeight="1" thickBot="1">
      <c r="A107" s="58" t="s">
        <v>70</v>
      </c>
      <c r="B107" s="256" t="s">
        <v>71</v>
      </c>
      <c r="C107" s="257"/>
      <c r="D107" s="257"/>
      <c r="E107" s="257"/>
      <c r="F107" s="258"/>
      <c r="G107" s="59">
        <f>SUM(G105)</f>
        <v>0</v>
      </c>
      <c r="H107" s="60">
        <v>0.2</v>
      </c>
      <c r="I107" s="61">
        <f>SUM(I105)</f>
        <v>0</v>
      </c>
      <c r="J107" s="70"/>
      <c r="L107" s="64"/>
    </row>
    <row r="108" spans="1:12" s="63" customFormat="1" ht="31.5" customHeight="1">
      <c r="A108" s="47" t="s">
        <v>167</v>
      </c>
      <c r="B108" s="48" t="s">
        <v>112</v>
      </c>
      <c r="C108" s="83" t="s">
        <v>168</v>
      </c>
      <c r="D108" s="50"/>
      <c r="E108" s="50"/>
      <c r="F108" s="50"/>
      <c r="G108" s="50"/>
      <c r="H108" s="84"/>
      <c r="I108" s="85"/>
      <c r="J108" s="70"/>
      <c r="L108" s="64"/>
    </row>
    <row r="109" spans="1:10" ht="48" customHeight="1">
      <c r="A109" s="336" t="s">
        <v>105</v>
      </c>
      <c r="B109" s="246" t="s">
        <v>5</v>
      </c>
      <c r="C109" s="247"/>
      <c r="D109" s="233" t="s">
        <v>93</v>
      </c>
      <c r="E109" s="54">
        <v>100</v>
      </c>
      <c r="F109" s="203" t="s">
        <v>116</v>
      </c>
      <c r="G109" s="200">
        <v>0</v>
      </c>
      <c r="H109" s="197">
        <v>0.2</v>
      </c>
      <c r="I109" s="194">
        <f>G109*1.2</f>
        <v>0</v>
      </c>
      <c r="J109" s="44"/>
    </row>
    <row r="110" spans="1:10" ht="38.25" customHeight="1">
      <c r="A110" s="335"/>
      <c r="B110" s="246" t="s">
        <v>6</v>
      </c>
      <c r="C110" s="247"/>
      <c r="D110" s="234"/>
      <c r="E110" s="54">
        <v>10</v>
      </c>
      <c r="F110" s="204"/>
      <c r="G110" s="201"/>
      <c r="H110" s="198"/>
      <c r="I110" s="195"/>
      <c r="J110" s="44"/>
    </row>
    <row r="111" spans="1:10" ht="15.75" customHeight="1">
      <c r="A111" s="335"/>
      <c r="B111" s="246" t="s">
        <v>215</v>
      </c>
      <c r="C111" s="247"/>
      <c r="D111" s="234"/>
      <c r="E111" s="54">
        <v>2</v>
      </c>
      <c r="F111" s="204"/>
      <c r="G111" s="201"/>
      <c r="H111" s="198"/>
      <c r="I111" s="195"/>
      <c r="J111" s="44"/>
    </row>
    <row r="112" spans="1:10" ht="15.75">
      <c r="A112" s="335"/>
      <c r="B112" s="246" t="s">
        <v>7</v>
      </c>
      <c r="C112" s="247"/>
      <c r="D112" s="234"/>
      <c r="E112" s="54">
        <v>2</v>
      </c>
      <c r="F112" s="204"/>
      <c r="G112" s="201"/>
      <c r="H112" s="198"/>
      <c r="I112" s="195"/>
      <c r="J112" s="44"/>
    </row>
    <row r="113" spans="1:10" ht="15.75" customHeight="1">
      <c r="A113" s="335"/>
      <c r="B113" s="246" t="s">
        <v>216</v>
      </c>
      <c r="C113" s="247"/>
      <c r="D113" s="235"/>
      <c r="E113" s="54">
        <v>120</v>
      </c>
      <c r="F113" s="204"/>
      <c r="G113" s="201"/>
      <c r="H113" s="198"/>
      <c r="I113" s="195"/>
      <c r="J113" s="44"/>
    </row>
    <row r="114" spans="1:10" ht="93.75" customHeight="1" thickBot="1">
      <c r="A114" s="335"/>
      <c r="B114" s="219" t="s">
        <v>259</v>
      </c>
      <c r="C114" s="220"/>
      <c r="D114" s="177" t="s">
        <v>117</v>
      </c>
      <c r="E114" s="177">
        <v>0</v>
      </c>
      <c r="F114" s="204"/>
      <c r="G114" s="201"/>
      <c r="H114" s="198"/>
      <c r="I114" s="195"/>
      <c r="J114" s="44"/>
    </row>
    <row r="115" spans="1:12" s="63" customFormat="1" ht="33" customHeight="1" thickBot="1">
      <c r="A115" s="58" t="s">
        <v>72</v>
      </c>
      <c r="B115" s="256" t="s">
        <v>73</v>
      </c>
      <c r="C115" s="257"/>
      <c r="D115" s="257"/>
      <c r="E115" s="257"/>
      <c r="F115" s="258"/>
      <c r="G115" s="59">
        <f>SUM(G109)</f>
        <v>0</v>
      </c>
      <c r="H115" s="60">
        <v>0.2</v>
      </c>
      <c r="I115" s="61">
        <f>I109</f>
        <v>0</v>
      </c>
      <c r="J115" s="70"/>
      <c r="L115" s="64"/>
    </row>
    <row r="116" spans="1:12" s="63" customFormat="1" ht="33" customHeight="1">
      <c r="A116" s="47" t="s">
        <v>8</v>
      </c>
      <c r="B116" s="48" t="s">
        <v>112</v>
      </c>
      <c r="C116" s="83" t="s">
        <v>9</v>
      </c>
      <c r="D116" s="50"/>
      <c r="E116" s="50"/>
      <c r="F116" s="50"/>
      <c r="G116" s="50"/>
      <c r="H116" s="84"/>
      <c r="I116" s="85"/>
      <c r="J116" s="70"/>
      <c r="L116" s="64"/>
    </row>
    <row r="117" spans="1:10" ht="31.5">
      <c r="A117" s="336" t="s">
        <v>96</v>
      </c>
      <c r="B117" s="246" t="s">
        <v>187</v>
      </c>
      <c r="C117" s="352"/>
      <c r="D117" s="53" t="s">
        <v>93</v>
      </c>
      <c r="E117" s="54">
        <v>10</v>
      </c>
      <c r="F117" s="353" t="s">
        <v>116</v>
      </c>
      <c r="G117" s="206">
        <v>0</v>
      </c>
      <c r="H117" s="209">
        <v>0.2</v>
      </c>
      <c r="I117" s="214">
        <f>G117*1.2</f>
        <v>0</v>
      </c>
      <c r="J117" s="44"/>
    </row>
    <row r="118" spans="1:10" ht="95.25" customHeight="1">
      <c r="A118" s="335"/>
      <c r="B118" s="219" t="s">
        <v>260</v>
      </c>
      <c r="C118" s="220"/>
      <c r="D118" s="349" t="s">
        <v>117</v>
      </c>
      <c r="E118" s="240">
        <v>0</v>
      </c>
      <c r="F118" s="251"/>
      <c r="G118" s="207"/>
      <c r="H118" s="210"/>
      <c r="I118" s="215"/>
      <c r="J118" s="44"/>
    </row>
    <row r="119" spans="1:10" ht="118.5" customHeight="1">
      <c r="A119" s="335"/>
      <c r="B119" s="219" t="s">
        <v>210</v>
      </c>
      <c r="C119" s="354"/>
      <c r="D119" s="350"/>
      <c r="E119" s="241"/>
      <c r="F119" s="251"/>
      <c r="G119" s="207"/>
      <c r="H119" s="210"/>
      <c r="I119" s="215"/>
      <c r="J119" s="44"/>
    </row>
    <row r="120" spans="1:10" ht="44.25" customHeight="1" thickBot="1">
      <c r="A120" s="335"/>
      <c r="B120" s="243" t="s">
        <v>170</v>
      </c>
      <c r="C120" s="348"/>
      <c r="D120" s="351"/>
      <c r="E120" s="241"/>
      <c r="F120" s="251"/>
      <c r="G120" s="207"/>
      <c r="H120" s="210"/>
      <c r="I120" s="215"/>
      <c r="J120" s="44"/>
    </row>
    <row r="121" spans="1:12" s="63" customFormat="1" ht="33.75" customHeight="1" thickBot="1">
      <c r="A121" s="58" t="s">
        <v>74</v>
      </c>
      <c r="B121" s="256" t="s">
        <v>75</v>
      </c>
      <c r="C121" s="257"/>
      <c r="D121" s="257"/>
      <c r="E121" s="257"/>
      <c r="F121" s="258"/>
      <c r="G121" s="59">
        <f>G117</f>
        <v>0</v>
      </c>
      <c r="H121" s="60">
        <v>0.2</v>
      </c>
      <c r="I121" s="61">
        <f>I117</f>
        <v>0</v>
      </c>
      <c r="J121" s="70"/>
      <c r="L121" s="64"/>
    </row>
    <row r="122" spans="1:12" s="63" customFormat="1" ht="33.75" customHeight="1">
      <c r="A122" s="89" t="s">
        <v>10</v>
      </c>
      <c r="B122" s="94" t="s">
        <v>112</v>
      </c>
      <c r="C122" s="49" t="s">
        <v>11</v>
      </c>
      <c r="D122" s="91"/>
      <c r="E122" s="91"/>
      <c r="F122" s="91"/>
      <c r="G122" s="91"/>
      <c r="H122" s="92"/>
      <c r="I122" s="93"/>
      <c r="J122" s="70"/>
      <c r="L122" s="64"/>
    </row>
    <row r="123" spans="1:10" ht="45.75" customHeight="1">
      <c r="A123" s="336" t="s">
        <v>99</v>
      </c>
      <c r="B123" s="246" t="s">
        <v>12</v>
      </c>
      <c r="C123" s="247"/>
      <c r="D123" s="233" t="s">
        <v>93</v>
      </c>
      <c r="E123" s="54">
        <v>100</v>
      </c>
      <c r="F123" s="54" t="s">
        <v>116</v>
      </c>
      <c r="G123" s="200">
        <v>0</v>
      </c>
      <c r="H123" s="197">
        <v>0.2</v>
      </c>
      <c r="I123" s="194">
        <f>G123*1.2</f>
        <v>0</v>
      </c>
      <c r="J123" s="44"/>
    </row>
    <row r="124" spans="1:10" ht="44.25" customHeight="1">
      <c r="A124" s="335"/>
      <c r="B124" s="346" t="s">
        <v>13</v>
      </c>
      <c r="C124" s="347"/>
      <c r="D124" s="234"/>
      <c r="E124" s="54">
        <v>2</v>
      </c>
      <c r="F124" s="54" t="s">
        <v>14</v>
      </c>
      <c r="G124" s="201"/>
      <c r="H124" s="198"/>
      <c r="I124" s="195"/>
      <c r="J124" s="44"/>
    </row>
    <row r="125" spans="1:10" ht="36" customHeight="1">
      <c r="A125" s="335"/>
      <c r="B125" s="346" t="s">
        <v>15</v>
      </c>
      <c r="C125" s="347"/>
      <c r="D125" s="235"/>
      <c r="E125" s="54">
        <v>2</v>
      </c>
      <c r="F125" s="54" t="s">
        <v>14</v>
      </c>
      <c r="G125" s="201"/>
      <c r="H125" s="198"/>
      <c r="I125" s="195"/>
      <c r="J125" s="44"/>
    </row>
    <row r="126" spans="1:10" ht="40.5" customHeight="1" thickBot="1">
      <c r="A126" s="345"/>
      <c r="B126" s="342" t="s">
        <v>16</v>
      </c>
      <c r="C126" s="343"/>
      <c r="D126" s="95" t="s">
        <v>117</v>
      </c>
      <c r="E126" s="96">
        <v>0</v>
      </c>
      <c r="F126" s="96" t="s">
        <v>116</v>
      </c>
      <c r="G126" s="202"/>
      <c r="H126" s="199"/>
      <c r="I126" s="196"/>
      <c r="J126" s="44"/>
    </row>
    <row r="127" spans="1:12" s="63" customFormat="1" ht="39" customHeight="1" thickBot="1">
      <c r="A127" s="58" t="s">
        <v>76</v>
      </c>
      <c r="B127" s="256" t="s">
        <v>77</v>
      </c>
      <c r="C127" s="257"/>
      <c r="D127" s="257"/>
      <c r="E127" s="257"/>
      <c r="F127" s="258"/>
      <c r="G127" s="59">
        <f>SUM(G123:G126)</f>
        <v>0</v>
      </c>
      <c r="H127" s="60">
        <v>0.2</v>
      </c>
      <c r="I127" s="61">
        <f>SUM(I123:I126)</f>
        <v>0</v>
      </c>
      <c r="J127" s="70"/>
      <c r="L127" s="64"/>
    </row>
    <row r="128" spans="1:12" s="63" customFormat="1" ht="39" customHeight="1">
      <c r="A128" s="97" t="s">
        <v>17</v>
      </c>
      <c r="B128" s="98" t="s">
        <v>112</v>
      </c>
      <c r="C128" s="99" t="s">
        <v>18</v>
      </c>
      <c r="D128" s="100"/>
      <c r="E128" s="100"/>
      <c r="F128" s="100"/>
      <c r="G128" s="100"/>
      <c r="H128" s="101"/>
      <c r="I128" s="102"/>
      <c r="J128" s="103"/>
      <c r="L128" s="64"/>
    </row>
    <row r="129" spans="1:10" ht="76.5" customHeight="1">
      <c r="A129" s="336" t="s">
        <v>97</v>
      </c>
      <c r="B129" s="246" t="s">
        <v>19</v>
      </c>
      <c r="C129" s="247"/>
      <c r="D129" s="233" t="s">
        <v>93</v>
      </c>
      <c r="E129" s="54">
        <v>100</v>
      </c>
      <c r="F129" s="54" t="s">
        <v>116</v>
      </c>
      <c r="G129" s="344">
        <v>0</v>
      </c>
      <c r="H129" s="340">
        <v>0.2</v>
      </c>
      <c r="I129" s="341">
        <f>G129*1.2</f>
        <v>0</v>
      </c>
      <c r="J129" s="104"/>
    </row>
    <row r="130" spans="1:10" ht="47.25" customHeight="1">
      <c r="A130" s="335"/>
      <c r="B130" s="246" t="s">
        <v>262</v>
      </c>
      <c r="C130" s="247"/>
      <c r="D130" s="234"/>
      <c r="E130" s="54">
        <v>5</v>
      </c>
      <c r="F130" s="54" t="s">
        <v>116</v>
      </c>
      <c r="G130" s="344"/>
      <c r="H130" s="340"/>
      <c r="I130" s="341"/>
      <c r="J130" s="104"/>
    </row>
    <row r="131" spans="1:10" ht="23.25" customHeight="1">
      <c r="A131" s="335"/>
      <c r="B131" s="246" t="s">
        <v>21</v>
      </c>
      <c r="C131" s="247"/>
      <c r="D131" s="234"/>
      <c r="E131" s="54">
        <v>2</v>
      </c>
      <c r="F131" s="54" t="s">
        <v>116</v>
      </c>
      <c r="G131" s="344"/>
      <c r="H131" s="340"/>
      <c r="I131" s="341"/>
      <c r="J131" s="104"/>
    </row>
    <row r="132" spans="1:10" ht="29.25" customHeight="1">
      <c r="A132" s="335"/>
      <c r="B132" s="246" t="s">
        <v>22</v>
      </c>
      <c r="C132" s="247"/>
      <c r="D132" s="234"/>
      <c r="E132" s="54">
        <v>2</v>
      </c>
      <c r="F132" s="54" t="s">
        <v>116</v>
      </c>
      <c r="G132" s="344"/>
      <c r="H132" s="340"/>
      <c r="I132" s="341"/>
      <c r="J132" s="104"/>
    </row>
    <row r="133" spans="1:10" ht="36" customHeight="1">
      <c r="A133" s="335"/>
      <c r="B133" s="246" t="s">
        <v>23</v>
      </c>
      <c r="C133" s="247"/>
      <c r="D133" s="234"/>
      <c r="E133" s="54">
        <v>2</v>
      </c>
      <c r="F133" s="54" t="s">
        <v>116</v>
      </c>
      <c r="G133" s="344"/>
      <c r="H133" s="340"/>
      <c r="I133" s="341"/>
      <c r="J133" s="104"/>
    </row>
    <row r="134" spans="1:10" ht="48" customHeight="1">
      <c r="A134" s="335"/>
      <c r="B134" s="246" t="s">
        <v>26</v>
      </c>
      <c r="C134" s="247"/>
      <c r="D134" s="234"/>
      <c r="E134" s="54">
        <v>2</v>
      </c>
      <c r="F134" s="54" t="s">
        <v>116</v>
      </c>
      <c r="G134" s="344"/>
      <c r="H134" s="340"/>
      <c r="I134" s="341"/>
      <c r="J134" s="104"/>
    </row>
    <row r="135" spans="1:10" ht="27.75" customHeight="1">
      <c r="A135" s="335"/>
      <c r="B135" s="246" t="s">
        <v>27</v>
      </c>
      <c r="C135" s="247"/>
      <c r="D135" s="234"/>
      <c r="E135" s="54">
        <v>5</v>
      </c>
      <c r="F135" s="54" t="s">
        <v>116</v>
      </c>
      <c r="G135" s="344"/>
      <c r="H135" s="340"/>
      <c r="I135" s="341"/>
      <c r="J135" s="104"/>
    </row>
    <row r="136" spans="1:10" ht="31.5" customHeight="1">
      <c r="A136" s="335"/>
      <c r="B136" s="246" t="s">
        <v>28</v>
      </c>
      <c r="C136" s="247"/>
      <c r="D136" s="234"/>
      <c r="E136" s="54">
        <v>5</v>
      </c>
      <c r="F136" s="54" t="s">
        <v>116</v>
      </c>
      <c r="G136" s="344"/>
      <c r="H136" s="340"/>
      <c r="I136" s="341"/>
      <c r="J136" s="104"/>
    </row>
    <row r="137" spans="1:10" ht="47.25" customHeight="1">
      <c r="A137" s="335"/>
      <c r="B137" s="246" t="s">
        <v>29</v>
      </c>
      <c r="C137" s="247"/>
      <c r="D137" s="235"/>
      <c r="E137" s="54">
        <v>2</v>
      </c>
      <c r="F137" s="54" t="s">
        <v>116</v>
      </c>
      <c r="G137" s="344"/>
      <c r="H137" s="340"/>
      <c r="I137" s="341"/>
      <c r="J137" s="44"/>
    </row>
    <row r="138" spans="1:10" ht="27.75" customHeight="1">
      <c r="A138" s="335"/>
      <c r="B138" s="338" t="s">
        <v>24</v>
      </c>
      <c r="C138" s="339"/>
      <c r="D138" s="330" t="s">
        <v>117</v>
      </c>
      <c r="E138" s="332">
        <v>0</v>
      </c>
      <c r="F138" s="332" t="s">
        <v>116</v>
      </c>
      <c r="G138" s="344"/>
      <c r="H138" s="340"/>
      <c r="I138" s="341"/>
      <c r="J138" s="44"/>
    </row>
    <row r="139" spans="1:10" ht="66.75" customHeight="1">
      <c r="A139" s="335"/>
      <c r="B139" s="299" t="s">
        <v>25</v>
      </c>
      <c r="C139" s="300"/>
      <c r="D139" s="328"/>
      <c r="E139" s="329"/>
      <c r="F139" s="329"/>
      <c r="G139" s="344"/>
      <c r="H139" s="340"/>
      <c r="I139" s="341"/>
      <c r="J139" s="44"/>
    </row>
    <row r="140" spans="1:10" ht="46.5" customHeight="1" thickBot="1">
      <c r="A140" s="335"/>
      <c r="B140" s="299" t="s">
        <v>30</v>
      </c>
      <c r="C140" s="300"/>
      <c r="D140" s="328"/>
      <c r="E140" s="329"/>
      <c r="F140" s="329"/>
      <c r="G140" s="200"/>
      <c r="H140" s="197"/>
      <c r="I140" s="194"/>
      <c r="J140" s="44"/>
    </row>
    <row r="141" spans="1:12" s="63" customFormat="1" ht="39" customHeight="1" thickBot="1">
      <c r="A141" s="58" t="s">
        <v>78</v>
      </c>
      <c r="B141" s="256" t="s">
        <v>223</v>
      </c>
      <c r="C141" s="257"/>
      <c r="D141" s="257"/>
      <c r="E141" s="257"/>
      <c r="F141" s="258"/>
      <c r="G141" s="59">
        <f>SUM(G129)</f>
        <v>0</v>
      </c>
      <c r="H141" s="60">
        <v>0.2</v>
      </c>
      <c r="I141" s="61">
        <f>SUM(I129)</f>
        <v>0</v>
      </c>
      <c r="J141" s="70"/>
      <c r="L141" s="64"/>
    </row>
    <row r="142" spans="1:10" ht="72" customHeight="1">
      <c r="A142" s="89" t="s">
        <v>31</v>
      </c>
      <c r="B142" s="94" t="s">
        <v>112</v>
      </c>
      <c r="C142" s="49" t="s">
        <v>291</v>
      </c>
      <c r="D142" s="186" t="s">
        <v>292</v>
      </c>
      <c r="E142" s="187"/>
      <c r="F142" s="187"/>
      <c r="G142" s="187"/>
      <c r="H142" s="187"/>
      <c r="I142" s="188"/>
      <c r="J142" s="104"/>
    </row>
    <row r="143" spans="1:12" ht="63" customHeight="1">
      <c r="A143" s="335" t="s">
        <v>107</v>
      </c>
      <c r="B143" s="235" t="s">
        <v>237</v>
      </c>
      <c r="C143" s="235"/>
      <c r="D143" s="105" t="s">
        <v>93</v>
      </c>
      <c r="E143" s="106">
        <v>100</v>
      </c>
      <c r="F143" s="180" t="s">
        <v>116</v>
      </c>
      <c r="G143" s="207">
        <v>0</v>
      </c>
      <c r="H143" s="337">
        <v>0.2</v>
      </c>
      <c r="I143" s="215">
        <f>G143*1.2</f>
        <v>0</v>
      </c>
      <c r="J143" s="107"/>
      <c r="L143" s="56"/>
    </row>
    <row r="144" spans="1:12" ht="146.25" customHeight="1">
      <c r="A144" s="335"/>
      <c r="B144" s="301" t="s">
        <v>238</v>
      </c>
      <c r="C144" s="301"/>
      <c r="D144" s="330" t="s">
        <v>117</v>
      </c>
      <c r="E144" s="332">
        <v>0</v>
      </c>
      <c r="F144" s="332" t="s">
        <v>116</v>
      </c>
      <c r="G144" s="207"/>
      <c r="H144" s="337"/>
      <c r="I144" s="215"/>
      <c r="J144" s="107"/>
      <c r="L144" s="56"/>
    </row>
    <row r="145" spans="1:12" ht="118.5" customHeight="1">
      <c r="A145" s="335"/>
      <c r="B145" s="301" t="s">
        <v>252</v>
      </c>
      <c r="C145" s="301"/>
      <c r="D145" s="328"/>
      <c r="E145" s="329"/>
      <c r="F145" s="329"/>
      <c r="G145" s="207"/>
      <c r="H145" s="337"/>
      <c r="I145" s="215"/>
      <c r="J145" s="107"/>
      <c r="L145" s="56"/>
    </row>
    <row r="146" spans="1:12" ht="67.5" customHeight="1">
      <c r="A146" s="335"/>
      <c r="B146" s="301" t="s">
        <v>254</v>
      </c>
      <c r="C146" s="301"/>
      <c r="D146" s="328"/>
      <c r="E146" s="329"/>
      <c r="F146" s="329"/>
      <c r="G146" s="207"/>
      <c r="H146" s="337"/>
      <c r="I146" s="215"/>
      <c r="J146" s="107"/>
      <c r="L146" s="56"/>
    </row>
    <row r="147" spans="1:13" ht="45" customHeight="1">
      <c r="A147" s="335"/>
      <c r="B147" s="301" t="s">
        <v>189</v>
      </c>
      <c r="C147" s="301"/>
      <c r="D147" s="328"/>
      <c r="E147" s="329"/>
      <c r="F147" s="329"/>
      <c r="G147" s="207"/>
      <c r="H147" s="337"/>
      <c r="I147" s="215"/>
      <c r="J147" s="107"/>
      <c r="L147" s="56"/>
      <c r="M147" s="43"/>
    </row>
    <row r="148" spans="1:13" ht="51.75" customHeight="1">
      <c r="A148" s="335"/>
      <c r="B148" s="301" t="s">
        <v>190</v>
      </c>
      <c r="C148" s="301"/>
      <c r="D148" s="328"/>
      <c r="E148" s="329"/>
      <c r="F148" s="329"/>
      <c r="G148" s="207"/>
      <c r="H148" s="337"/>
      <c r="I148" s="215"/>
      <c r="J148" s="107"/>
      <c r="L148" s="56"/>
      <c r="M148" s="43"/>
    </row>
    <row r="149" spans="1:13" ht="81.75" customHeight="1" thickBot="1">
      <c r="A149" s="335"/>
      <c r="B149" s="301" t="s">
        <v>132</v>
      </c>
      <c r="C149" s="301"/>
      <c r="D149" s="331"/>
      <c r="E149" s="333"/>
      <c r="F149" s="333"/>
      <c r="G149" s="207"/>
      <c r="H149" s="337"/>
      <c r="I149" s="215"/>
      <c r="J149" s="107"/>
      <c r="L149" s="42"/>
      <c r="M149" s="43"/>
    </row>
    <row r="150" spans="1:12" s="63" customFormat="1" ht="42.75" customHeight="1" thickBot="1">
      <c r="A150" s="108" t="s">
        <v>79</v>
      </c>
      <c r="B150" s="257" t="s">
        <v>240</v>
      </c>
      <c r="C150" s="257"/>
      <c r="D150" s="257"/>
      <c r="E150" s="257"/>
      <c r="F150" s="334"/>
      <c r="G150" s="88">
        <f>G143</f>
        <v>0</v>
      </c>
      <c r="H150" s="60">
        <v>0.2</v>
      </c>
      <c r="I150" s="61">
        <f>I143</f>
        <v>0</v>
      </c>
      <c r="J150" s="70"/>
      <c r="L150" s="64"/>
    </row>
    <row r="151" spans="1:12" s="63" customFormat="1" ht="42.75" customHeight="1" thickBot="1">
      <c r="A151" s="71" t="s">
        <v>35</v>
      </c>
      <c r="B151" s="189" t="s">
        <v>294</v>
      </c>
      <c r="C151" s="190"/>
      <c r="D151" s="79"/>
      <c r="E151" s="79"/>
      <c r="F151" s="79"/>
      <c r="G151" s="79"/>
      <c r="H151" s="80"/>
      <c r="I151" s="81"/>
      <c r="J151" s="70"/>
      <c r="L151" s="64"/>
    </row>
    <row r="152" spans="1:10" ht="103.5" customHeight="1" thickBot="1">
      <c r="A152" s="320" t="s">
        <v>273</v>
      </c>
      <c r="B152" s="321"/>
      <c r="C152" s="324"/>
      <c r="D152" s="109" t="s">
        <v>87</v>
      </c>
      <c r="E152" s="110" t="s">
        <v>109</v>
      </c>
      <c r="F152" s="110" t="s">
        <v>110</v>
      </c>
      <c r="G152" s="110" t="s">
        <v>125</v>
      </c>
      <c r="H152" s="110" t="s">
        <v>89</v>
      </c>
      <c r="I152" s="183" t="s">
        <v>90</v>
      </c>
      <c r="J152" s="44"/>
    </row>
    <row r="153" spans="1:10" ht="123" customHeight="1">
      <c r="A153" s="323" t="s">
        <v>108</v>
      </c>
      <c r="B153" s="325" t="s">
        <v>191</v>
      </c>
      <c r="C153" s="326"/>
      <c r="D153" s="250" t="s">
        <v>93</v>
      </c>
      <c r="E153" s="113">
        <v>15</v>
      </c>
      <c r="F153" s="250" t="s">
        <v>116</v>
      </c>
      <c r="G153" s="259">
        <v>0</v>
      </c>
      <c r="H153" s="261">
        <v>0.2</v>
      </c>
      <c r="I153" s="296">
        <f>G153*1.2</f>
        <v>0</v>
      </c>
      <c r="J153" s="44"/>
    </row>
    <row r="154" spans="1:10" ht="87.75" customHeight="1">
      <c r="A154" s="218"/>
      <c r="B154" s="312" t="s">
        <v>192</v>
      </c>
      <c r="C154" s="313"/>
      <c r="D154" s="251"/>
      <c r="E154" s="180">
        <v>15</v>
      </c>
      <c r="F154" s="251"/>
      <c r="G154" s="207"/>
      <c r="H154" s="210"/>
      <c r="I154" s="215"/>
      <c r="J154" s="44"/>
    </row>
    <row r="155" spans="1:10" ht="73.5" customHeight="1">
      <c r="A155" s="218"/>
      <c r="B155" s="312" t="s">
        <v>253</v>
      </c>
      <c r="C155" s="313"/>
      <c r="D155" s="251"/>
      <c r="E155" s="180">
        <v>15</v>
      </c>
      <c r="F155" s="251"/>
      <c r="G155" s="207"/>
      <c r="H155" s="210"/>
      <c r="I155" s="215"/>
      <c r="J155" s="44"/>
    </row>
    <row r="156" spans="1:10" ht="57" customHeight="1">
      <c r="A156" s="218"/>
      <c r="B156" s="312" t="s">
        <v>231</v>
      </c>
      <c r="C156" s="313"/>
      <c r="D156" s="251"/>
      <c r="E156" s="180">
        <v>15</v>
      </c>
      <c r="F156" s="251"/>
      <c r="G156" s="207"/>
      <c r="H156" s="210"/>
      <c r="I156" s="215"/>
      <c r="J156" s="44"/>
    </row>
    <row r="157" spans="1:10" ht="99.75" customHeight="1">
      <c r="A157" s="218"/>
      <c r="B157" s="312" t="s">
        <v>269</v>
      </c>
      <c r="C157" s="313"/>
      <c r="D157" s="251"/>
      <c r="E157" s="114">
        <v>100</v>
      </c>
      <c r="F157" s="251"/>
      <c r="G157" s="207"/>
      <c r="H157" s="210"/>
      <c r="I157" s="215"/>
      <c r="J157" s="44"/>
    </row>
    <row r="158" spans="1:10" ht="21.75" customHeight="1">
      <c r="A158" s="218"/>
      <c r="B158" s="312" t="s">
        <v>32</v>
      </c>
      <c r="C158" s="313"/>
      <c r="D158" s="251"/>
      <c r="E158" s="114">
        <v>15</v>
      </c>
      <c r="F158" s="251"/>
      <c r="G158" s="207"/>
      <c r="H158" s="210"/>
      <c r="I158" s="215"/>
      <c r="J158" s="44"/>
    </row>
    <row r="159" spans="1:10" ht="104.25" customHeight="1">
      <c r="A159" s="218"/>
      <c r="B159" s="312" t="s">
        <v>263</v>
      </c>
      <c r="C159" s="313"/>
      <c r="D159" s="251"/>
      <c r="E159" s="114">
        <v>1</v>
      </c>
      <c r="F159" s="327"/>
      <c r="G159" s="207"/>
      <c r="H159" s="210"/>
      <c r="I159" s="215"/>
      <c r="J159" s="44"/>
    </row>
    <row r="160" spans="1:10" ht="65.25" customHeight="1">
      <c r="A160" s="218"/>
      <c r="B160" s="312" t="s">
        <v>193</v>
      </c>
      <c r="C160" s="313"/>
      <c r="D160" s="251"/>
      <c r="E160" s="114">
        <v>1</v>
      </c>
      <c r="F160" s="180" t="s">
        <v>33</v>
      </c>
      <c r="G160" s="207"/>
      <c r="H160" s="210"/>
      <c r="I160" s="215"/>
      <c r="J160" s="44"/>
    </row>
    <row r="161" spans="1:10" ht="93.75" customHeight="1" thickBot="1">
      <c r="A161" s="277"/>
      <c r="B161" s="248" t="s">
        <v>214</v>
      </c>
      <c r="C161" s="249"/>
      <c r="D161" s="252"/>
      <c r="E161" s="178">
        <v>2</v>
      </c>
      <c r="F161" s="178" t="s">
        <v>34</v>
      </c>
      <c r="G161" s="260"/>
      <c r="H161" s="262"/>
      <c r="I161" s="297"/>
      <c r="J161" s="44"/>
    </row>
    <row r="162" spans="1:10" ht="97.5" customHeight="1" thickBot="1">
      <c r="A162" s="320" t="s">
        <v>169</v>
      </c>
      <c r="B162" s="321"/>
      <c r="C162" s="322"/>
      <c r="D162" s="115" t="s">
        <v>87</v>
      </c>
      <c r="E162" s="110" t="s">
        <v>109</v>
      </c>
      <c r="F162" s="110" t="s">
        <v>110</v>
      </c>
      <c r="G162" s="111" t="s">
        <v>230</v>
      </c>
      <c r="H162" s="110" t="s">
        <v>88</v>
      </c>
      <c r="I162" s="110" t="s">
        <v>89</v>
      </c>
      <c r="J162" s="112" t="s">
        <v>90</v>
      </c>
    </row>
    <row r="163" spans="1:10" ht="261" customHeight="1">
      <c r="A163" s="116" t="s">
        <v>194</v>
      </c>
      <c r="B163" s="310" t="s">
        <v>195</v>
      </c>
      <c r="C163" s="311"/>
      <c r="D163" s="82" t="s">
        <v>271</v>
      </c>
      <c r="E163" s="175">
        <v>1</v>
      </c>
      <c r="F163" s="180" t="s">
        <v>213</v>
      </c>
      <c r="G163" s="176">
        <v>0</v>
      </c>
      <c r="H163" s="117">
        <f aca="true" t="shared" si="0" ref="H163:H168">E163*G163</f>
        <v>0</v>
      </c>
      <c r="I163" s="118">
        <v>0.2</v>
      </c>
      <c r="J163" s="119">
        <f aca="true" t="shared" si="1" ref="J163:J168">H163*1.2</f>
        <v>0</v>
      </c>
    </row>
    <row r="164" spans="1:10" ht="190.5" customHeight="1">
      <c r="A164" s="120" t="s">
        <v>241</v>
      </c>
      <c r="B164" s="312" t="s">
        <v>83</v>
      </c>
      <c r="C164" s="313"/>
      <c r="D164" s="121" t="s">
        <v>98</v>
      </c>
      <c r="E164" s="114">
        <v>1</v>
      </c>
      <c r="F164" s="182" t="s">
        <v>34</v>
      </c>
      <c r="G164" s="176">
        <v>0</v>
      </c>
      <c r="H164" s="117">
        <f t="shared" si="0"/>
        <v>0</v>
      </c>
      <c r="I164" s="122">
        <v>0.2</v>
      </c>
      <c r="J164" s="119">
        <f t="shared" si="1"/>
        <v>0</v>
      </c>
    </row>
    <row r="165" spans="1:10" ht="53.25" customHeight="1">
      <c r="A165" s="123" t="s">
        <v>242</v>
      </c>
      <c r="B165" s="246" t="s">
        <v>239</v>
      </c>
      <c r="C165" s="247"/>
      <c r="D165" s="53" t="s">
        <v>98</v>
      </c>
      <c r="E165" s="54">
        <v>1</v>
      </c>
      <c r="F165" s="174" t="s">
        <v>34</v>
      </c>
      <c r="G165" s="176">
        <v>0</v>
      </c>
      <c r="H165" s="117">
        <f>E165*G165</f>
        <v>0</v>
      </c>
      <c r="I165" s="181">
        <v>0.2</v>
      </c>
      <c r="J165" s="119">
        <f t="shared" si="1"/>
        <v>0</v>
      </c>
    </row>
    <row r="166" spans="1:10" ht="47.25">
      <c r="A166" s="123" t="s">
        <v>243</v>
      </c>
      <c r="B166" s="246" t="s">
        <v>270</v>
      </c>
      <c r="C166" s="247"/>
      <c r="D166" s="53" t="s">
        <v>98</v>
      </c>
      <c r="E166" s="54">
        <v>1</v>
      </c>
      <c r="F166" s="174" t="s">
        <v>34</v>
      </c>
      <c r="G166" s="176">
        <v>0</v>
      </c>
      <c r="H166" s="117">
        <f t="shared" si="0"/>
        <v>0</v>
      </c>
      <c r="I166" s="181">
        <v>0.2</v>
      </c>
      <c r="J166" s="119">
        <f t="shared" si="1"/>
        <v>0</v>
      </c>
    </row>
    <row r="167" spans="1:10" ht="47.25">
      <c r="A167" s="120" t="s">
        <v>244</v>
      </c>
      <c r="B167" s="246" t="s">
        <v>212</v>
      </c>
      <c r="C167" s="247"/>
      <c r="D167" s="82" t="s">
        <v>98</v>
      </c>
      <c r="E167" s="175">
        <v>15</v>
      </c>
      <c r="F167" s="114" t="s">
        <v>34</v>
      </c>
      <c r="G167" s="176">
        <v>0</v>
      </c>
      <c r="H167" s="117">
        <f t="shared" si="0"/>
        <v>0</v>
      </c>
      <c r="I167" s="118">
        <v>0.2</v>
      </c>
      <c r="J167" s="119">
        <f t="shared" si="1"/>
        <v>0</v>
      </c>
    </row>
    <row r="168" spans="1:10" ht="95.25" customHeight="1" thickBot="1">
      <c r="A168" s="120" t="s">
        <v>245</v>
      </c>
      <c r="B168" s="312" t="s">
        <v>272</v>
      </c>
      <c r="C168" s="313"/>
      <c r="D168" s="121" t="s">
        <v>20</v>
      </c>
      <c r="E168" s="175">
        <v>100</v>
      </c>
      <c r="F168" s="182" t="s">
        <v>116</v>
      </c>
      <c r="G168" s="2">
        <v>0</v>
      </c>
      <c r="H168" s="117">
        <f t="shared" si="0"/>
        <v>0</v>
      </c>
      <c r="I168" s="122">
        <v>0.2</v>
      </c>
      <c r="J168" s="119">
        <f t="shared" si="1"/>
        <v>0</v>
      </c>
    </row>
    <row r="169" spans="1:12" s="124" customFormat="1" ht="42" customHeight="1" thickBot="1">
      <c r="A169" s="58" t="s">
        <v>80</v>
      </c>
      <c r="B169" s="256" t="s">
        <v>264</v>
      </c>
      <c r="C169" s="257"/>
      <c r="D169" s="257"/>
      <c r="E169" s="257"/>
      <c r="F169" s="257"/>
      <c r="G169" s="258"/>
      <c r="H169" s="59">
        <f>SUM(H163:H168)+G153</f>
        <v>0</v>
      </c>
      <c r="I169" s="60">
        <v>0.2</v>
      </c>
      <c r="J169" s="61">
        <f>H169*1.2</f>
        <v>0</v>
      </c>
      <c r="L169" s="125"/>
    </row>
    <row r="170" spans="1:12" s="63" customFormat="1" ht="42" customHeight="1" thickBot="1">
      <c r="A170" s="126" t="s">
        <v>81</v>
      </c>
      <c r="B170" s="314" t="s">
        <v>247</v>
      </c>
      <c r="C170" s="315"/>
      <c r="D170" s="315"/>
      <c r="E170" s="315"/>
      <c r="F170" s="315"/>
      <c r="G170" s="316"/>
      <c r="H170" s="127">
        <f>H169+G150+G141+G127+G121+G115+G107+G103+G98+G94+G74+G46+G41+G34+G29+G24</f>
        <v>0</v>
      </c>
      <c r="I170" s="128">
        <v>0.2</v>
      </c>
      <c r="J170" s="129">
        <f>H170*1.2</f>
        <v>0</v>
      </c>
      <c r="L170" s="64"/>
    </row>
    <row r="171" spans="1:10" ht="21.75" customHeight="1" thickBot="1">
      <c r="A171" s="130"/>
      <c r="B171" s="131"/>
      <c r="C171" s="131"/>
      <c r="D171" s="131"/>
      <c r="E171" s="131"/>
      <c r="F171" s="131"/>
      <c r="G171" s="132"/>
      <c r="H171" s="133"/>
      <c r="I171" s="131"/>
      <c r="J171" s="134"/>
    </row>
    <row r="172" spans="1:10" ht="51" customHeight="1" thickBot="1">
      <c r="A172" s="317" t="s">
        <v>267</v>
      </c>
      <c r="B172" s="318"/>
      <c r="C172" s="318"/>
      <c r="D172" s="318"/>
      <c r="E172" s="318"/>
      <c r="F172" s="318"/>
      <c r="G172" s="318"/>
      <c r="H172" s="318"/>
      <c r="I172" s="319"/>
      <c r="J172" s="135"/>
    </row>
    <row r="173" spans="1:10" ht="78" customHeight="1" thickBot="1">
      <c r="A173" s="302" t="s">
        <v>42</v>
      </c>
      <c r="B173" s="303"/>
      <c r="C173" s="304"/>
      <c r="D173" s="136" t="s">
        <v>171</v>
      </c>
      <c r="E173" s="137" t="s">
        <v>109</v>
      </c>
      <c r="F173" s="137" t="s">
        <v>110</v>
      </c>
      <c r="G173" s="137" t="s">
        <v>125</v>
      </c>
      <c r="H173" s="137" t="s">
        <v>89</v>
      </c>
      <c r="I173" s="138" t="s">
        <v>90</v>
      </c>
      <c r="J173" s="44"/>
    </row>
    <row r="174" spans="1:10" ht="88.5" customHeight="1" thickBot="1">
      <c r="A174" s="139" t="s">
        <v>196</v>
      </c>
      <c r="B174" s="140" t="s">
        <v>36</v>
      </c>
      <c r="C174" s="278" t="s">
        <v>274</v>
      </c>
      <c r="D174" s="278"/>
      <c r="E174" s="278"/>
      <c r="F174" s="278"/>
      <c r="G174" s="278"/>
      <c r="H174" s="278"/>
      <c r="I174" s="279"/>
      <c r="J174" s="141"/>
    </row>
    <row r="175" spans="1:12" ht="120.75" customHeight="1">
      <c r="A175" s="307" t="s">
        <v>246</v>
      </c>
      <c r="B175" s="142" t="s">
        <v>37</v>
      </c>
      <c r="C175" s="143" t="s">
        <v>38</v>
      </c>
      <c r="D175" s="234" t="s">
        <v>39</v>
      </c>
      <c r="E175" s="144">
        <v>20000</v>
      </c>
      <c r="F175" s="204" t="s">
        <v>116</v>
      </c>
      <c r="G175" s="207">
        <v>0</v>
      </c>
      <c r="H175" s="210">
        <v>0.2</v>
      </c>
      <c r="I175" s="215">
        <f>G175*1.2</f>
        <v>0</v>
      </c>
      <c r="J175" s="44"/>
      <c r="L175" s="56"/>
    </row>
    <row r="176" spans="1:13" ht="118.5" customHeight="1">
      <c r="A176" s="308"/>
      <c r="B176" s="145" t="s">
        <v>40</v>
      </c>
      <c r="C176" s="146" t="s">
        <v>211</v>
      </c>
      <c r="D176" s="234"/>
      <c r="E176" s="175">
        <v>200</v>
      </c>
      <c r="F176" s="204"/>
      <c r="G176" s="207"/>
      <c r="H176" s="210"/>
      <c r="I176" s="215"/>
      <c r="J176" s="44"/>
      <c r="L176" s="56"/>
      <c r="M176" s="43"/>
    </row>
    <row r="177" spans="1:13" ht="129.75" customHeight="1">
      <c r="A177" s="309"/>
      <c r="B177" s="145" t="s">
        <v>41</v>
      </c>
      <c r="C177" s="146" t="s">
        <v>221</v>
      </c>
      <c r="D177" s="235"/>
      <c r="E177" s="54">
        <v>200</v>
      </c>
      <c r="F177" s="205"/>
      <c r="G177" s="208"/>
      <c r="H177" s="211"/>
      <c r="I177" s="216"/>
      <c r="J177" s="44"/>
      <c r="K177" s="56"/>
      <c r="L177" s="56"/>
      <c r="M177" s="43"/>
    </row>
    <row r="178" spans="1:13" ht="165.75" customHeight="1">
      <c r="A178" s="217" t="s">
        <v>248</v>
      </c>
      <c r="B178" s="305" t="s">
        <v>265</v>
      </c>
      <c r="C178" s="306"/>
      <c r="D178" s="203" t="s">
        <v>39</v>
      </c>
      <c r="E178" s="54">
        <v>2</v>
      </c>
      <c r="F178" s="203" t="s">
        <v>116</v>
      </c>
      <c r="G178" s="206">
        <v>0</v>
      </c>
      <c r="H178" s="209">
        <v>0.2</v>
      </c>
      <c r="I178" s="214">
        <f>G178*1.2</f>
        <v>0</v>
      </c>
      <c r="J178" s="44"/>
      <c r="K178" s="147"/>
      <c r="L178" s="147"/>
      <c r="M178" s="147"/>
    </row>
    <row r="179" spans="1:13" ht="139.5" customHeight="1">
      <c r="A179" s="218"/>
      <c r="B179" s="246" t="s">
        <v>228</v>
      </c>
      <c r="C179" s="247"/>
      <c r="D179" s="204"/>
      <c r="E179" s="174">
        <v>6</v>
      </c>
      <c r="F179" s="204"/>
      <c r="G179" s="207"/>
      <c r="H179" s="210"/>
      <c r="I179" s="215"/>
      <c r="J179" s="44"/>
      <c r="K179" s="147"/>
      <c r="L179" s="147"/>
      <c r="M179" s="147"/>
    </row>
    <row r="180" spans="1:13" ht="142.5" customHeight="1">
      <c r="A180" s="218"/>
      <c r="B180" s="246" t="s">
        <v>229</v>
      </c>
      <c r="C180" s="247"/>
      <c r="D180" s="205"/>
      <c r="E180" s="174">
        <v>6</v>
      </c>
      <c r="F180" s="205"/>
      <c r="G180" s="208"/>
      <c r="H180" s="211"/>
      <c r="I180" s="216"/>
      <c r="J180" s="44"/>
      <c r="K180" s="147"/>
      <c r="L180" s="147"/>
      <c r="M180" s="147"/>
    </row>
    <row r="181" spans="1:13" ht="92.25" customHeight="1">
      <c r="A181" s="218" t="s">
        <v>249</v>
      </c>
      <c r="B181" s="239" t="s">
        <v>50</v>
      </c>
      <c r="C181" s="239"/>
      <c r="D181" s="203" t="s">
        <v>224</v>
      </c>
      <c r="E181" s="203">
        <v>15</v>
      </c>
      <c r="F181" s="203" t="s">
        <v>116</v>
      </c>
      <c r="G181" s="200">
        <v>0</v>
      </c>
      <c r="H181" s="209">
        <v>0.2</v>
      </c>
      <c r="I181" s="214">
        <f>G181*1.2</f>
        <v>0</v>
      </c>
      <c r="J181" s="55"/>
      <c r="K181" s="147"/>
      <c r="L181" s="147"/>
      <c r="M181" s="147"/>
    </row>
    <row r="182" spans="1:13" ht="105" customHeight="1">
      <c r="A182" s="218"/>
      <c r="B182" s="239" t="s">
        <v>197</v>
      </c>
      <c r="C182" s="239"/>
      <c r="D182" s="204"/>
      <c r="E182" s="204"/>
      <c r="F182" s="204"/>
      <c r="G182" s="201"/>
      <c r="H182" s="210"/>
      <c r="I182" s="215"/>
      <c r="J182" s="55"/>
      <c r="K182" s="147"/>
      <c r="L182" s="147"/>
      <c r="M182" s="147"/>
    </row>
    <row r="183" spans="1:13" ht="182.25" customHeight="1">
      <c r="A183" s="218"/>
      <c r="B183" s="239" t="s">
        <v>226</v>
      </c>
      <c r="C183" s="239"/>
      <c r="D183" s="204"/>
      <c r="E183" s="204"/>
      <c r="F183" s="204"/>
      <c r="G183" s="201"/>
      <c r="H183" s="210"/>
      <c r="I183" s="215"/>
      <c r="J183" s="55"/>
      <c r="K183" s="147"/>
      <c r="L183" s="147"/>
      <c r="M183" s="147"/>
    </row>
    <row r="184" spans="1:13" ht="135.75" customHeight="1">
      <c r="A184" s="218"/>
      <c r="B184" s="239" t="s">
        <v>175</v>
      </c>
      <c r="C184" s="239"/>
      <c r="D184" s="204"/>
      <c r="E184" s="204"/>
      <c r="F184" s="204"/>
      <c r="G184" s="201"/>
      <c r="H184" s="210"/>
      <c r="I184" s="215"/>
      <c r="J184" s="55"/>
      <c r="K184" s="147"/>
      <c r="L184" s="147"/>
      <c r="M184" s="147"/>
    </row>
    <row r="185" spans="1:13" ht="76.5" customHeight="1">
      <c r="A185" s="218"/>
      <c r="B185" s="239" t="s">
        <v>44</v>
      </c>
      <c r="C185" s="239"/>
      <c r="D185" s="205"/>
      <c r="E185" s="205"/>
      <c r="F185" s="204"/>
      <c r="G185" s="201"/>
      <c r="H185" s="210"/>
      <c r="I185" s="215"/>
      <c r="J185" s="55"/>
      <c r="K185" s="147"/>
      <c r="L185" s="147"/>
      <c r="M185" s="147"/>
    </row>
    <row r="186" spans="1:13" ht="156.75" customHeight="1">
      <c r="A186" s="218"/>
      <c r="B186" s="239" t="s">
        <v>43</v>
      </c>
      <c r="C186" s="239"/>
      <c r="D186" s="179" t="s">
        <v>236</v>
      </c>
      <c r="E186" s="54">
        <v>10</v>
      </c>
      <c r="F186" s="205"/>
      <c r="G186" s="212"/>
      <c r="H186" s="211"/>
      <c r="I186" s="216"/>
      <c r="J186" s="55"/>
      <c r="K186" s="147"/>
      <c r="L186" s="147"/>
      <c r="M186" s="147"/>
    </row>
    <row r="187" spans="1:10" ht="71.25" customHeight="1">
      <c r="A187" s="218" t="s">
        <v>250</v>
      </c>
      <c r="B187" s="239" t="str">
        <f aca="true" t="shared" si="2" ref="B187:B198">B12</f>
        <v>Prezentačný stôl - 4 nohy, materiál drevotrieska, prípadne iný vhodný materiál (stabilný, pevný), rozmer  v 50 - 70 cm x š 60 - 80 cm x h 60 -80 cm. Farba biela s plnofarebnou potlačou loga ŽE, EÚ (tampónová, sieťotlač, veľkoplošná potlač formou nálepky). </v>
      </c>
      <c r="C187" s="239"/>
      <c r="D187" s="203" t="s">
        <v>113</v>
      </c>
      <c r="E187" s="54">
        <v>1</v>
      </c>
      <c r="F187" s="54" t="s">
        <v>116</v>
      </c>
      <c r="G187" s="206">
        <v>0</v>
      </c>
      <c r="H187" s="197">
        <v>0.2</v>
      </c>
      <c r="I187" s="214">
        <f>G187*1.2</f>
        <v>0</v>
      </c>
      <c r="J187" s="44"/>
    </row>
    <row r="188" spans="1:10" ht="35.25" customHeight="1">
      <c r="A188" s="218"/>
      <c r="B188" s="239" t="str">
        <f t="shared" si="2"/>
        <v>LED dióda 5mm, 2 - 10 mA,  1 W - číra</v>
      </c>
      <c r="C188" s="239"/>
      <c r="D188" s="204"/>
      <c r="E188" s="54">
        <v>10</v>
      </c>
      <c r="F188" s="54" t="s">
        <v>116</v>
      </c>
      <c r="G188" s="207"/>
      <c r="H188" s="198"/>
      <c r="I188" s="215"/>
      <c r="J188" s="44"/>
    </row>
    <row r="189" spans="1:13" ht="36" customHeight="1">
      <c r="A189" s="218"/>
      <c r="B189" s="239" t="str">
        <f t="shared" si="2"/>
        <v>LED žiarovka 1 W - červené svetlo</v>
      </c>
      <c r="C189" s="239"/>
      <c r="D189" s="204"/>
      <c r="E189" s="54">
        <v>10</v>
      </c>
      <c r="F189" s="54" t="s">
        <v>116</v>
      </c>
      <c r="G189" s="207"/>
      <c r="H189" s="198"/>
      <c r="I189" s="215"/>
      <c r="J189" s="44"/>
      <c r="M189" s="43"/>
    </row>
    <row r="190" spans="1:13" ht="35.25" customHeight="1">
      <c r="A190" s="218"/>
      <c r="B190" s="239" t="str">
        <f t="shared" si="2"/>
        <v>Medený plný krúžok o priemere 3,5 cm a hrúbke 1,5 mm</v>
      </c>
      <c r="C190" s="239"/>
      <c r="D190" s="204"/>
      <c r="E190" s="54">
        <v>100</v>
      </c>
      <c r="F190" s="54" t="s">
        <v>116</v>
      </c>
      <c r="G190" s="207"/>
      <c r="H190" s="198"/>
      <c r="I190" s="215"/>
      <c r="J190" s="44"/>
      <c r="M190" s="43"/>
    </row>
    <row r="191" spans="1:13" ht="35.25" customHeight="1">
      <c r="A191" s="218"/>
      <c r="B191" s="239" t="str">
        <f t="shared" si="2"/>
        <v>Medených drôtik priemeru 1 mm, dĺžka 60 mm</v>
      </c>
      <c r="C191" s="239"/>
      <c r="D191" s="204"/>
      <c r="E191" s="54">
        <v>100</v>
      </c>
      <c r="F191" s="54" t="s">
        <v>116</v>
      </c>
      <c r="G191" s="207"/>
      <c r="H191" s="198"/>
      <c r="I191" s="215"/>
      <c r="J191" s="44"/>
      <c r="K191" s="147"/>
      <c r="M191" s="43"/>
    </row>
    <row r="192" spans="1:13" ht="35.25" customHeight="1">
      <c r="A192" s="218"/>
      <c r="B192" s="239" t="str">
        <f t="shared" si="2"/>
        <v>Zinkový drôtik priemer 1 mm, dĺžka 60mm</v>
      </c>
      <c r="C192" s="239"/>
      <c r="D192" s="204"/>
      <c r="E192" s="54">
        <v>100</v>
      </c>
      <c r="F192" s="54" t="s">
        <v>116</v>
      </c>
      <c r="G192" s="207"/>
      <c r="H192" s="198"/>
      <c r="I192" s="215"/>
      <c r="J192" s="44"/>
      <c r="K192" s="147"/>
      <c r="L192" s="147"/>
      <c r="M192" s="147"/>
    </row>
    <row r="193" spans="1:13" ht="35.25" customHeight="1">
      <c r="A193" s="218"/>
      <c r="B193" s="239" t="str">
        <f t="shared" si="2"/>
        <v>Zinkový plný krúžok o priemere 3,5 cm a hrúbke 1,5 mm</v>
      </c>
      <c r="C193" s="239"/>
      <c r="D193" s="204"/>
      <c r="E193" s="54">
        <v>100</v>
      </c>
      <c r="F193" s="54" t="s">
        <v>116</v>
      </c>
      <c r="G193" s="207"/>
      <c r="H193" s="198"/>
      <c r="I193" s="215"/>
      <c r="J193" s="44"/>
      <c r="K193" s="147"/>
      <c r="M193" s="43"/>
    </row>
    <row r="194" spans="1:12" ht="36" customHeight="1">
      <c r="A194" s="218"/>
      <c r="B194" s="239" t="str">
        <f t="shared" si="2"/>
        <v>Sada 10ks káblov (v 5 rôznych farbách) obojstranne zakončených krokosvorkami. Dĺžka jedného kábla: 53cm (vrátane krokosvoriek) </v>
      </c>
      <c r="C194" s="239"/>
      <c r="D194" s="204"/>
      <c r="E194" s="54">
        <v>20</v>
      </c>
      <c r="F194" s="54" t="s">
        <v>115</v>
      </c>
      <c r="G194" s="207"/>
      <c r="H194" s="198"/>
      <c r="I194" s="215"/>
      <c r="J194" s="44"/>
      <c r="L194" s="148"/>
    </row>
    <row r="195" spans="1:12" ht="62.25" customHeight="1">
      <c r="A195" s="218"/>
      <c r="B195" s="239" t="str">
        <f t="shared" si="2"/>
        <v>Tácka na ovocie plast rozmer od 30 - 40 cm x 40 - 50 cm. Farba transparentná/priehľadná s plnofarebnou potlačou logom ŽE, EÚ (tampónová, sieťotlač).</v>
      </c>
      <c r="C195" s="239"/>
      <c r="D195" s="204"/>
      <c r="E195" s="54">
        <v>10</v>
      </c>
      <c r="F195" s="54" t="s">
        <v>116</v>
      </c>
      <c r="G195" s="207"/>
      <c r="H195" s="198"/>
      <c r="I195" s="215"/>
      <c r="J195" s="44"/>
      <c r="L195" s="148"/>
    </row>
    <row r="196" spans="1:10" ht="207" customHeight="1">
      <c r="A196" s="218"/>
      <c r="B196" s="239" t="str">
        <f t="shared" si="2"/>
        <v>Univerzálny merací prístroj - multimeter. Technické parametre: - displej so zobrazením 3,5 digitov (max.zobrazenie 1999),  podsvietenie displeja, automatická voľba rozsahov, tlačidlo pre záznam max. hodnoty a práve nameranej hodnoty, rozsah DC napätia 200 mV až 600V, rozsah DC prúdu 200 µA až 10 A, rozsah AC prúdu 200 µA až 10 A, meranie kliešťami pre Ac aj DC prúd 200/1000 A, rozsah odporu 1 Ohm až 20 MOhm, meranie kapacity 1000 µF až 20 nF,  test tranzistorov, test diód, meranie spojitosti obvodov, automatické vypnutie pri nečinnosti, indikácia slabých batérií, napájanie: 3 x AAA (súčasťou balenia), návod, merajúce hroty, zámok krytu batérií. Plnofarebná potlač logom ŽE, EÚ (tampónová, sieťotlač, nálepka, prípadne iný vhodný druh potlače).</v>
      </c>
      <c r="C196" s="239"/>
      <c r="D196" s="204"/>
      <c r="E196" s="54">
        <v>2</v>
      </c>
      <c r="F196" s="54" t="s">
        <v>116</v>
      </c>
      <c r="G196" s="207"/>
      <c r="H196" s="198"/>
      <c r="I196" s="215"/>
      <c r="J196" s="44"/>
    </row>
    <row r="197" spans="1:10" ht="112.5" customHeight="1">
      <c r="A197" s="218"/>
      <c r="B197" s="239" t="str">
        <f t="shared" si="2"/>
        <v>Wimhurstov influenčný prístroj - určený na pokusy z oblasti elektrostatiky. Možnosti: vygenerovanie blesku. Na pevnom podstavci je umiestnená konštrukcia s kolesom, ktorého roztočením  vznikne medzi elektródami napätie a medzi guličkami tak vznikne blesk. Technické parametre: max. hodnota výstupného napätia približne 160 kV. Plnofarebná potlač logom ŽE, EÚ (tampónová, sieťotlač, nálepka, prípadne iný vhodný druh potlače).</v>
      </c>
      <c r="C197" s="239"/>
      <c r="D197" s="204"/>
      <c r="E197" s="54">
        <v>2</v>
      </c>
      <c r="F197" s="54" t="s">
        <v>116</v>
      </c>
      <c r="G197" s="207"/>
      <c r="H197" s="198"/>
      <c r="I197" s="215"/>
      <c r="J197" s="44"/>
    </row>
    <row r="198" spans="1:13" ht="81.75" customHeight="1">
      <c r="A198" s="218"/>
      <c r="B198" s="239" t="str">
        <f t="shared" si="2"/>
        <v>Rúrkový stojan (z 3och  rúrok) z priehľadného plastu, taký, aby sa doň presne zmestili pliešky o priemere 3,5 cm. Stojan bude vysoký 10 cm. Plnofarebná potlač logom ŽE, EÚ (tampónová, sieťotlač, nálepka, prípadne iný vhodný druh potlače).</v>
      </c>
      <c r="C198" s="239"/>
      <c r="D198" s="205"/>
      <c r="E198" s="54">
        <v>20</v>
      </c>
      <c r="F198" s="54" t="s">
        <v>116</v>
      </c>
      <c r="G198" s="207"/>
      <c r="H198" s="198"/>
      <c r="I198" s="215"/>
      <c r="J198" s="44"/>
      <c r="K198" s="149"/>
      <c r="M198" s="43"/>
    </row>
    <row r="199" spans="1:13" ht="117" customHeight="1">
      <c r="A199" s="218"/>
      <c r="B199" s="239" t="str">
        <f>B26</f>
        <v>Anemometer - učebná pomôcka do škôl, materiál - plast, umožňuje priame a jednoduché určenie rýchlosti vetra bez toho, aby ste museli počítať otáčky. Nízka a vysoká kalibrácia zaregistruje ms-1 a Beaufortovú stupnicu. Veľkosť: 28cm x 19 cm. Farba modrý, použité žlté a červené prvky. Plnofarebná potlač logom ŽE, EÚ (tampónová, sieťotlač, nálepka, prípadne iný vhodný druh potlače).</v>
      </c>
      <c r="C199" s="239"/>
      <c r="D199" s="203" t="s">
        <v>127</v>
      </c>
      <c r="E199" s="54">
        <v>2</v>
      </c>
      <c r="F199" s="54" t="s">
        <v>116</v>
      </c>
      <c r="G199" s="207"/>
      <c r="H199" s="198"/>
      <c r="I199" s="215"/>
      <c r="J199" s="44"/>
      <c r="M199" s="43"/>
    </row>
    <row r="200" spans="1:13" ht="187.5" customHeight="1">
      <c r="A200" s="218"/>
      <c r="B200" s="239" t="str">
        <f>B27</f>
        <v>Vrtuľkový anemometer s teleskopickou sondou s rozsahom 0,6...40 m/s pri teplote 0...+60°C ; funkcie: meranie rýchlosti prúdenia, prietok a priamo ich vie zobrazovať. Funkcie max-/ min-/ hold, nastaviteľnú strednú hodnotu bodovú alebo časovú, funkcia auto-off, podsvietenie displeja, merané veličiny: rýchlosť prúdenia (m/s), vypočítané veličiny: prietok (m3/h), presnosť:  +- 0,2 m/s + 1,5% z m.h. +- 1, digitálne rozlíšenie:  0,1 m/s. Vrtuľkový snímač rýchlosť prúdenia priemer 16 mm na teleskope s káblom, ktorý je trvalo pripojený, napájanie:   1x9 V monoblok. batéria / nabíjateľná batéria - súčasťou balenia, životnosť batérie:   80 hodín, merací rozsah 2/s, prevádzková teplota -20...+50 °C, dodané v púzdre TopSafe. Plnofarebná potlač logom ŽE, EÚ (tampónová, sieťotlač, nálepka, prípadne iný vhodný druh potlače).</v>
      </c>
      <c r="C200" s="239"/>
      <c r="D200" s="204"/>
      <c r="E200" s="54">
        <v>2</v>
      </c>
      <c r="F200" s="54" t="s">
        <v>116</v>
      </c>
      <c r="G200" s="207"/>
      <c r="H200" s="198"/>
      <c r="I200" s="215"/>
      <c r="J200" s="44"/>
      <c r="M200" s="43"/>
    </row>
    <row r="201" spans="1:10" ht="120" customHeight="1">
      <c r="A201" s="218"/>
      <c r="B201" s="239" t="str">
        <f>B28</f>
        <v>Hydro-veterná vzdelávacia sada - využíva energiu vetra, aplikácia vlastnej čistej energie využívajúcej palivové články a obnoviteľný vodík vytvorený využitím len vody a vetra. Sada obsahuje veternú turbínu a príslušenstvo vhodné na inšpiráciu. Plnofarebná potlač logom ŽE, EÚ (tampónová, sieťotlač, nálepka, prípadne iný vhodný druh potlače).</v>
      </c>
      <c r="C201" s="239"/>
      <c r="D201" s="205"/>
      <c r="E201" s="54">
        <v>4</v>
      </c>
      <c r="F201" s="54" t="s">
        <v>116</v>
      </c>
      <c r="G201" s="207"/>
      <c r="H201" s="198"/>
      <c r="I201" s="215"/>
      <c r="J201" s="44"/>
    </row>
    <row r="202" spans="1:10" ht="80.25" customHeight="1">
      <c r="A202" s="218"/>
      <c r="B202" s="239" t="str">
        <f>B32</f>
        <v>64 kusové pexeso o rozmere 6x6 umiestnené na drevené kvádriky o hrúbke 1 cm. Z jednej strany kvádra obrázok pexesa z druhej zadná strana pexesa s logom ŽE. Zabezpečenie plnofarebnej potlače. Grafiku dodá verejný obstarávateľ. </v>
      </c>
      <c r="C202" s="239"/>
      <c r="D202" s="203" t="s">
        <v>131</v>
      </c>
      <c r="E202" s="54">
        <v>2</v>
      </c>
      <c r="F202" s="54" t="s">
        <v>116</v>
      </c>
      <c r="G202" s="207"/>
      <c r="H202" s="198"/>
      <c r="I202" s="215"/>
      <c r="J202" s="44"/>
    </row>
    <row r="203" spans="1:10" ht="109.5" customHeight="1">
      <c r="A203" s="218"/>
      <c r="B203" s="239" t="str">
        <f>B33</f>
        <v> Verejný obstarávateľ požaduje tvorbu a produkciu grafických návrhov jednotlivých dielov 64 kusového pexesa, ktoré by mali tématicky súvisieť s preberanou problematikou obnoviteľných zdrojov energie, zákonov fyziky a podobne. Pexeso o rozmere 6x6musí byť umiestnené na drevené kvádriky o hrúbke 1 cm. Z jednej strany kvádra obrázok pexesa (grafika), z druhej zadná strana pexesa s logom ŽE. Zabezpečenie plnofarebnej potlače.</v>
      </c>
      <c r="C203" s="239"/>
      <c r="D203" s="205"/>
      <c r="E203" s="54">
        <v>2</v>
      </c>
      <c r="F203" s="54" t="s">
        <v>116</v>
      </c>
      <c r="G203" s="207"/>
      <c r="H203" s="198"/>
      <c r="I203" s="215"/>
      <c r="J203" s="44"/>
    </row>
    <row r="204" spans="1:12" ht="91.5" customHeight="1">
      <c r="A204" s="218"/>
      <c r="B204" s="239" t="str">
        <f>B38</f>
        <v>Odpadová nádoba s 2 kolieskami, tvar kvádra, objem 120 l, materiál plast, odklápací vrchnák s úchytkami, žltá farba. Rozmer V 900 - 950 mm x Š 450 - 500 mm x H 530 - 580 mm. S plnofarebnou potlačou loga ŽE, EÚ a znakom recyklácie na dlhšej prednej strane (tampónová, sieťotlač, veľkoplošná potlač formou nálepky, iný vhodný druh potlače). </v>
      </c>
      <c r="C204" s="239"/>
      <c r="D204" s="203" t="s">
        <v>135</v>
      </c>
      <c r="E204" s="54">
        <v>1</v>
      </c>
      <c r="F204" s="54" t="s">
        <v>116</v>
      </c>
      <c r="G204" s="207"/>
      <c r="H204" s="198"/>
      <c r="I204" s="215"/>
      <c r="J204" s="44"/>
      <c r="L204" s="148"/>
    </row>
    <row r="205" spans="1:12" ht="63.75" customHeight="1">
      <c r="A205" s="218"/>
      <c r="B205" s="239" t="str">
        <f>B39</f>
        <v>Stabilný, pevný kváder o rozmeroch dĺžka 1 m, šírka 15 cm, výška 15 cm z vode odolného materiálu. Farba biela s plnofarebnou potlačou loga ŽE, EÚ na dlhších stranách (tampónová, sieťotlač, veľkoplošná potlač formou nálepky). </v>
      </c>
      <c r="C205" s="239"/>
      <c r="D205" s="204"/>
      <c r="E205" s="54">
        <v>2</v>
      </c>
      <c r="F205" s="54" t="s">
        <v>116</v>
      </c>
      <c r="G205" s="207"/>
      <c r="H205" s="198"/>
      <c r="I205" s="215"/>
      <c r="J205" s="44"/>
      <c r="L205" s="148"/>
    </row>
    <row r="206" spans="1:13" ht="54.75" customHeight="1">
      <c r="A206" s="218"/>
      <c r="B206" s="239" t="str">
        <f>B40</f>
        <v>Vodná penová pištoľ - materiál: EVA, rozmery: š od 5 do 10 cm, d od 25 do 35 cm, v od 10 do 20 cm. Plnofarebná potlač logom ŽE, EÚ (tampónová, sieťotlač, nálepka, prípadne iný vhodný druh potlače).</v>
      </c>
      <c r="C206" s="239"/>
      <c r="D206" s="205"/>
      <c r="E206" s="54">
        <v>20</v>
      </c>
      <c r="F206" s="54" t="s">
        <v>116</v>
      </c>
      <c r="G206" s="207"/>
      <c r="H206" s="198"/>
      <c r="I206" s="215"/>
      <c r="J206" s="44"/>
      <c r="M206" s="43"/>
    </row>
    <row r="207" spans="1:10" ht="60" customHeight="1">
      <c r="A207" s="218"/>
      <c r="B207" s="239" t="str">
        <f>B44</f>
        <v>Kniha s návodom na skladanie 12 druhov papierových lietadielok, rozmer knihy 216 x 280 mm, počet strán 60. Plnofarebná potlač logom ŽE, EÚ (tampónová, sieťotlač, nálepka, prípadne iný vhodný druh potlače).</v>
      </c>
      <c r="C207" s="239"/>
      <c r="D207" s="203" t="s">
        <v>139</v>
      </c>
      <c r="E207" s="54">
        <v>5</v>
      </c>
      <c r="F207" s="54" t="s">
        <v>116</v>
      </c>
      <c r="G207" s="207"/>
      <c r="H207" s="198"/>
      <c r="I207" s="215"/>
      <c r="J207" s="44"/>
    </row>
    <row r="208" spans="1:13" ht="108.75" customHeight="1">
      <c r="A208" s="218"/>
      <c r="B208" s="239" t="str">
        <f>B45</f>
        <v>Laserový merač vzdialenosti - technické požiadavky: presnosť merania ± 2 mm, dosah od steny 0.1 až 30 m, možnosť merania v exteriéri, funkcia sčítavania a odčítavania vzdialenosti, kontinuálne meranie - tracking, výpočet plôch a objemov, Pytagorova veta, 3 riadkový displej, rozmer 123 x 50 x 26 mm, hmotnosť 100 g, 2 x AAA batérie. Plnofarebná potlač logom ŽE, EÚ (tampónová, sieťotlač, nálepka, prípadne iný vhodný druh potlače). </v>
      </c>
      <c r="C208" s="239"/>
      <c r="D208" s="205"/>
      <c r="E208" s="54">
        <v>4</v>
      </c>
      <c r="F208" s="54" t="s">
        <v>116</v>
      </c>
      <c r="G208" s="207"/>
      <c r="H208" s="198"/>
      <c r="I208" s="215"/>
      <c r="J208" s="44"/>
      <c r="K208" s="147"/>
      <c r="L208" s="147"/>
      <c r="M208" s="147"/>
    </row>
    <row r="209" spans="1:10" ht="38.25" customHeight="1">
      <c r="A209" s="218"/>
      <c r="B209" s="239" t="str">
        <f aca="true" t="shared" si="3" ref="B209:B234">B48</f>
        <v>Mikrovlnná rúra - digitálna, voľne stojacia, objem min. 20l, automatická, výkon min 750W</v>
      </c>
      <c r="C209" s="239"/>
      <c r="D209" s="203" t="s">
        <v>141</v>
      </c>
      <c r="E209" s="54">
        <v>2</v>
      </c>
      <c r="F209" s="54" t="s">
        <v>116</v>
      </c>
      <c r="G209" s="207"/>
      <c r="H209" s="198"/>
      <c r="I209" s="215"/>
      <c r="J209" s="44"/>
    </row>
    <row r="210" spans="1:10" ht="102.75" customHeight="1">
      <c r="A210" s="218"/>
      <c r="B210" s="239" t="str">
        <f t="shared" si="3"/>
        <v>Rádiomagnetofón s CD prehrávačom.Typ rádiomagnetofónu: prehrávané médiá CD, CD-R, CD-RW, tuner analógový - vlnový rozsah AM, FM, Zvuk: výkon L+R 2 W, počet reproduktorov 2,  Výstupy: slúchadlový výstup, LCD displej, sieťové napájanie 230V, Hmotnosť  od 1,5 do 1,8 kg, Výška od 10 do 15,0 cm, Šírka od 20 do 28 cm, Hĺbka od 25 do 28 cm. Plnofarebná potlač logom ŽE, EÚ (tampónová, sieťotlač, nálepka, prípadne iný vhodný druh potlače). </v>
      </c>
      <c r="C210" s="239"/>
      <c r="D210" s="204"/>
      <c r="E210" s="54">
        <v>2</v>
      </c>
      <c r="F210" s="54" t="s">
        <v>116</v>
      </c>
      <c r="G210" s="207"/>
      <c r="H210" s="198"/>
      <c r="I210" s="215"/>
      <c r="J210" s="44"/>
    </row>
    <row r="211" spans="1:13" ht="87" customHeight="1">
      <c r="A211" s="218"/>
      <c r="B211" s="239" t="str">
        <f t="shared" si="3"/>
        <v>Fén - max. príkon 1400 W, počet rýchlostí 2, počet teplôt 2, koncentrátor vzduchu + studený vzduch, Hmotnosť od 300 do 400 g, Výška od 20 do 25 cm, Šírka  od 10 do 15 cm, Hĺbka od 7 do 10 cm. Plnofarebná potlač logom ŽE, EÚ (tampónová, sieťotlač, nálepka, prípadne iný vhodný druh potlače).</v>
      </c>
      <c r="C211" s="239"/>
      <c r="D211" s="204"/>
      <c r="E211" s="54">
        <v>2</v>
      </c>
      <c r="F211" s="54" t="s">
        <v>116</v>
      </c>
      <c r="G211" s="207"/>
      <c r="H211" s="198"/>
      <c r="I211" s="215"/>
      <c r="J211" s="44"/>
      <c r="K211" s="149"/>
      <c r="M211" s="149"/>
    </row>
    <row r="212" spans="1:13" ht="64.5" customHeight="1">
      <c r="A212" s="218"/>
      <c r="B212" s="246" t="str">
        <f t="shared" si="3"/>
        <v>Lávová lampa - veľkosť od 8 x 30 do 10 x 35 cm, žiarovka 1 x max. 25 , E14 W, vypínač so spínačom, farba žltá, striebro, červená, súčasťou balenia je žiarovka. Plnofarebná potlač logom ŽE, EÚ (tampónová, sieťotlač, nálepka, prípadne iný vhodný druh potlače).</v>
      </c>
      <c r="C212" s="247"/>
      <c r="D212" s="204"/>
      <c r="E212" s="54">
        <v>2</v>
      </c>
      <c r="F212" s="54" t="s">
        <v>116</v>
      </c>
      <c r="G212" s="207"/>
      <c r="H212" s="198"/>
      <c r="I212" s="215"/>
      <c r="J212" s="55"/>
      <c r="K212" s="147"/>
      <c r="L212" s="147"/>
      <c r="M212" s="147"/>
    </row>
    <row r="213" spans="1:13" ht="111.75" customHeight="1">
      <c r="A213" s="218"/>
      <c r="B213" s="239" t="str">
        <f t="shared" si="3"/>
        <v>LED stolné svietidlo, aluminiumleuchtenarm, plochý stolový stojan, sieťový kábel v dĺžke 2m, súčasťou balenia je LED žiarivka: 8 W, farba: biela - strieborná, dĺžka: od 550 do 580 mm, šírka: od 80 do 93 mm, výška: od 300 do 390 mm. Plnofarebná potlač logom ŽE, EÚ (tampónová, sieťotlač, nálepka, prípadne iný vhodný druh potlače).</v>
      </c>
      <c r="C213" s="239"/>
      <c r="D213" s="204"/>
      <c r="E213" s="54">
        <v>2</v>
      </c>
      <c r="F213" s="54" t="s">
        <v>116</v>
      </c>
      <c r="G213" s="207"/>
      <c r="H213" s="198"/>
      <c r="I213" s="215"/>
      <c r="J213" s="44"/>
      <c r="K213" s="149"/>
      <c r="M213" s="149"/>
    </row>
    <row r="214" spans="1:13" ht="126.75" customHeight="1">
      <c r="A214" s="218"/>
      <c r="B214" s="239" t="str">
        <f t="shared" si="3"/>
        <v>Lepiaca pištoľ na tyčkové lepidlo  -elektrické napätie: 230-240 V, teplota: 105 °C, lepiaca tyčinka - priemer 7 mm, súčasťou balenia 10 nízkoteplotných lepiacich tyčiniek. Vlastnosti produktu: ochrana proti popáleniu silikónovými manžetami na trysku,  nastavenie pištole pomocou malého rozkladacieho výklopného stojana do stabilnej polohy, so stálym výstupným objemom lepidla (približne 5 g/mm). Plnofarebná potlač logom ŽE, EÚ (tampónová, sieťotlač, nálepka, prípadne iný vhodný druh potlače). </v>
      </c>
      <c r="C214" s="239"/>
      <c r="D214" s="204"/>
      <c r="E214" s="54">
        <v>2</v>
      </c>
      <c r="F214" s="54" t="s">
        <v>116</v>
      </c>
      <c r="G214" s="207"/>
      <c r="H214" s="198"/>
      <c r="I214" s="215"/>
      <c r="J214" s="44"/>
      <c r="K214" s="149"/>
      <c r="M214" s="149"/>
    </row>
    <row r="215" spans="1:10" ht="162" customHeight="1">
      <c r="A215" s="218"/>
      <c r="B215" s="239" t="str">
        <f t="shared" si="3"/>
        <v>Akumulátorová vŕtačka s reguláciou otáčok  - pracovné napätie: 18V, hodnoty napájania: 230V/50Hz (nabíjačka), otáčky naprázdno: minimálne 0-350/0-1100 min, akumulátor: minimálne 2,0 Ah Li-ion, doba nabíjania: max 5h, max priemer vŕtania: minimálne 8mm - oceľ, minimálne 22mm - drevo, max uťahovací moment: min 15Nm,možnosť regulácie momentu uťahovania, rýchloupínacie skľučovadlo: 13mm, 2 rýchlosti,  hmotnosť: od 1,0 do 2,3 kg. Súčasťou balenia je: 1x nabíjačka 1x kompatibilná akumulátor, 6x HSS vrták do kovu (1.5, 2.5, 3, 4, 5, 6mm), 2x plochý bit, 4x krížový bit, 1x predlžovací bit. Plnofarebná potlač logom ŽE, EÚ (tampónová, sieťotlač, nálepka, prípadne iný vhodný druh potlače).</v>
      </c>
      <c r="C215" s="239"/>
      <c r="D215" s="204"/>
      <c r="E215" s="54">
        <v>2</v>
      </c>
      <c r="F215" s="54" t="s">
        <v>116</v>
      </c>
      <c r="G215" s="207"/>
      <c r="H215" s="198"/>
      <c r="I215" s="215"/>
      <c r="J215" s="44"/>
    </row>
    <row r="216" spans="1:10" ht="165" customHeight="1">
      <c r="A216" s="218"/>
      <c r="B216" s="239" t="str">
        <f t="shared" si="3"/>
        <v>Nabíjačka  batérií -  4ks 2200 mAh mignon akumulátory AA, napájací kábel,  samostatné monitorovanie každej šachty, Mínus-Delta-U vypínanie pre 100% plné akumulátory bez prebitia batérií, impulz udržania nabitia, bezpečnostný časovač. Technické údaje: 4 nezávislé nabíjacie šachty na 4x okrúhle články, typy akumulátorov NiCd/NiMH, typ Micro AAA alebo mignon AA, nabíjací prúd Mignon: 700 mA, nabíjací prúd Micro: 700 mA, vybíjací prúd: 350 mA, prevádzkové napätie: 100-240V/50-60 Hz, rozmery: od 50 x 30 x 100 do 80 x 60 x 170 mm. Plnofarebná potlač logom ŽE, EÚ (tampónová, sieťotlač, nálepka, prípadne iný vhodný druh potlače).</v>
      </c>
      <c r="C216" s="239"/>
      <c r="D216" s="204"/>
      <c r="E216" s="54">
        <v>2</v>
      </c>
      <c r="F216" s="54" t="s">
        <v>116</v>
      </c>
      <c r="G216" s="207"/>
      <c r="H216" s="198"/>
      <c r="I216" s="215"/>
      <c r="J216" s="44"/>
    </row>
    <row r="217" spans="1:10" ht="109.5" customHeight="1">
      <c r="A217" s="218"/>
      <c r="B217" s="239" t="str">
        <f t="shared" si="3"/>
        <v>Univerzálna nabíjačka pre 230V vrátane 9 konektorov pre nabíjanie zariadení s rôznou koncovkou, možnosť dobíjania z USB portu počítača. Nabíjačka ja dodávaná v prenosnej taške. Univerzálny adaptér do siete pre dobíjanie rôznych druhov mobilných zariadení. Možnosť dobíjania 5V/0.5A zariadení cez USB portnotebooku alebo PC. Plnofarebná potlač logom ŽE, EÚ (tampónová, sieťotlač, nálepka, prípadne iný vhodný druh potlače).</v>
      </c>
      <c r="C217" s="239"/>
      <c r="D217" s="204"/>
      <c r="E217" s="54">
        <v>2</v>
      </c>
      <c r="F217" s="54" t="s">
        <v>116</v>
      </c>
      <c r="G217" s="207"/>
      <c r="H217" s="198"/>
      <c r="I217" s="215"/>
      <c r="J217" s="44"/>
    </row>
    <row r="218" spans="1:10" ht="95.25" customHeight="1">
      <c r="A218" s="218"/>
      <c r="B218" s="239" t="str">
        <f t="shared" si="3"/>
        <v>Cestovná naparovacia žehlička - nerezová žehliaca plocha, prepínač duálneho napätia 115/230 V, príkon 1000 W, výstup pary 5 g/min, plynulá regulácia teploty, parný impulz, priehľadná nádržka na vodu 40 ml, kontrolka nastavenia teploty. Plnofarebná potlač logom ŽE, EÚ (tampónová, sieťotlač, nálepka, prípadne iný vhodný druh potlače).</v>
      </c>
      <c r="C218" s="239"/>
      <c r="D218" s="204"/>
      <c r="E218" s="54">
        <v>2</v>
      </c>
      <c r="F218" s="54" t="s">
        <v>116</v>
      </c>
      <c r="G218" s="207"/>
      <c r="H218" s="198"/>
      <c r="I218" s="215"/>
      <c r="J218" s="44"/>
    </row>
    <row r="219" spans="1:10" ht="72.75" customHeight="1">
      <c r="A219" s="218"/>
      <c r="B219" s="239" t="str">
        <f t="shared" si="3"/>
        <v>Predlžovačka s prepäťovou ochranou, 5m  dlhá so 6 vstupmi pre zásuvkami. Plnofarebná potlač logom ŽE, EÚ (tampónová, sieťotlač, nálepka, prípadne iný vhodný druh potlače).</v>
      </c>
      <c r="C219" s="239"/>
      <c r="D219" s="204"/>
      <c r="E219" s="54">
        <v>4</v>
      </c>
      <c r="F219" s="54" t="s">
        <v>116</v>
      </c>
      <c r="G219" s="207"/>
      <c r="H219" s="198"/>
      <c r="I219" s="215"/>
      <c r="J219" s="44"/>
    </row>
    <row r="220" spans="1:10" ht="168" customHeight="1">
      <c r="A220" s="218"/>
      <c r="B220" s="239" t="str">
        <f t="shared" si="3"/>
        <v>Prenosný LCD TV - minimálne v špecifikácií: displej uhlopriečka 7 palcov, integrovaný digitálny a analógový tuner, vstavaná anténa, výstup pre externú anténu, rozlíšenie displeja minimálne 480 x 320 bodov, kontrast 150:1, jas 300 cd/m2 a odozva 8 ms, vstavaný reproduktor, výstup pre slúchadlá, napájanie cez AC adaptér., tuner:  DVB-T tuner CATV TV tuner (470 MHz; PAL / SECAM) podpora EPG, výstupy:  AV-out AV-in 3,5 mm jack pre pripojenie slúchadiel, čítačka kariet SD / MMC, MS USB konektor . Súčasťou balenia:  diaľkové ovládanie, napájací adaptér, extra anténa 12V, anténny kábel AV, držiak do auta, manuál. Plnofarebná potlač logom ŽE, EÚ (tampónová, sieťotlač, nálepka, prípadne iný vhodný druh potlače).</v>
      </c>
      <c r="C220" s="239"/>
      <c r="D220" s="204"/>
      <c r="E220" s="54">
        <v>2</v>
      </c>
      <c r="F220" s="54" t="s">
        <v>116</v>
      </c>
      <c r="G220" s="207"/>
      <c r="H220" s="198"/>
      <c r="I220" s="215"/>
      <c r="J220" s="44"/>
    </row>
    <row r="221" spans="1:10" ht="136.5" customHeight="1">
      <c r="A221" s="218"/>
      <c r="B221" s="239" t="str">
        <f t="shared" si="3"/>
        <v>Cestovná varná kanvica - príkon 650W, objem 0,5 litra, skrytá špirála, ukazovateľ hladiny vody, funkcia automatického vypínania kanvice,  maximálny príkon: 650 W, bezpečnostná poistka, materiál nádoby: plast, filter vodného kameňa a nečistôt, spínač pre zapnutie, možnosť prepnutia 115/230 V, kontrolka, tepelná poistka, výlevka so sitkom pre bezpečnú manipuláciu, výklopné viečko. Farba: biela + čierna, hĺbka: od 5 do 7 cm, výška: od 10 do 18 cm, hmotnosť   do 0,6 kg, šírka od 10 do  15 cm. Plnofarebná potlač logom ŽE, EÚ (tampónová, sieťotlač, nálepka, prípadne iný vhodný druh potlače).</v>
      </c>
      <c r="C221" s="239"/>
      <c r="D221" s="204"/>
      <c r="E221" s="54">
        <v>2</v>
      </c>
      <c r="F221" s="54" t="s">
        <v>116</v>
      </c>
      <c r="G221" s="207"/>
      <c r="H221" s="198"/>
      <c r="I221" s="215"/>
      <c r="J221" s="44"/>
    </row>
    <row r="222" spans="1:10" ht="61.5" customHeight="1">
      <c r="A222" s="218"/>
      <c r="B222" s="239" t="str">
        <f t="shared" si="3"/>
        <v>Stand – by killer, prepäťová ochrana 1 zásuvka, diaľkovo ovládaný, oválny dizajn. Plnofarebná potlač logom ŽE, EÚ (tampónová, sieťotlač, nálepka, prípadne iný vhodný druh potlače). </v>
      </c>
      <c r="C222" s="239"/>
      <c r="D222" s="204"/>
      <c r="E222" s="54">
        <v>2</v>
      </c>
      <c r="F222" s="54" t="s">
        <v>116</v>
      </c>
      <c r="G222" s="207"/>
      <c r="H222" s="198"/>
      <c r="I222" s="215"/>
      <c r="J222" s="44"/>
    </row>
    <row r="223" spans="1:13" ht="68.25" customHeight="1">
      <c r="A223" s="218"/>
      <c r="B223" s="239" t="str">
        <f t="shared" si="3"/>
        <v>Inteligentá zásuvka – umožňuje bezdrôtovo ovládať pripojené el. zariadenie pomocou inteligentného telefónu, podpora iOS a Android, monitoring spotrebovanej energie, rozvrh automatického zapínania a vypínania. </v>
      </c>
      <c r="C223" s="239"/>
      <c r="D223" s="204"/>
      <c r="E223" s="54">
        <v>2</v>
      </c>
      <c r="F223" s="54" t="s">
        <v>116</v>
      </c>
      <c r="G223" s="207"/>
      <c r="H223" s="198"/>
      <c r="I223" s="215"/>
      <c r="J223" s="44"/>
      <c r="K223" s="147"/>
      <c r="L223" s="147"/>
      <c r="M223" s="147"/>
    </row>
    <row r="224" spans="1:13" ht="172.5" customHeight="1">
      <c r="A224" s="218"/>
      <c r="B224" s="239" t="str">
        <f t="shared" si="3"/>
        <v>Polica 500 mm x 500 mm x 250 mm rozdelená nepriehľadnými poličkami na 4 rovnaké štvorcové  časti, z prednej časti otvorená. Vnútri každého boxu na celú zadnú stenu jednotnú  plnofarebnú potlač logom ŽE (tampónová  sieťotlač, nálepka, prípadne iný vhodný druh potlače. V  každej časti  nainštalovaný  LED svetelný zdroj s inou farbou svetla (farba svetla  v prvom okienku   2700 K alebo menej najmenej však 2500 K, v druhej  3500 K až 3600 K, v tretej 5500 K až 6000 K, vo štvrtej  červená farba cca 1000 K ), osvetlenie  umiestniť tak, aby rovnomerne osvetľovalo priestor bunky, možnosť samostatne zapnúť a vypnúť osvetlenie v každej bunke. Napájanie osvetlenia z batériového zdroja s možnosťou pripojenia na sieť 230V</v>
      </c>
      <c r="C224" s="239"/>
      <c r="D224" s="204"/>
      <c r="E224" s="54">
        <v>4</v>
      </c>
      <c r="F224" s="54" t="s">
        <v>116</v>
      </c>
      <c r="G224" s="207"/>
      <c r="H224" s="198"/>
      <c r="I224" s="215"/>
      <c r="J224" s="44"/>
      <c r="K224" s="147"/>
      <c r="L224" s="147"/>
      <c r="M224" s="147"/>
    </row>
    <row r="225" spans="1:13" ht="51.75" customHeight="1">
      <c r="A225" s="218"/>
      <c r="B225" s="239" t="str">
        <f t="shared" si="3"/>
        <v>kalibračná farebná tabuľka colour checker  24 vedecky pripravených farieb  z dreva, resp. ľahkého plastu, 200 mm x 200 mm</v>
      </c>
      <c r="C225" s="239"/>
      <c r="D225" s="204"/>
      <c r="E225" s="54">
        <v>4</v>
      </c>
      <c r="F225" s="54" t="s">
        <v>116</v>
      </c>
      <c r="G225" s="207"/>
      <c r="H225" s="198"/>
      <c r="I225" s="215"/>
      <c r="J225" s="44"/>
      <c r="K225" s="147"/>
      <c r="L225" s="147"/>
      <c r="M225" s="147"/>
    </row>
    <row r="226" spans="1:13" ht="70.5" customHeight="1">
      <c r="A226" s="218"/>
      <c r="B226" s="239" t="str">
        <f t="shared" si="3"/>
        <v>Svietidlo čiernej farby - rozmery svietidla: výška 300mm, krytie - IP: IP20, objímka svietidla: E14, max. príkon použiteľný vo svietidle: 40W. Plnofarebná potlač logom ŽE, EÚ (tampónová, sieťotlač, nálepka, prípadne iný vhodný druh potlače).</v>
      </c>
      <c r="C226" s="239"/>
      <c r="D226" s="204"/>
      <c r="E226" s="54">
        <v>2</v>
      </c>
      <c r="F226" s="54" t="s">
        <v>116</v>
      </c>
      <c r="G226" s="207"/>
      <c r="H226" s="198"/>
      <c r="I226" s="215"/>
      <c r="J226" s="44"/>
      <c r="K226" s="147"/>
      <c r="L226" s="147"/>
      <c r="M226" s="147"/>
    </row>
    <row r="227" spans="1:13" ht="49.5" customHeight="1">
      <c r="A227" s="218"/>
      <c r="B227" s="253" t="str">
        <f t="shared" si="3"/>
        <v>Vysokotlaková sodíková výbojka SON-T B 250W, svetelný tok lm : 28000, Výkon W : 250, Pätica : E40, Dĺžka mm : 210, Priemer mm : 46</v>
      </c>
      <c r="C227" s="254"/>
      <c r="D227" s="204"/>
      <c r="E227" s="54">
        <v>10</v>
      </c>
      <c r="F227" s="54" t="s">
        <v>116</v>
      </c>
      <c r="G227" s="207"/>
      <c r="H227" s="198"/>
      <c r="I227" s="215"/>
      <c r="J227" s="44"/>
      <c r="K227" s="147"/>
      <c r="L227" s="147"/>
      <c r="M227" s="147"/>
    </row>
    <row r="228" spans="1:13" ht="118.5" customHeight="1">
      <c r="A228" s="218"/>
      <c r="B228" s="239" t="str">
        <f t="shared" si="3"/>
        <v>Žehlička na vlasy -  poistka proti prehriatiu, príkon: 40 W, 5 stupňov ohrevu, veľkosť keramických dosiek: od 20 x 70 do 30 x 100 mm, dĺžka kábla: 3 m, otočný kábel, počet nástavcov 1, maximálna teplota 200 °C, počet rýchlostí 4, plocha keramická, chladná špička, závesné pútko, počet teplôt  5, hĺbka  5,5 cm, príkon  40 W, šírka od 25 do 35 cm, výška  od 7 do 10 cm,  šedo červená farba. Plnofarebná potlač logom ŽE, EÚ (tampónová, sieťotlač, nálepka, prípadne iný vhodný druh potlače).</v>
      </c>
      <c r="C228" s="239"/>
      <c r="D228" s="204"/>
      <c r="E228" s="54">
        <v>2</v>
      </c>
      <c r="F228" s="54" t="s">
        <v>116</v>
      </c>
      <c r="G228" s="207"/>
      <c r="H228" s="198"/>
      <c r="I228" s="215"/>
      <c r="J228" s="44"/>
      <c r="K228" s="147"/>
      <c r="L228" s="147"/>
      <c r="M228" s="147"/>
    </row>
    <row r="229" spans="1:10" ht="53.25" customHeight="1">
      <c r="A229" s="218"/>
      <c r="B229" s="239" t="str">
        <f t="shared" si="3"/>
        <v>Žiarovka, prevedenie/pätica:  E27, svetelný efekt: teplá biela, menovitý výkon  40 W, napätie  220 - 240 V</v>
      </c>
      <c r="C229" s="239"/>
      <c r="D229" s="204"/>
      <c r="E229" s="54">
        <v>2</v>
      </c>
      <c r="F229" s="54" t="s">
        <v>116</v>
      </c>
      <c r="G229" s="207"/>
      <c r="H229" s="198"/>
      <c r="I229" s="215"/>
      <c r="J229" s="44"/>
    </row>
    <row r="230" spans="1:10" ht="27.75" customHeight="1">
      <c r="A230" s="218"/>
      <c r="B230" s="253" t="str">
        <f t="shared" si="3"/>
        <v>Výbojka, prevedenie/pätica:  GY6.35, menovitý výkon: 50 W, napätie  12 V, </v>
      </c>
      <c r="C230" s="254"/>
      <c r="D230" s="204"/>
      <c r="E230" s="54">
        <v>10</v>
      </c>
      <c r="F230" s="54" t="s">
        <v>116</v>
      </c>
      <c r="G230" s="207"/>
      <c r="H230" s="198"/>
      <c r="I230" s="215"/>
      <c r="J230" s="44"/>
    </row>
    <row r="231" spans="1:10" ht="57" customHeight="1">
      <c r="A231" s="218"/>
      <c r="B231" s="239" t="str">
        <f t="shared" si="3"/>
        <v>Žiarivka, Prevedenie/pätica: E14, svetelný efekt: teplá biela, menovitý výkon: 28 W, napätie:  230 V, </v>
      </c>
      <c r="C231" s="239"/>
      <c r="D231" s="204"/>
      <c r="E231" s="54">
        <v>2</v>
      </c>
      <c r="F231" s="54" t="s">
        <v>116</v>
      </c>
      <c r="G231" s="207"/>
      <c r="H231" s="198"/>
      <c r="I231" s="215"/>
      <c r="J231" s="44"/>
    </row>
    <row r="232" spans="1:10" ht="44.25" customHeight="1">
      <c r="A232" s="218"/>
      <c r="B232" s="239" t="str">
        <f t="shared" si="3"/>
        <v>Halogénová žiarovka, prevedenie/pätica:  E27, menovitý výkon: 53 W, napätie: 230 V, ekvivalent štandardnej žiarovky: 70 W </v>
      </c>
      <c r="C232" s="239"/>
      <c r="D232" s="204"/>
      <c r="E232" s="54">
        <v>2</v>
      </c>
      <c r="F232" s="54" t="s">
        <v>116</v>
      </c>
      <c r="G232" s="207"/>
      <c r="H232" s="198"/>
      <c r="I232" s="215"/>
      <c r="J232" s="44"/>
    </row>
    <row r="233" spans="1:10" ht="51.75" customHeight="1">
      <c r="A233" s="218"/>
      <c r="B233" s="239" t="str">
        <f t="shared" si="3"/>
        <v>Halogénová žiarivka, prevedenie/pätica:  E27, menovitý výkon: 52 W, napätie: 230 V, ekvivalent štandardnej žiarovky:  75 W</v>
      </c>
      <c r="C233" s="239"/>
      <c r="D233" s="204"/>
      <c r="E233" s="54">
        <v>2</v>
      </c>
      <c r="F233" s="54" t="s">
        <v>116</v>
      </c>
      <c r="G233" s="207"/>
      <c r="H233" s="198"/>
      <c r="I233" s="215"/>
      <c r="J233" s="44"/>
    </row>
    <row r="234" spans="1:10" s="56" customFormat="1" ht="51.75" customHeight="1">
      <c r="A234" s="218"/>
      <c r="B234" s="239" t="str">
        <f t="shared" si="3"/>
        <v>LED žiarovka, prevedenie/pätica:  E27, svetelný efekt: teplá biela, menovitý výkon: 6 W, napätie: 230 V,</v>
      </c>
      <c r="C234" s="239"/>
      <c r="D234" s="205"/>
      <c r="E234" s="54">
        <v>2</v>
      </c>
      <c r="F234" s="54" t="s">
        <v>116</v>
      </c>
      <c r="G234" s="207"/>
      <c r="H234" s="198"/>
      <c r="I234" s="215"/>
      <c r="J234" s="104"/>
    </row>
    <row r="235" spans="1:13" ht="41.25" customHeight="1">
      <c r="A235" s="218"/>
      <c r="B235" s="239" t="s">
        <v>158</v>
      </c>
      <c r="C235" s="239"/>
      <c r="D235" s="203" t="s">
        <v>156</v>
      </c>
      <c r="E235" s="54">
        <v>1</v>
      </c>
      <c r="F235" s="54" t="s">
        <v>116</v>
      </c>
      <c r="G235" s="207"/>
      <c r="H235" s="198"/>
      <c r="I235" s="215"/>
      <c r="J235" s="44"/>
      <c r="K235" s="149"/>
      <c r="L235" s="150"/>
      <c r="M235" s="149"/>
    </row>
    <row r="236" spans="1:13" ht="41.25" customHeight="1">
      <c r="A236" s="218"/>
      <c r="B236" s="239" t="s">
        <v>198</v>
      </c>
      <c r="C236" s="239"/>
      <c r="D236" s="204"/>
      <c r="E236" s="54">
        <v>2</v>
      </c>
      <c r="F236" s="54" t="s">
        <v>116</v>
      </c>
      <c r="G236" s="207"/>
      <c r="H236" s="198"/>
      <c r="I236" s="215"/>
      <c r="J236" s="44"/>
      <c r="K236" s="149"/>
      <c r="L236" s="150"/>
      <c r="M236" s="149"/>
    </row>
    <row r="237" spans="1:13" ht="41.25" customHeight="1">
      <c r="A237" s="218"/>
      <c r="B237" s="239" t="s">
        <v>199</v>
      </c>
      <c r="C237" s="239"/>
      <c r="D237" s="204"/>
      <c r="E237" s="54">
        <v>3</v>
      </c>
      <c r="F237" s="54" t="s">
        <v>116</v>
      </c>
      <c r="G237" s="207"/>
      <c r="H237" s="198"/>
      <c r="I237" s="215"/>
      <c r="J237" s="44"/>
      <c r="K237" s="149"/>
      <c r="L237" s="150"/>
      <c r="M237" s="149"/>
    </row>
    <row r="238" spans="1:13" ht="48.75" customHeight="1">
      <c r="A238" s="218"/>
      <c r="B238" s="295" t="s">
        <v>157</v>
      </c>
      <c r="C238" s="295"/>
      <c r="D238" s="204"/>
      <c r="E238" s="54">
        <v>3</v>
      </c>
      <c r="F238" s="54" t="s">
        <v>116</v>
      </c>
      <c r="G238" s="207"/>
      <c r="H238" s="198"/>
      <c r="I238" s="215"/>
      <c r="J238" s="44"/>
      <c r="K238" s="149"/>
      <c r="M238" s="149"/>
    </row>
    <row r="239" spans="1:13" ht="48.75" customHeight="1">
      <c r="A239" s="218"/>
      <c r="B239" s="295" t="s">
        <v>45</v>
      </c>
      <c r="C239" s="295"/>
      <c r="D239" s="204"/>
      <c r="E239" s="54">
        <v>4</v>
      </c>
      <c r="F239" s="54" t="s">
        <v>116</v>
      </c>
      <c r="G239" s="207"/>
      <c r="H239" s="198"/>
      <c r="I239" s="215"/>
      <c r="J239" s="44"/>
      <c r="K239" s="149"/>
      <c r="M239" s="149"/>
    </row>
    <row r="240" spans="1:13" ht="48.75" customHeight="1">
      <c r="A240" s="218"/>
      <c r="B240" s="295" t="s">
        <v>46</v>
      </c>
      <c r="C240" s="295"/>
      <c r="D240" s="204"/>
      <c r="E240" s="54">
        <v>10</v>
      </c>
      <c r="F240" s="54" t="s">
        <v>116</v>
      </c>
      <c r="G240" s="207"/>
      <c r="H240" s="198"/>
      <c r="I240" s="215"/>
      <c r="J240" s="44"/>
      <c r="K240" s="149"/>
      <c r="M240" s="149"/>
    </row>
    <row r="241" spans="1:13" ht="48.75" customHeight="1">
      <c r="A241" s="218"/>
      <c r="B241" s="295" t="s">
        <v>200</v>
      </c>
      <c r="C241" s="295"/>
      <c r="D241" s="204"/>
      <c r="E241" s="54">
        <v>3</v>
      </c>
      <c r="F241" s="54" t="s">
        <v>116</v>
      </c>
      <c r="G241" s="207"/>
      <c r="H241" s="198"/>
      <c r="I241" s="215"/>
      <c r="J241" s="44"/>
      <c r="K241" s="149"/>
      <c r="M241" s="149"/>
    </row>
    <row r="242" spans="1:13" ht="48.75" customHeight="1">
      <c r="A242" s="218"/>
      <c r="B242" s="295" t="s">
        <v>201</v>
      </c>
      <c r="C242" s="295"/>
      <c r="D242" s="204"/>
      <c r="E242" s="54">
        <v>3</v>
      </c>
      <c r="F242" s="54" t="s">
        <v>116</v>
      </c>
      <c r="G242" s="207"/>
      <c r="H242" s="198"/>
      <c r="I242" s="215"/>
      <c r="J242" s="44"/>
      <c r="K242" s="149"/>
      <c r="M242" s="149"/>
    </row>
    <row r="243" spans="1:13" ht="48.75" customHeight="1">
      <c r="A243" s="218"/>
      <c r="B243" s="295" t="s">
        <v>49</v>
      </c>
      <c r="C243" s="295"/>
      <c r="D243" s="204"/>
      <c r="E243" s="54">
        <v>6</v>
      </c>
      <c r="F243" s="54" t="s">
        <v>116</v>
      </c>
      <c r="G243" s="207"/>
      <c r="H243" s="198"/>
      <c r="I243" s="215"/>
      <c r="J243" s="44"/>
      <c r="K243" s="149"/>
      <c r="M243" s="149"/>
    </row>
    <row r="244" spans="1:13" ht="48.75" customHeight="1">
      <c r="A244" s="218"/>
      <c r="B244" s="295" t="s">
        <v>202</v>
      </c>
      <c r="C244" s="295"/>
      <c r="D244" s="204"/>
      <c r="E244" s="54">
        <v>3</v>
      </c>
      <c r="F244" s="54" t="s">
        <v>116</v>
      </c>
      <c r="G244" s="207"/>
      <c r="H244" s="198"/>
      <c r="I244" s="215"/>
      <c r="J244" s="44"/>
      <c r="K244" s="149"/>
      <c r="M244" s="149"/>
    </row>
    <row r="245" spans="1:13" ht="48.75" customHeight="1">
      <c r="A245" s="218"/>
      <c r="B245" s="295" t="s">
        <v>202</v>
      </c>
      <c r="C245" s="295"/>
      <c r="D245" s="204"/>
      <c r="E245" s="54">
        <v>3</v>
      </c>
      <c r="F245" s="54" t="s">
        <v>116</v>
      </c>
      <c r="G245" s="207"/>
      <c r="H245" s="198"/>
      <c r="I245" s="215"/>
      <c r="J245" s="44"/>
      <c r="K245" s="1"/>
      <c r="M245" s="1"/>
    </row>
    <row r="246" spans="1:13" ht="48.75" customHeight="1">
      <c r="A246" s="218"/>
      <c r="B246" s="295" t="s">
        <v>203</v>
      </c>
      <c r="C246" s="295"/>
      <c r="D246" s="204"/>
      <c r="E246" s="54">
        <v>3</v>
      </c>
      <c r="F246" s="54" t="s">
        <v>116</v>
      </c>
      <c r="G246" s="207"/>
      <c r="H246" s="198"/>
      <c r="I246" s="215"/>
      <c r="J246" s="44"/>
      <c r="K246" s="1"/>
      <c r="M246" s="1"/>
    </row>
    <row r="247" spans="1:13" ht="48.75" customHeight="1">
      <c r="A247" s="218"/>
      <c r="B247" s="295" t="s">
        <v>47</v>
      </c>
      <c r="C247" s="295"/>
      <c r="D247" s="204"/>
      <c r="E247" s="54">
        <v>3</v>
      </c>
      <c r="F247" s="54" t="s">
        <v>116</v>
      </c>
      <c r="G247" s="207"/>
      <c r="H247" s="198"/>
      <c r="I247" s="215"/>
      <c r="J247" s="44"/>
      <c r="K247" s="1"/>
      <c r="M247" s="1"/>
    </row>
    <row r="248" spans="1:13" ht="48.75" customHeight="1">
      <c r="A248" s="218"/>
      <c r="B248" s="295" t="s">
        <v>204</v>
      </c>
      <c r="C248" s="295"/>
      <c r="D248" s="204"/>
      <c r="E248" s="54">
        <v>3</v>
      </c>
      <c r="F248" s="54" t="s">
        <v>116</v>
      </c>
      <c r="G248" s="207"/>
      <c r="H248" s="198"/>
      <c r="I248" s="215"/>
      <c r="J248" s="44"/>
      <c r="K248" s="1"/>
      <c r="M248" s="1"/>
    </row>
    <row r="249" spans="1:13" ht="48.75" customHeight="1">
      <c r="A249" s="218"/>
      <c r="B249" s="295" t="s">
        <v>205</v>
      </c>
      <c r="C249" s="295"/>
      <c r="D249" s="204"/>
      <c r="E249" s="54">
        <v>3</v>
      </c>
      <c r="F249" s="54" t="s">
        <v>116</v>
      </c>
      <c r="G249" s="207"/>
      <c r="H249" s="198"/>
      <c r="I249" s="215"/>
      <c r="J249" s="44"/>
      <c r="K249" s="1"/>
      <c r="M249" s="1"/>
    </row>
    <row r="250" spans="1:13" ht="48.75" customHeight="1">
      <c r="A250" s="218"/>
      <c r="B250" s="295" t="s">
        <v>203</v>
      </c>
      <c r="C250" s="295"/>
      <c r="D250" s="204"/>
      <c r="E250" s="54">
        <v>3</v>
      </c>
      <c r="F250" s="54" t="s">
        <v>116</v>
      </c>
      <c r="G250" s="207"/>
      <c r="H250" s="198"/>
      <c r="I250" s="215"/>
      <c r="J250" s="44"/>
      <c r="K250" s="1"/>
      <c r="M250" s="1"/>
    </row>
    <row r="251" spans="1:13" ht="48.75" customHeight="1">
      <c r="A251" s="218"/>
      <c r="B251" s="295" t="s">
        <v>48</v>
      </c>
      <c r="C251" s="295"/>
      <c r="D251" s="205"/>
      <c r="E251" s="54">
        <v>3</v>
      </c>
      <c r="F251" s="54" t="s">
        <v>116</v>
      </c>
      <c r="G251" s="207"/>
      <c r="H251" s="198"/>
      <c r="I251" s="215"/>
      <c r="J251" s="44"/>
      <c r="K251" s="1"/>
      <c r="M251" s="1"/>
    </row>
    <row r="252" spans="1:12" ht="296.25" customHeight="1">
      <c r="A252" s="218"/>
      <c r="B252" s="239" t="s">
        <v>161</v>
      </c>
      <c r="C252" s="239"/>
      <c r="D252" s="179" t="s">
        <v>160</v>
      </c>
      <c r="E252" s="54">
        <v>180</v>
      </c>
      <c r="F252" s="54" t="s">
        <v>116</v>
      </c>
      <c r="G252" s="207"/>
      <c r="H252" s="198"/>
      <c r="I252" s="215"/>
      <c r="J252" s="44"/>
      <c r="L252" s="148"/>
    </row>
    <row r="253" spans="1:10" ht="369.75" customHeight="1">
      <c r="A253" s="218"/>
      <c r="B253" s="239" t="s">
        <v>86</v>
      </c>
      <c r="C253" s="239"/>
      <c r="D253" s="179" t="s">
        <v>163</v>
      </c>
      <c r="E253" s="54">
        <v>4</v>
      </c>
      <c r="F253" s="54" t="s">
        <v>116</v>
      </c>
      <c r="G253" s="207"/>
      <c r="H253" s="198"/>
      <c r="I253" s="215"/>
      <c r="J253" s="44"/>
    </row>
    <row r="254" spans="1:10" ht="96.75" customHeight="1">
      <c r="A254" s="218"/>
      <c r="B254" s="239" t="str">
        <f>B105</f>
        <v>Solárny varič - zariadenie využívajúce teplo zo slnka na varenie.  Veľkosť: od 20 do 22cm x od 15 do 17 cm x od 5 do 6cm. Plnofarebná potlač logom ŽE, EÚ (tampónová, sieťotlač, nálepka, prípadne iný vhodný druh potlače).</v>
      </c>
      <c r="C254" s="239"/>
      <c r="D254" s="203" t="s">
        <v>165</v>
      </c>
      <c r="E254" s="54">
        <v>5</v>
      </c>
      <c r="F254" s="54" t="s">
        <v>116</v>
      </c>
      <c r="G254" s="207"/>
      <c r="H254" s="198"/>
      <c r="I254" s="215"/>
      <c r="J254" s="44"/>
    </row>
    <row r="255" spans="1:13" ht="99.75" customHeight="1">
      <c r="A255" s="218"/>
      <c r="B255" s="239" t="str">
        <f>B106</f>
        <v>Termokamera - rozlíšenie detektora  min. 165x165, manuálne zaostrovanie, displej -  3,5" LCD s podsvietením, 640 × 480, hmotnosť 1,2 kg, napájanie - akumulátor a sieťový adaptér, pamäťové médium - SDHC karta,, rozmer 267 × 127 × 152 mm, rozsah -20°C až +200°C, spĺňa - EN61326-1:2006. Plnofarebná potlač logom ŽE, EÚ (tampónová, sieťotlač, nálepka, prípadne iný vhodný druh potlače).</v>
      </c>
      <c r="C255" s="239"/>
      <c r="D255" s="205"/>
      <c r="E255" s="54">
        <v>2</v>
      </c>
      <c r="F255" s="54" t="s">
        <v>116</v>
      </c>
      <c r="G255" s="207"/>
      <c r="H255" s="198"/>
      <c r="I255" s="215"/>
      <c r="J255" s="44"/>
      <c r="K255" s="147"/>
      <c r="M255" s="147"/>
    </row>
    <row r="256" spans="1:10" ht="85.5" customHeight="1">
      <c r="A256" s="218"/>
      <c r="B256" s="239" t="str">
        <f>B114</f>
        <v>Drevený stojan s podstavou v tvare kríža (podstava musí byť stabilná/ťažká) - rozmery doštičiek podstavy - š: 5cm x v: 5cm x d: 40 cm - upevnené kolmo na seba, rozmery stojacej dosky š: 5 cm, d: 5 cm, v: 120 cm s kovovým očkom na upevnenie špagátu (priemer 3 cm) vo výške 1 m. Nákres dodá verejný obstarávateľ.</v>
      </c>
      <c r="C256" s="239"/>
      <c r="D256" s="54" t="s">
        <v>168</v>
      </c>
      <c r="E256" s="54">
        <v>10</v>
      </c>
      <c r="F256" s="54" t="s">
        <v>116</v>
      </c>
      <c r="G256" s="207"/>
      <c r="H256" s="198"/>
      <c r="I256" s="215"/>
      <c r="J256" s="44"/>
    </row>
    <row r="257" spans="1:13" ht="93" customHeight="1">
      <c r="A257" s="218"/>
      <c r="B257" s="239" t="str">
        <f>B118</f>
        <v>Arizona - vzdušný kanón, dostrel vzduchových gulí až do 6 metrov, pozostáva z plastovej tuby o priemere 30 cm. Na jednom konci je umiestnená, uchytená tzv. blana, prostredníctvom ktorej sa vytvára vzduchový ráz. Modrá farba  s plnofarebnou potlačou loga ŽE, EÚ (tampónová, sieťotlač, veľkoplošná potlač formou nálepky). </v>
      </c>
      <c r="C257" s="239"/>
      <c r="D257" s="203" t="s">
        <v>9</v>
      </c>
      <c r="E257" s="54">
        <v>2</v>
      </c>
      <c r="F257" s="54" t="s">
        <v>116</v>
      </c>
      <c r="G257" s="207"/>
      <c r="H257" s="198"/>
      <c r="I257" s="215"/>
      <c r="J257" s="44"/>
      <c r="K257" s="147"/>
      <c r="L257" s="147"/>
      <c r="M257" s="147"/>
    </row>
    <row r="258" spans="1:13" ht="107.25" customHeight="1">
      <c r="A258" s="218"/>
      <c r="B258" s="239" t="str">
        <f>B119</f>
        <v>Fén s možnosťou fúkania studeného vzduchu a aspoň dvoma stupňami rýchlosti fúkania , maximálny príkon 2100 W, možnosť studeného vzduchu, vyžarovač iónov, difuzér, závesné oko, tvarovacia koncovka, koncentrátor. Hĺbka od 8 do 10 cm, výška od 20 do 22 cm, hmotnosť od 0,5 do 1 kg, šírka od 25 do 30 cm. Plnofarebná potlač logom ŽE, EÚ (tampónová, sieťotlač, nálepka, prípadne iný vhodný druh potlače).</v>
      </c>
      <c r="C258" s="239"/>
      <c r="D258" s="204"/>
      <c r="E258" s="54">
        <v>2</v>
      </c>
      <c r="F258" s="54" t="s">
        <v>116</v>
      </c>
      <c r="G258" s="207"/>
      <c r="H258" s="198"/>
      <c r="I258" s="215"/>
      <c r="J258" s="44"/>
      <c r="M258" s="43"/>
    </row>
    <row r="259" spans="1:10" ht="67.5" customHeight="1">
      <c r="A259" s="218"/>
      <c r="B259" s="239" t="str">
        <f>B120</f>
        <v>Stojan + 10 ks kruhových prekážok vyzerajúcich nasledovne - nákres dodá verejný obstarávateľ</v>
      </c>
      <c r="C259" s="239"/>
      <c r="D259" s="205"/>
      <c r="E259" s="54">
        <v>1</v>
      </c>
      <c r="F259" s="54" t="s">
        <v>116</v>
      </c>
      <c r="G259" s="207"/>
      <c r="H259" s="198"/>
      <c r="I259" s="215"/>
      <c r="J259" s="44"/>
    </row>
    <row r="260" spans="1:13" ht="57" customHeight="1">
      <c r="A260" s="218"/>
      <c r="B260" s="239" t="str">
        <f>B126</f>
        <v>Drevená miska - hladká miska, bukové drevo, nie lakovaná, potretá horúcim olejom. Rozmer výška 6 cm, priemer 14 cm</v>
      </c>
      <c r="C260" s="239"/>
      <c r="D260" s="54" t="s">
        <v>11</v>
      </c>
      <c r="E260" s="54">
        <v>20</v>
      </c>
      <c r="F260" s="54" t="s">
        <v>116</v>
      </c>
      <c r="G260" s="207"/>
      <c r="H260" s="198"/>
      <c r="I260" s="215"/>
      <c r="J260" s="44"/>
      <c r="M260" s="43"/>
    </row>
    <row r="261" spans="1:10" ht="25.5" customHeight="1">
      <c r="A261" s="218"/>
      <c r="B261" s="239" t="str">
        <f>B138</f>
        <v>Štetec plochý, šírka štetca od 3 do 5 cm</v>
      </c>
      <c r="C261" s="239"/>
      <c r="D261" s="203" t="s">
        <v>18</v>
      </c>
      <c r="E261" s="54">
        <v>20</v>
      </c>
      <c r="F261" s="54" t="s">
        <v>116</v>
      </c>
      <c r="G261" s="207"/>
      <c r="H261" s="198"/>
      <c r="I261" s="215"/>
      <c r="J261" s="44"/>
    </row>
    <row r="262" spans="1:13" ht="46.5" customHeight="1">
      <c r="A262" s="218"/>
      <c r="B262" s="239" t="str">
        <f>B139</f>
        <v>Tvrdená plastová nádoba na farbu a na vodu, objem 300 ml. Farba biela/svetlá s plnofarebnou potlačou loga ŽE, EÚ na vrchnej strane (tampónová, sieťotlač, veľkoplošná potlač formou nálepky). </v>
      </c>
      <c r="C262" s="239"/>
      <c r="D262" s="204"/>
      <c r="E262" s="54">
        <v>10</v>
      </c>
      <c r="F262" s="54" t="s">
        <v>116</v>
      </c>
      <c r="G262" s="207"/>
      <c r="H262" s="198"/>
      <c r="I262" s="215"/>
      <c r="J262" s="44"/>
      <c r="M262" s="43"/>
    </row>
    <row r="263" spans="1:13" ht="53.25" customHeight="1">
      <c r="A263" s="218"/>
      <c r="B263" s="239" t="str">
        <f>B140</f>
        <v>Detské nožnice, okrúhle konce</v>
      </c>
      <c r="C263" s="239"/>
      <c r="D263" s="205"/>
      <c r="E263" s="54">
        <v>20</v>
      </c>
      <c r="F263" s="54" t="s">
        <v>116</v>
      </c>
      <c r="G263" s="207"/>
      <c r="H263" s="198"/>
      <c r="I263" s="215"/>
      <c r="J263" s="44"/>
      <c r="M263" s="43"/>
    </row>
    <row r="264" spans="1:10" s="56" customFormat="1" ht="155.25" customHeight="1">
      <c r="A264" s="218"/>
      <c r="B264" s="239" t="str">
        <f>B144</f>
        <v>Rozkladacia autodráha pre dve solárne autá, zložená z viacero dielov vyrobená z ľahkého materiálu (napr. plast, drevo, guma a pod.), ľahko a rýchlo skladateľná. Autodráha -  nízky žľab, resp.  trať s  mantinelom dostatočne vysokým, aby  udržal autíčko na trati a určil jeho smer. Autá musia  mať súbežnú dráhu s rovnakou dĺžkou tak, aby  mohli medzi sebou súťažiť. Trať musí obsahovať niekoľko zákrut. Minimálna dĺžka trate je 5 metrov. Autodráha musí mať označený štart, cieľ a jazdné pruhy. Autodráha / trať musí byť plne kompatibilná s dodávanými solárnymi autíčkami.</v>
      </c>
      <c r="C264" s="239"/>
      <c r="D264" s="203" t="s">
        <v>188</v>
      </c>
      <c r="E264" s="54">
        <v>2</v>
      </c>
      <c r="F264" s="54" t="s">
        <v>116</v>
      </c>
      <c r="G264" s="207"/>
      <c r="H264" s="198"/>
      <c r="I264" s="215"/>
      <c r="J264" s="104"/>
    </row>
    <row r="265" spans="1:10" s="56" customFormat="1" ht="116.25" customHeight="1">
      <c r="A265" s="218"/>
      <c r="B265" s="255" t="str">
        <f>B145</f>
        <v>Prenosný svetelný zdroj na hýbanie  autíčkami, smerovateľný. Prenosný sveteľný zdroj musí byť s dostatočným svetelným tokom na rozhýbanie dodaných solárnych autíčok. Svetelný zdroj musí byť nabíjateľný. Dodaný sveteľný zdroj musí byť plne kompatibilný s dodanými autíčkami ako aj s dodanou autodráhou. Svetelný zdroj musí byť schopný preniesť aj žiak základnej školy.Žiak na štart autodráhy položí autíčko a svetelným zdrojom ho bude poháňať do ciela.</v>
      </c>
      <c r="C265" s="255"/>
      <c r="D265" s="204"/>
      <c r="E265" s="54">
        <v>4</v>
      </c>
      <c r="F265" s="54" t="s">
        <v>116</v>
      </c>
      <c r="G265" s="207"/>
      <c r="H265" s="198"/>
      <c r="I265" s="215"/>
      <c r="J265" s="104"/>
    </row>
    <row r="266" spans="1:10" s="56" customFormat="1" ht="54.75" customHeight="1">
      <c r="A266" s="218"/>
      <c r="B266" s="246" t="str">
        <f>B146</f>
        <v>Solárny modul, drevená stavebnica, 2 monokryštalické solárne články, drevené  rotujúce disky, káble s krokodílovými sponami, solárny motor, fólie</v>
      </c>
      <c r="C266" s="247"/>
      <c r="D266" s="204"/>
      <c r="E266" s="54">
        <v>4</v>
      </c>
      <c r="F266" s="54" t="s">
        <v>116</v>
      </c>
      <c r="G266" s="207"/>
      <c r="H266" s="198"/>
      <c r="I266" s="215"/>
      <c r="J266" s="104"/>
    </row>
    <row r="267" spans="1:10" s="56" customFormat="1" ht="48" customHeight="1">
      <c r="A267" s="218"/>
      <c r="B267" s="246" t="str">
        <f>B147</f>
        <v>Solárny veterný mlyn, drevená stavebnica, funkčný model s rotujúcimi lopatkami, rozmery 100 mm x 80 mm x 80 mm</v>
      </c>
      <c r="C267" s="247"/>
      <c r="D267" s="204"/>
      <c r="E267" s="54">
        <v>4</v>
      </c>
      <c r="F267" s="54" t="s">
        <v>116</v>
      </c>
      <c r="G267" s="207"/>
      <c r="H267" s="198"/>
      <c r="I267" s="215"/>
      <c r="J267" s="104"/>
    </row>
    <row r="268" spans="1:10" s="56" customFormat="1" ht="55.5" customHeight="1" thickBot="1">
      <c r="A268" s="277"/>
      <c r="B268" s="246" t="str">
        <f>B148</f>
        <v>Solárny reťazový kolotoč, drevená stavebnica, funkčný model s rotujúcim kolesom, výška cca 22 cm</v>
      </c>
      <c r="C268" s="247"/>
      <c r="D268" s="213"/>
      <c r="E268" s="54">
        <v>4</v>
      </c>
      <c r="F268" s="54" t="s">
        <v>116</v>
      </c>
      <c r="G268" s="260"/>
      <c r="H268" s="199"/>
      <c r="I268" s="297"/>
      <c r="J268" s="104"/>
    </row>
    <row r="269" spans="1:10" s="124" customFormat="1" ht="39" customHeight="1" thickBot="1">
      <c r="A269" s="151" t="s">
        <v>251</v>
      </c>
      <c r="B269" s="257" t="s">
        <v>289</v>
      </c>
      <c r="C269" s="257"/>
      <c r="D269" s="257"/>
      <c r="E269" s="257"/>
      <c r="F269" s="258"/>
      <c r="G269" s="152">
        <f>G178+G175+G181+G187</f>
        <v>0</v>
      </c>
      <c r="H269" s="60">
        <v>0.2</v>
      </c>
      <c r="I269" s="61">
        <f>G269*1.2</f>
        <v>0</v>
      </c>
      <c r="J269" s="103"/>
    </row>
    <row r="270" spans="1:10" s="158" customFormat="1" ht="36" customHeight="1" thickBot="1">
      <c r="A270" s="153" t="s">
        <v>52</v>
      </c>
      <c r="B270" s="185" t="s">
        <v>312</v>
      </c>
      <c r="C270" s="185"/>
      <c r="D270" s="185"/>
      <c r="E270" s="185"/>
      <c r="F270" s="185"/>
      <c r="G270" s="154">
        <f>G269/E274</f>
        <v>0</v>
      </c>
      <c r="H270" s="155">
        <v>0.2</v>
      </c>
      <c r="I270" s="156">
        <f>G270*1.2</f>
        <v>0</v>
      </c>
      <c r="J270" s="157"/>
    </row>
    <row r="271" spans="1:10" s="56" customFormat="1" ht="16.5" customHeight="1">
      <c r="A271" s="159"/>
      <c r="B271" s="160"/>
      <c r="C271" s="160"/>
      <c r="D271" s="160"/>
      <c r="E271" s="160"/>
      <c r="F271" s="160"/>
      <c r="G271" s="160"/>
      <c r="H271" s="161"/>
      <c r="I271" s="160"/>
      <c r="J271" s="104"/>
    </row>
    <row r="272" spans="1:13" s="56" customFormat="1" ht="18.75" customHeight="1" thickBot="1">
      <c r="A272" s="130"/>
      <c r="B272" s="131"/>
      <c r="C272" s="131"/>
      <c r="D272" s="131"/>
      <c r="E272" s="131"/>
      <c r="F272" s="131"/>
      <c r="G272" s="131"/>
      <c r="H272" s="162"/>
      <c r="I272" s="131"/>
      <c r="J272" s="104"/>
      <c r="M272" s="163"/>
    </row>
    <row r="273" spans="1:13" s="56" customFormat="1" ht="61.5" customHeight="1" thickBot="1">
      <c r="A273" s="284" t="s">
        <v>85</v>
      </c>
      <c r="B273" s="285"/>
      <c r="C273" s="285"/>
      <c r="D273" s="286"/>
      <c r="E273" s="287" t="s">
        <v>208</v>
      </c>
      <c r="F273" s="288"/>
      <c r="G273" s="164" t="s">
        <v>287</v>
      </c>
      <c r="H273" s="164" t="s">
        <v>89</v>
      </c>
      <c r="I273" s="173" t="s">
        <v>90</v>
      </c>
      <c r="J273" s="104"/>
      <c r="M273" s="163"/>
    </row>
    <row r="274" spans="1:10" ht="21.75" customHeight="1" thickBot="1">
      <c r="A274" s="289" t="s">
        <v>268</v>
      </c>
      <c r="B274" s="290"/>
      <c r="C274" s="290"/>
      <c r="D274" s="291"/>
      <c r="E274" s="292">
        <v>100</v>
      </c>
      <c r="F274" s="293"/>
      <c r="G274" s="165">
        <f>(((E274*H170))+G269)</f>
        <v>0</v>
      </c>
      <c r="H274" s="166">
        <v>0.2</v>
      </c>
      <c r="I274" s="167">
        <f>G274*1.2</f>
        <v>0</v>
      </c>
      <c r="J274" s="44"/>
    </row>
    <row r="275" spans="1:10" s="158" customFormat="1" ht="36" customHeight="1" thickBot="1">
      <c r="A275" s="168" t="s">
        <v>288</v>
      </c>
      <c r="B275" s="294" t="s">
        <v>316</v>
      </c>
      <c r="C275" s="294"/>
      <c r="D275" s="294"/>
      <c r="E275" s="294"/>
      <c r="F275" s="294"/>
      <c r="G275" s="294"/>
      <c r="H275" s="294"/>
      <c r="I275" s="294"/>
      <c r="J275" s="157"/>
    </row>
    <row r="276" spans="1:10" ht="63" customHeight="1" thickBot="1">
      <c r="A276" s="267" t="s">
        <v>311</v>
      </c>
      <c r="B276" s="267"/>
      <c r="C276" s="267"/>
      <c r="D276" s="267"/>
      <c r="E276" s="268" t="s">
        <v>0</v>
      </c>
      <c r="F276" s="269"/>
      <c r="G276" s="265" t="s">
        <v>89</v>
      </c>
      <c r="H276" s="266"/>
      <c r="I276" s="169" t="s">
        <v>84</v>
      </c>
      <c r="J276" s="44"/>
    </row>
    <row r="277" spans="1:10" ht="15.75" customHeight="1">
      <c r="A277" s="276"/>
      <c r="B277" s="270"/>
      <c r="C277" s="270"/>
      <c r="D277" s="271"/>
      <c r="E277" s="274">
        <f>G274/E274</f>
        <v>0</v>
      </c>
      <c r="F277" s="271"/>
      <c r="G277" s="280">
        <v>0.2</v>
      </c>
      <c r="H277" s="281"/>
      <c r="I277" s="263">
        <f>E277*1.2</f>
        <v>0</v>
      </c>
      <c r="J277" s="44"/>
    </row>
    <row r="278" spans="1:10" ht="16.5" thickBot="1">
      <c r="A278" s="275"/>
      <c r="B278" s="272"/>
      <c r="C278" s="272"/>
      <c r="D278" s="273"/>
      <c r="E278" s="275"/>
      <c r="F278" s="273"/>
      <c r="G278" s="282"/>
      <c r="H278" s="283"/>
      <c r="I278" s="264"/>
      <c r="J278" s="170"/>
    </row>
  </sheetData>
  <sheetProtection password="CC92" sheet="1" selectLockedCells="1"/>
  <mergeCells count="409">
    <mergeCell ref="H26:H28"/>
    <mergeCell ref="I26:I28"/>
    <mergeCell ref="A3:J3"/>
    <mergeCell ref="A4:I4"/>
    <mergeCell ref="A5:I5"/>
    <mergeCell ref="A7:C7"/>
    <mergeCell ref="B9:C9"/>
    <mergeCell ref="G9:G23"/>
    <mergeCell ref="H9:H23"/>
    <mergeCell ref="I9:I23"/>
    <mergeCell ref="B32:C32"/>
    <mergeCell ref="B17:C17"/>
    <mergeCell ref="B19:C19"/>
    <mergeCell ref="E26:E28"/>
    <mergeCell ref="F26:F28"/>
    <mergeCell ref="D26:D28"/>
    <mergeCell ref="B20:C20"/>
    <mergeCell ref="B21:C21"/>
    <mergeCell ref="B22:C22"/>
    <mergeCell ref="D31:D33"/>
    <mergeCell ref="F31:F33"/>
    <mergeCell ref="B33:C33"/>
    <mergeCell ref="B36:C36"/>
    <mergeCell ref="B10:C10"/>
    <mergeCell ref="B11:C11"/>
    <mergeCell ref="B13:C13"/>
    <mergeCell ref="B15:C15"/>
    <mergeCell ref="B18:C18"/>
    <mergeCell ref="B16:C16"/>
    <mergeCell ref="D12:D22"/>
    <mergeCell ref="E12:E23"/>
    <mergeCell ref="A26:A28"/>
    <mergeCell ref="B26:C26"/>
    <mergeCell ref="B28:C28"/>
    <mergeCell ref="A9:A23"/>
    <mergeCell ref="B23:C23"/>
    <mergeCell ref="B24:F24"/>
    <mergeCell ref="B12:C12"/>
    <mergeCell ref="F12:F23"/>
    <mergeCell ref="G96:G97"/>
    <mergeCell ref="B29:F29"/>
    <mergeCell ref="B27:C27"/>
    <mergeCell ref="B44:C44"/>
    <mergeCell ref="A31:A33"/>
    <mergeCell ref="B45:C45"/>
    <mergeCell ref="B40:C40"/>
    <mergeCell ref="B34:F34"/>
    <mergeCell ref="D38:D40"/>
    <mergeCell ref="B38:C38"/>
    <mergeCell ref="I36:I40"/>
    <mergeCell ref="E38:E40"/>
    <mergeCell ref="F38:F40"/>
    <mergeCell ref="G36:G40"/>
    <mergeCell ref="H36:H40"/>
    <mergeCell ref="I48:I73"/>
    <mergeCell ref="B41:F41"/>
    <mergeCell ref="B63:C63"/>
    <mergeCell ref="D48:D73"/>
    <mergeCell ref="B49:C49"/>
    <mergeCell ref="B180:C180"/>
    <mergeCell ref="B141:F141"/>
    <mergeCell ref="I43:I45"/>
    <mergeCell ref="D44:D45"/>
    <mergeCell ref="E44:E45"/>
    <mergeCell ref="F44:F45"/>
    <mergeCell ref="G43:G45"/>
    <mergeCell ref="B43:C43"/>
    <mergeCell ref="B61:C61"/>
    <mergeCell ref="B62:C62"/>
    <mergeCell ref="A43:A45"/>
    <mergeCell ref="B52:C52"/>
    <mergeCell ref="B54:C54"/>
    <mergeCell ref="B55:C55"/>
    <mergeCell ref="A36:A40"/>
    <mergeCell ref="H43:H45"/>
    <mergeCell ref="B39:C39"/>
    <mergeCell ref="B37:C37"/>
    <mergeCell ref="B46:F46"/>
    <mergeCell ref="E48:E73"/>
    <mergeCell ref="B50:C50"/>
    <mergeCell ref="B51:C51"/>
    <mergeCell ref="B70:C70"/>
    <mergeCell ref="B59:C59"/>
    <mergeCell ref="B53:C53"/>
    <mergeCell ref="B60:C60"/>
    <mergeCell ref="A76:A93"/>
    <mergeCell ref="B76:C76"/>
    <mergeCell ref="B56:C56"/>
    <mergeCell ref="B57:C57"/>
    <mergeCell ref="B58:C58"/>
    <mergeCell ref="A48:A73"/>
    <mergeCell ref="B48:C48"/>
    <mergeCell ref="B71:C71"/>
    <mergeCell ref="B82:C82"/>
    <mergeCell ref="B88:C88"/>
    <mergeCell ref="B90:C90"/>
    <mergeCell ref="B85:C85"/>
    <mergeCell ref="B93:C93"/>
    <mergeCell ref="B64:C64"/>
    <mergeCell ref="B65:C65"/>
    <mergeCell ref="B66:C66"/>
    <mergeCell ref="B72:C72"/>
    <mergeCell ref="B74:F74"/>
    <mergeCell ref="A96:A97"/>
    <mergeCell ref="B96:C96"/>
    <mergeCell ref="D96:D97"/>
    <mergeCell ref="E96:E97"/>
    <mergeCell ref="F96:F97"/>
    <mergeCell ref="F77:F93"/>
    <mergeCell ref="B77:C77"/>
    <mergeCell ref="B78:C78"/>
    <mergeCell ref="B79:C79"/>
    <mergeCell ref="B80:C80"/>
    <mergeCell ref="H96:H97"/>
    <mergeCell ref="I96:I97"/>
    <mergeCell ref="B97:C97"/>
    <mergeCell ref="B86:C86"/>
    <mergeCell ref="B92:C92"/>
    <mergeCell ref="B94:F94"/>
    <mergeCell ref="H76:H93"/>
    <mergeCell ref="I76:I93"/>
    <mergeCell ref="B81:C81"/>
    <mergeCell ref="G76:G93"/>
    <mergeCell ref="B98:F98"/>
    <mergeCell ref="A100:A102"/>
    <mergeCell ref="B100:C100"/>
    <mergeCell ref="F100:F102"/>
    <mergeCell ref="G100:G102"/>
    <mergeCell ref="H100:H102"/>
    <mergeCell ref="A105:A106"/>
    <mergeCell ref="D105:D106"/>
    <mergeCell ref="E105:E106"/>
    <mergeCell ref="F105:F106"/>
    <mergeCell ref="I100:I102"/>
    <mergeCell ref="B101:C101"/>
    <mergeCell ref="D101:D102"/>
    <mergeCell ref="E101:E102"/>
    <mergeCell ref="B102:C102"/>
    <mergeCell ref="G105:G106"/>
    <mergeCell ref="H105:H106"/>
    <mergeCell ref="I105:I106"/>
    <mergeCell ref="B105:C105"/>
    <mergeCell ref="B106:C106"/>
    <mergeCell ref="B103:F103"/>
    <mergeCell ref="B107:F107"/>
    <mergeCell ref="A109:A114"/>
    <mergeCell ref="B109:C109"/>
    <mergeCell ref="D109:D113"/>
    <mergeCell ref="F109:F114"/>
    <mergeCell ref="G109:G114"/>
    <mergeCell ref="H109:H114"/>
    <mergeCell ref="I109:I114"/>
    <mergeCell ref="B110:C110"/>
    <mergeCell ref="B111:C111"/>
    <mergeCell ref="B112:C112"/>
    <mergeCell ref="B113:C113"/>
    <mergeCell ref="B114:C114"/>
    <mergeCell ref="I117:I120"/>
    <mergeCell ref="B118:C118"/>
    <mergeCell ref="D118:D120"/>
    <mergeCell ref="E118:E120"/>
    <mergeCell ref="B115:F115"/>
    <mergeCell ref="A117:A120"/>
    <mergeCell ref="B117:C117"/>
    <mergeCell ref="F117:F120"/>
    <mergeCell ref="G117:G120"/>
    <mergeCell ref="B119:C119"/>
    <mergeCell ref="B121:F121"/>
    <mergeCell ref="A123:A126"/>
    <mergeCell ref="B123:C123"/>
    <mergeCell ref="B124:C124"/>
    <mergeCell ref="B137:C137"/>
    <mergeCell ref="H117:H120"/>
    <mergeCell ref="B120:C120"/>
    <mergeCell ref="B135:C135"/>
    <mergeCell ref="B136:C136"/>
    <mergeCell ref="B125:C125"/>
    <mergeCell ref="B126:C126"/>
    <mergeCell ref="B127:F127"/>
    <mergeCell ref="D129:D137"/>
    <mergeCell ref="B139:C139"/>
    <mergeCell ref="B140:C140"/>
    <mergeCell ref="G129:G140"/>
    <mergeCell ref="H129:H140"/>
    <mergeCell ref="I129:I140"/>
    <mergeCell ref="B130:C130"/>
    <mergeCell ref="B131:C131"/>
    <mergeCell ref="B132:C132"/>
    <mergeCell ref="B133:C133"/>
    <mergeCell ref="B134:C134"/>
    <mergeCell ref="A143:A149"/>
    <mergeCell ref="B148:C148"/>
    <mergeCell ref="A129:A140"/>
    <mergeCell ref="B129:C129"/>
    <mergeCell ref="G143:G149"/>
    <mergeCell ref="H143:H149"/>
    <mergeCell ref="B138:C138"/>
    <mergeCell ref="D138:D140"/>
    <mergeCell ref="E138:E140"/>
    <mergeCell ref="F138:F140"/>
    <mergeCell ref="I143:I149"/>
    <mergeCell ref="B149:C149"/>
    <mergeCell ref="B146:C146"/>
    <mergeCell ref="E144:E149"/>
    <mergeCell ref="F144:F149"/>
    <mergeCell ref="B150:F150"/>
    <mergeCell ref="A152:C152"/>
    <mergeCell ref="B153:C153"/>
    <mergeCell ref="F153:F159"/>
    <mergeCell ref="D77:D93"/>
    <mergeCell ref="E77:E93"/>
    <mergeCell ref="B143:C143"/>
    <mergeCell ref="B145:C145"/>
    <mergeCell ref="B147:C147"/>
    <mergeCell ref="B154:C154"/>
    <mergeCell ref="D144:D149"/>
    <mergeCell ref="B155:C155"/>
    <mergeCell ref="B157:C157"/>
    <mergeCell ref="B158:C158"/>
    <mergeCell ref="B159:C159"/>
    <mergeCell ref="B160:C160"/>
    <mergeCell ref="A162:C162"/>
    <mergeCell ref="A153:A161"/>
    <mergeCell ref="B156:C156"/>
    <mergeCell ref="A175:A177"/>
    <mergeCell ref="B163:C163"/>
    <mergeCell ref="B164:C164"/>
    <mergeCell ref="B167:C167"/>
    <mergeCell ref="B168:C168"/>
    <mergeCell ref="B170:G170"/>
    <mergeCell ref="A172:I172"/>
    <mergeCell ref="F175:F177"/>
    <mergeCell ref="B202:C202"/>
    <mergeCell ref="B256:C256"/>
    <mergeCell ref="B181:C181"/>
    <mergeCell ref="B182:C182"/>
    <mergeCell ref="B183:C183"/>
    <mergeCell ref="B184:C184"/>
    <mergeCell ref="B186:C186"/>
    <mergeCell ref="B187:C187"/>
    <mergeCell ref="B203:C203"/>
    <mergeCell ref="B188:C188"/>
    <mergeCell ref="B200:C200"/>
    <mergeCell ref="B189:C189"/>
    <mergeCell ref="B190:C190"/>
    <mergeCell ref="B191:C191"/>
    <mergeCell ref="B192:C192"/>
    <mergeCell ref="B193:C193"/>
    <mergeCell ref="B194:C194"/>
    <mergeCell ref="B195:C195"/>
    <mergeCell ref="B196:C196"/>
    <mergeCell ref="B197:C197"/>
    <mergeCell ref="B198:C198"/>
    <mergeCell ref="H181:H186"/>
    <mergeCell ref="A173:C173"/>
    <mergeCell ref="D175:D177"/>
    <mergeCell ref="G175:G177"/>
    <mergeCell ref="H175:H177"/>
    <mergeCell ref="A181:A186"/>
    <mergeCell ref="B179:C179"/>
    <mergeCell ref="B178:C178"/>
    <mergeCell ref="E181:E185"/>
    <mergeCell ref="B262:C262"/>
    <mergeCell ref="B257:C257"/>
    <mergeCell ref="B258:C258"/>
    <mergeCell ref="B259:C259"/>
    <mergeCell ref="B185:C185"/>
    <mergeCell ref="B204:C204"/>
    <mergeCell ref="B201:C201"/>
    <mergeCell ref="B253:C253"/>
    <mergeCell ref="B260:C260"/>
    <mergeCell ref="B261:C261"/>
    <mergeCell ref="B207:C207"/>
    <mergeCell ref="B208:C208"/>
    <mergeCell ref="B199:C199"/>
    <mergeCell ref="B205:C205"/>
    <mergeCell ref="B83:C83"/>
    <mergeCell ref="B84:C84"/>
    <mergeCell ref="B87:C87"/>
    <mergeCell ref="B89:C89"/>
    <mergeCell ref="B91:C91"/>
    <mergeCell ref="B144:C144"/>
    <mergeCell ref="B206:C206"/>
    <mergeCell ref="B235:C235"/>
    <mergeCell ref="B236:C236"/>
    <mergeCell ref="B237:C237"/>
    <mergeCell ref="I181:I186"/>
    <mergeCell ref="B238:C238"/>
    <mergeCell ref="G187:G268"/>
    <mergeCell ref="H187:H268"/>
    <mergeCell ref="I187:I268"/>
    <mergeCell ref="B263:C263"/>
    <mergeCell ref="B215:C215"/>
    <mergeCell ref="B239:C239"/>
    <mergeCell ref="B240:C240"/>
    <mergeCell ref="B241:C241"/>
    <mergeCell ref="B242:C242"/>
    <mergeCell ref="B243:C243"/>
    <mergeCell ref="B220:C220"/>
    <mergeCell ref="B221:C221"/>
    <mergeCell ref="B222:C222"/>
    <mergeCell ref="B227:C227"/>
    <mergeCell ref="B251:C251"/>
    <mergeCell ref="B254:C254"/>
    <mergeCell ref="B255:C255"/>
    <mergeCell ref="B252:C252"/>
    <mergeCell ref="B209:C209"/>
    <mergeCell ref="B245:C245"/>
    <mergeCell ref="B246:C246"/>
    <mergeCell ref="B247:C247"/>
    <mergeCell ref="B248:C248"/>
    <mergeCell ref="B249:C249"/>
    <mergeCell ref="B216:C216"/>
    <mergeCell ref="B250:C250"/>
    <mergeCell ref="B244:C244"/>
    <mergeCell ref="I153:I161"/>
    <mergeCell ref="B223:C223"/>
    <mergeCell ref="B224:C224"/>
    <mergeCell ref="B225:C225"/>
    <mergeCell ref="B226:C226"/>
    <mergeCell ref="B210:C210"/>
    <mergeCell ref="B211:C211"/>
    <mergeCell ref="B213:C213"/>
    <mergeCell ref="B214:C214"/>
    <mergeCell ref="C174:I174"/>
    <mergeCell ref="G277:H278"/>
    <mergeCell ref="B269:F269"/>
    <mergeCell ref="A273:D273"/>
    <mergeCell ref="E273:F273"/>
    <mergeCell ref="A274:D274"/>
    <mergeCell ref="E274:F274"/>
    <mergeCell ref="B275:I275"/>
    <mergeCell ref="I277:I278"/>
    <mergeCell ref="G276:H276"/>
    <mergeCell ref="A276:D276"/>
    <mergeCell ref="E276:F276"/>
    <mergeCell ref="B232:C232"/>
    <mergeCell ref="B233:C233"/>
    <mergeCell ref="B277:D278"/>
    <mergeCell ref="E277:F278"/>
    <mergeCell ref="A277:A278"/>
    <mergeCell ref="A187:A268"/>
    <mergeCell ref="B228:C228"/>
    <mergeCell ref="B217:C217"/>
    <mergeCell ref="H153:H161"/>
    <mergeCell ref="B166:C166"/>
    <mergeCell ref="B264:C264"/>
    <mergeCell ref="B267:C267"/>
    <mergeCell ref="B229:C229"/>
    <mergeCell ref="B231:C231"/>
    <mergeCell ref="B212:C212"/>
    <mergeCell ref="B165:C165"/>
    <mergeCell ref="B266:C266"/>
    <mergeCell ref="B161:C161"/>
    <mergeCell ref="D153:D161"/>
    <mergeCell ref="B268:C268"/>
    <mergeCell ref="B234:C234"/>
    <mergeCell ref="B230:C230"/>
    <mergeCell ref="B265:C265"/>
    <mergeCell ref="B169:G169"/>
    <mergeCell ref="G153:G161"/>
    <mergeCell ref="B218:C218"/>
    <mergeCell ref="B219:C219"/>
    <mergeCell ref="B14:C14"/>
    <mergeCell ref="F48:F73"/>
    <mergeCell ref="G48:G73"/>
    <mergeCell ref="B73:C73"/>
    <mergeCell ref="B67:C67"/>
    <mergeCell ref="B68:C68"/>
    <mergeCell ref="B69:C69"/>
    <mergeCell ref="G26:G28"/>
    <mergeCell ref="D36:D37"/>
    <mergeCell ref="I178:I180"/>
    <mergeCell ref="A178:A180"/>
    <mergeCell ref="B31:C31"/>
    <mergeCell ref="E31:E33"/>
    <mergeCell ref="I31:I33"/>
    <mergeCell ref="H31:H33"/>
    <mergeCell ref="G31:G33"/>
    <mergeCell ref="D123:D125"/>
    <mergeCell ref="H48:H73"/>
    <mergeCell ref="I175:I177"/>
    <mergeCell ref="D257:D259"/>
    <mergeCell ref="D261:D263"/>
    <mergeCell ref="F181:F186"/>
    <mergeCell ref="D264:D268"/>
    <mergeCell ref="D181:D185"/>
    <mergeCell ref="D187:D198"/>
    <mergeCell ref="D199:D201"/>
    <mergeCell ref="D202:D203"/>
    <mergeCell ref="D204:D206"/>
    <mergeCell ref="D207:D208"/>
    <mergeCell ref="D235:D251"/>
    <mergeCell ref="D254:D255"/>
    <mergeCell ref="D178:D180"/>
    <mergeCell ref="F178:F180"/>
    <mergeCell ref="G178:G180"/>
    <mergeCell ref="H178:H180"/>
    <mergeCell ref="G181:G186"/>
    <mergeCell ref="A1:J1"/>
    <mergeCell ref="A2:J2"/>
    <mergeCell ref="B270:F270"/>
    <mergeCell ref="D142:I142"/>
    <mergeCell ref="B151:C151"/>
    <mergeCell ref="A6:I6"/>
    <mergeCell ref="I123:I126"/>
    <mergeCell ref="H123:H126"/>
    <mergeCell ref="G123:G126"/>
    <mergeCell ref="D209:D23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17"/>
  <rowBreaks count="9" manualBreakCount="9">
    <brk id="24" max="9" man="1"/>
    <brk id="34" max="9" man="1"/>
    <brk id="46" max="9" man="1"/>
    <brk id="94" max="9" man="1"/>
    <brk id="103" max="9" man="1"/>
    <brk id="115" max="9" man="1"/>
    <brk id="141" max="9" man="1"/>
    <brk id="161" max="9" man="1"/>
    <brk id="171" max="9" man="1"/>
  </rowBreaks>
  <drawing r:id="rId16"/>
  <legacyDrawing r:id="rId15"/>
  <oleObjects>
    <oleObject progId="Equation.3" shapeId="6756163" r:id="rId1"/>
    <oleObject progId="Equation.3" shapeId="6756164" r:id="rId2"/>
    <oleObject progId="Equation.3" shapeId="6756165" r:id="rId3"/>
    <oleObject progId="Equation.3" shapeId="6756166" r:id="rId4"/>
    <oleObject progId="Equation.3" shapeId="6756167" r:id="rId5"/>
    <oleObject progId="Equation.3" shapeId="6756168" r:id="rId6"/>
    <oleObject progId="Equation.3" shapeId="6756169" r:id="rId7"/>
    <oleObject progId="Equation.3" shapeId="6756170" r:id="rId8"/>
    <oleObject progId="Equation.3" shapeId="6756171" r:id="rId9"/>
    <oleObject progId="Equation.3" shapeId="8534943" r:id="rId10"/>
    <oleObject progId="Equation.3" shapeId="8534944" r:id="rId11"/>
    <oleObject progId="Equation.3" shapeId="8534945" r:id="rId12"/>
    <oleObject progId="Equation.3" shapeId="8534946" r:id="rId13"/>
    <oleObject progId="Equation.3" shapeId="8534947" r:id="rId14"/>
  </oleObjects>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selection activeCell="C20" sqref="C20:D20"/>
    </sheetView>
  </sheetViews>
  <sheetFormatPr defaultColWidth="9.140625" defaultRowHeight="15"/>
  <cols>
    <col min="1" max="1" width="6.8515625" style="3" customWidth="1"/>
    <col min="2" max="2" width="36.140625" style="3" customWidth="1"/>
    <col min="3" max="3" width="11.57421875" style="3" customWidth="1"/>
    <col min="4" max="4" width="10.28125" style="3" customWidth="1"/>
    <col min="5" max="5" width="11.28125" style="3" customWidth="1"/>
    <col min="6" max="16384" width="9.140625" style="3" customWidth="1"/>
  </cols>
  <sheetData>
    <row r="1" spans="1:5" ht="18" thickBot="1">
      <c r="A1" s="388" t="s">
        <v>308</v>
      </c>
      <c r="B1" s="389"/>
      <c r="C1" s="389"/>
      <c r="D1" s="389"/>
      <c r="E1" s="390"/>
    </row>
    <row r="2" spans="1:5" s="15" customFormat="1" ht="27.75" customHeight="1">
      <c r="A2" s="391" t="s">
        <v>314</v>
      </c>
      <c r="B2" s="391"/>
      <c r="C2" s="391"/>
      <c r="D2" s="391"/>
      <c r="E2" s="391"/>
    </row>
    <row r="3" spans="1:5" s="15" customFormat="1" ht="15.75" thickBot="1">
      <c r="A3" s="14"/>
      <c r="B3" s="14"/>
      <c r="C3" s="14"/>
      <c r="D3" s="14"/>
      <c r="E3" s="14"/>
    </row>
    <row r="4" spans="1:5" ht="15">
      <c r="A4" s="35" t="s">
        <v>286</v>
      </c>
      <c r="B4" s="36"/>
      <c r="C4" s="37" t="s">
        <v>285</v>
      </c>
      <c r="D4" s="36"/>
      <c r="E4" s="38" t="s">
        <v>306</v>
      </c>
    </row>
    <row r="5" spans="1:5" ht="15.75" thickBot="1">
      <c r="A5" s="386" t="s">
        <v>225</v>
      </c>
      <c r="B5" s="387"/>
      <c r="C5" s="387"/>
      <c r="D5" s="387"/>
      <c r="E5" s="39"/>
    </row>
    <row r="6" ht="15.75" thickBot="1"/>
    <row r="7" spans="1:5" ht="15.75" thickBot="1">
      <c r="A7" s="404" t="s">
        <v>91</v>
      </c>
      <c r="B7" s="41" t="s">
        <v>275</v>
      </c>
      <c r="C7" s="407" t="s">
        <v>290</v>
      </c>
      <c r="D7" s="407"/>
      <c r="E7" s="408"/>
    </row>
    <row r="8" spans="1:5" ht="15.75" thickBot="1">
      <c r="A8" s="405"/>
      <c r="B8" s="40" t="s">
        <v>276</v>
      </c>
      <c r="C8" s="409">
        <v>100</v>
      </c>
      <c r="D8" s="409"/>
      <c r="E8" s="410"/>
    </row>
    <row r="9" spans="1:5" ht="15">
      <c r="A9" s="405"/>
      <c r="B9" s="16" t="s">
        <v>277</v>
      </c>
      <c r="C9" s="411">
        <v>0.375</v>
      </c>
      <c r="D9" s="411"/>
      <c r="E9" s="412"/>
    </row>
    <row r="10" spans="1:5" ht="15.75" thickBot="1">
      <c r="A10" s="406"/>
      <c r="B10" s="17" t="s">
        <v>278</v>
      </c>
      <c r="C10" s="413">
        <v>0.5416666666666666</v>
      </c>
      <c r="D10" s="413"/>
      <c r="E10" s="414"/>
    </row>
    <row r="11" spans="1:5" ht="30">
      <c r="A11" s="415" t="s">
        <v>279</v>
      </c>
      <c r="B11" s="416"/>
      <c r="C11" s="18" t="s">
        <v>125</v>
      </c>
      <c r="D11" s="18" t="s">
        <v>280</v>
      </c>
      <c r="E11" s="19" t="s">
        <v>88</v>
      </c>
    </row>
    <row r="12" spans="1:5" ht="15">
      <c r="A12" s="4" t="s">
        <v>111</v>
      </c>
      <c r="B12" s="5" t="str">
        <f>'S Kamarátkou Energiou'!C8</f>
        <v>Chutná elektrina</v>
      </c>
      <c r="C12" s="6">
        <v>10</v>
      </c>
      <c r="D12" s="7">
        <v>1</v>
      </c>
      <c r="E12" s="8">
        <f>C12*D12</f>
        <v>10</v>
      </c>
    </row>
    <row r="13" spans="1:5" ht="15">
      <c r="A13" s="4" t="s">
        <v>126</v>
      </c>
      <c r="B13" s="5" t="str">
        <f>'S Kamarátkou Energiou'!C25</f>
        <v>Sila vetra</v>
      </c>
      <c r="C13" s="6">
        <v>0</v>
      </c>
      <c r="D13" s="7">
        <v>1</v>
      </c>
      <c r="E13" s="8">
        <f aca="true" t="shared" si="0" ref="E13:E25">C13*D13</f>
        <v>0</v>
      </c>
    </row>
    <row r="14" spans="1:5" ht="15">
      <c r="A14" s="4" t="s">
        <v>130</v>
      </c>
      <c r="B14" s="5" t="str">
        <f>'S Kamarátkou Energiou'!C30</f>
        <v>Nájdi a ušetri</v>
      </c>
      <c r="C14" s="6">
        <v>0</v>
      </c>
      <c r="D14" s="7">
        <v>1</v>
      </c>
      <c r="E14" s="8">
        <f t="shared" si="0"/>
        <v>0</v>
      </c>
    </row>
    <row r="15" spans="1:5" ht="15">
      <c r="A15" s="4" t="s">
        <v>134</v>
      </c>
      <c r="B15" s="5" t="str">
        <f>'S Kamarátkou Energiou'!C35</f>
        <v>Sila vody (len exteriérové stanovište)</v>
      </c>
      <c r="C15" s="6">
        <v>5</v>
      </c>
      <c r="D15" s="7">
        <v>1</v>
      </c>
      <c r="E15" s="8">
        <f t="shared" si="0"/>
        <v>5</v>
      </c>
    </row>
    <row r="16" spans="1:5" ht="15">
      <c r="A16" s="4" t="s">
        <v>138</v>
      </c>
      <c r="B16" s="5" t="str">
        <f>'S Kamarátkou Energiou'!C42</f>
        <v>Poskladaj a leť </v>
      </c>
      <c r="C16" s="6">
        <v>10</v>
      </c>
      <c r="D16" s="7">
        <v>1</v>
      </c>
      <c r="E16" s="8">
        <f t="shared" si="0"/>
        <v>10</v>
      </c>
    </row>
    <row r="17" spans="1:5" ht="15">
      <c r="A17" s="4" t="s">
        <v>140</v>
      </c>
      <c r="B17" s="5" t="str">
        <f>'S Kamarátkou Energiou'!C47</f>
        <v>Žrúti energie</v>
      </c>
      <c r="C17" s="6">
        <v>0</v>
      </c>
      <c r="D17" s="7">
        <v>1</v>
      </c>
      <c r="E17" s="8">
        <f t="shared" si="0"/>
        <v>0</v>
      </c>
    </row>
    <row r="18" spans="1:5" ht="15">
      <c r="A18" s="4" t="s">
        <v>155</v>
      </c>
      <c r="B18" s="5" t="str">
        <f>'S Kamarátkou Energiou'!C75</f>
        <v>Štiepenie jadra</v>
      </c>
      <c r="C18" s="6">
        <v>10</v>
      </c>
      <c r="D18" s="7">
        <v>1</v>
      </c>
      <c r="E18" s="8">
        <f t="shared" si="0"/>
        <v>10</v>
      </c>
    </row>
    <row r="19" spans="1:5" ht="15">
      <c r="A19" s="4" t="s">
        <v>159</v>
      </c>
      <c r="B19" s="5" t="str">
        <f>'S Kamarátkou Energiou'!C95</f>
        <v>Záhadné technológie</v>
      </c>
      <c r="C19" s="6">
        <v>0</v>
      </c>
      <c r="D19" s="7">
        <v>1</v>
      </c>
      <c r="E19" s="8">
        <f t="shared" si="0"/>
        <v>0</v>
      </c>
    </row>
    <row r="20" spans="1:5" ht="15">
      <c r="A20" s="4" t="s">
        <v>162</v>
      </c>
      <c r="B20" s="5" t="str">
        <f>'S Kamarátkou Energiou'!C99</f>
        <v>Energia spamäti</v>
      </c>
      <c r="C20" s="6">
        <v>10</v>
      </c>
      <c r="D20" s="7">
        <v>1</v>
      </c>
      <c r="E20" s="8">
        <f t="shared" si="0"/>
        <v>10</v>
      </c>
    </row>
    <row r="21" spans="1:5" ht="15">
      <c r="A21" s="4" t="s">
        <v>164</v>
      </c>
      <c r="B21" s="5" t="str">
        <f>'S Kamarátkou Energiou'!C104</f>
        <v>Teplo, teplejšie, horúco</v>
      </c>
      <c r="C21" s="6">
        <v>0</v>
      </c>
      <c r="D21" s="7">
        <v>1</v>
      </c>
      <c r="E21" s="8">
        <f t="shared" si="0"/>
        <v>0</v>
      </c>
    </row>
    <row r="22" spans="1:5" ht="15">
      <c r="A22" s="4" t="s">
        <v>167</v>
      </c>
      <c r="B22" s="5" t="str">
        <f>'S Kamarátkou Energiou'!C108</f>
        <v>Balónová raketa</v>
      </c>
      <c r="C22" s="6">
        <v>10</v>
      </c>
      <c r="D22" s="7">
        <v>1</v>
      </c>
      <c r="E22" s="8">
        <f t="shared" si="0"/>
        <v>10</v>
      </c>
    </row>
    <row r="23" spans="1:5" ht="15">
      <c r="A23" s="4" t="s">
        <v>8</v>
      </c>
      <c r="B23" s="5" t="str">
        <f>'S Kamarátkou Energiou'!C116</f>
        <v>S vetrom opreteky</v>
      </c>
      <c r="C23" s="6">
        <v>5</v>
      </c>
      <c r="D23" s="7">
        <v>1</v>
      </c>
      <c r="E23" s="8">
        <f t="shared" si="0"/>
        <v>5</v>
      </c>
    </row>
    <row r="24" spans="1:5" ht="15">
      <c r="A24" s="4" t="s">
        <v>10</v>
      </c>
      <c r="B24" s="5" t="str">
        <f>'S Kamarátkou Energiou'!C122</f>
        <v>Kúrime paličkami</v>
      </c>
      <c r="C24" s="6">
        <v>5</v>
      </c>
      <c r="D24" s="7">
        <v>1</v>
      </c>
      <c r="E24" s="8">
        <f t="shared" si="0"/>
        <v>5</v>
      </c>
    </row>
    <row r="25" spans="1:5" ht="15">
      <c r="A25" s="4" t="s">
        <v>17</v>
      </c>
      <c r="B25" s="5" t="str">
        <f>'S Kamarátkou Energiou'!C128</f>
        <v>Maškrtíme so Slnkom</v>
      </c>
      <c r="C25" s="6">
        <v>10</v>
      </c>
      <c r="D25" s="7">
        <v>1</v>
      </c>
      <c r="E25" s="8">
        <f t="shared" si="0"/>
        <v>10</v>
      </c>
    </row>
    <row r="26" spans="1:5" ht="15.75" thickBot="1">
      <c r="A26" s="4" t="s">
        <v>31</v>
      </c>
      <c r="B26" s="5" t="str">
        <f>'S Kamarátkou Energiou'!C142</f>
        <v>Preteky so svetlom </v>
      </c>
      <c r="C26" s="6">
        <v>10</v>
      </c>
      <c r="D26" s="7">
        <v>1</v>
      </c>
      <c r="E26" s="8">
        <f aca="true" t="shared" si="1" ref="E26:E34">C26*D26</f>
        <v>10</v>
      </c>
    </row>
    <row r="27" spans="1:5" ht="15">
      <c r="A27" s="9" t="s">
        <v>293</v>
      </c>
      <c r="B27" s="10" t="str">
        <f>'S Kamarátkou Energiou'!B151:C151</f>
        <v>Iné na každé podujatie</v>
      </c>
      <c r="C27" s="11">
        <v>50</v>
      </c>
      <c r="D27" s="12">
        <v>1</v>
      </c>
      <c r="E27" s="13">
        <f t="shared" si="1"/>
        <v>50</v>
      </c>
    </row>
    <row r="28" spans="1:5" ht="15">
      <c r="A28" s="4" t="s">
        <v>295</v>
      </c>
      <c r="B28" s="5" t="s">
        <v>281</v>
      </c>
      <c r="C28" s="6">
        <v>50</v>
      </c>
      <c r="D28" s="34">
        <v>1</v>
      </c>
      <c r="E28" s="8">
        <f t="shared" si="1"/>
        <v>50</v>
      </c>
    </row>
    <row r="29" spans="1:5" ht="15">
      <c r="A29" s="4" t="s">
        <v>296</v>
      </c>
      <c r="B29" s="5" t="s">
        <v>297</v>
      </c>
      <c r="C29" s="6">
        <v>10</v>
      </c>
      <c r="D29" s="7">
        <v>1</v>
      </c>
      <c r="E29" s="8">
        <f t="shared" si="1"/>
        <v>10</v>
      </c>
    </row>
    <row r="30" spans="1:5" ht="15">
      <c r="A30" s="4" t="s">
        <v>298</v>
      </c>
      <c r="B30" s="5" t="s">
        <v>299</v>
      </c>
      <c r="C30" s="6">
        <v>10</v>
      </c>
      <c r="D30" s="7">
        <v>1</v>
      </c>
      <c r="E30" s="8">
        <f t="shared" si="1"/>
        <v>10</v>
      </c>
    </row>
    <row r="31" spans="1:5" ht="15">
      <c r="A31" s="4" t="s">
        <v>300</v>
      </c>
      <c r="B31" s="5" t="s">
        <v>301</v>
      </c>
      <c r="C31" s="6">
        <v>10</v>
      </c>
      <c r="D31" s="7">
        <v>1</v>
      </c>
      <c r="E31" s="8">
        <f t="shared" si="1"/>
        <v>10</v>
      </c>
    </row>
    <row r="32" spans="1:5" ht="30">
      <c r="A32" s="4" t="s">
        <v>302</v>
      </c>
      <c r="B32" s="27" t="s">
        <v>303</v>
      </c>
      <c r="C32" s="6">
        <v>10</v>
      </c>
      <c r="D32" s="7">
        <v>15</v>
      </c>
      <c r="E32" s="8">
        <f t="shared" si="1"/>
        <v>150</v>
      </c>
    </row>
    <row r="33" spans="1:5" ht="15.75" thickBot="1">
      <c r="A33" s="23" t="s">
        <v>304</v>
      </c>
      <c r="B33" s="26" t="s">
        <v>305</v>
      </c>
      <c r="C33" s="29">
        <v>10</v>
      </c>
      <c r="D33" s="24">
        <v>100</v>
      </c>
      <c r="E33" s="25">
        <f t="shared" si="1"/>
        <v>1000</v>
      </c>
    </row>
    <row r="34" spans="1:5" ht="18" thickBot="1">
      <c r="A34" s="30" t="s">
        <v>196</v>
      </c>
      <c r="B34" s="31" t="s">
        <v>307</v>
      </c>
      <c r="C34" s="32">
        <v>100</v>
      </c>
      <c r="D34" s="28">
        <v>1</v>
      </c>
      <c r="E34" s="33">
        <f t="shared" si="1"/>
        <v>100</v>
      </c>
    </row>
    <row r="35" spans="1:5" ht="15">
      <c r="A35" s="395" t="s">
        <v>282</v>
      </c>
      <c r="B35" s="396"/>
      <c r="C35" s="396"/>
      <c r="D35" s="397"/>
      <c r="E35" s="20">
        <f>SUM(E12:E34)</f>
        <v>1465</v>
      </c>
    </row>
    <row r="36" spans="1:5" ht="15">
      <c r="A36" s="398" t="s">
        <v>283</v>
      </c>
      <c r="B36" s="399"/>
      <c r="C36" s="399"/>
      <c r="D36" s="400"/>
      <c r="E36" s="21">
        <f>E35*20%</f>
        <v>293</v>
      </c>
    </row>
    <row r="37" spans="1:5" ht="15.75" thickBot="1">
      <c r="A37" s="401" t="s">
        <v>284</v>
      </c>
      <c r="B37" s="402"/>
      <c r="C37" s="402"/>
      <c r="D37" s="403"/>
      <c r="E37" s="22">
        <f>SUM(E35:E36)</f>
        <v>1758</v>
      </c>
    </row>
    <row r="38" ht="15.75" thickBot="1"/>
    <row r="39" spans="1:5" s="15" customFormat="1" ht="27.75" customHeight="1" thickBot="1">
      <c r="A39" s="392" t="s">
        <v>313</v>
      </c>
      <c r="B39" s="393"/>
      <c r="C39" s="393"/>
      <c r="D39" s="393"/>
      <c r="E39" s="394"/>
    </row>
  </sheetData>
  <sheetProtection password="EA70" sheet="1" objects="1" scenarios="1"/>
  <mergeCells count="13">
    <mergeCell ref="C9:E9"/>
    <mergeCell ref="C10:E10"/>
    <mergeCell ref="A11:B11"/>
    <mergeCell ref="A5:D5"/>
    <mergeCell ref="A1:E1"/>
    <mergeCell ref="A2:E2"/>
    <mergeCell ref="A39:E39"/>
    <mergeCell ref="A35:D35"/>
    <mergeCell ref="A36:D36"/>
    <mergeCell ref="A37:D37"/>
    <mergeCell ref="A7:A10"/>
    <mergeCell ref="C7:E7"/>
    <mergeCell ref="C8: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pichova</dc:creator>
  <cp:keywords/>
  <dc:description/>
  <cp:lastModifiedBy>Jahja Lindita</cp:lastModifiedBy>
  <cp:lastPrinted>2018-07-19T08:00:15Z</cp:lastPrinted>
  <dcterms:created xsi:type="dcterms:W3CDTF">2013-06-24T11:45:11Z</dcterms:created>
  <dcterms:modified xsi:type="dcterms:W3CDTF">2018-07-20T14:03:23Z</dcterms:modified>
  <cp:category/>
  <cp:version/>
  <cp:contentType/>
  <cp:contentStatus/>
</cp:coreProperties>
</file>