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giertlova\Documents\FINAL na web\dizajn\"/>
    </mc:Choice>
  </mc:AlternateContent>
  <bookViews>
    <workbookView xWindow="0" yWindow="0" windowWidth="28800" windowHeight="11835"/>
  </bookViews>
  <sheets>
    <sheet name="Hárok1" sheetId="1" r:id="rId1"/>
    <sheet name="Hárok2" sheetId="2" state="hidden" r:id="rId2"/>
    <sheet name="Hárok3" sheetId="3" state="hidden" r:id="rId3"/>
  </sheets>
  <externalReferences>
    <externalReference r:id="rId4"/>
  </externalReferences>
  <definedNames>
    <definedName name="_xlnm.Print_Area" localSheetId="0">Hárok1!$A$1:$P$125</definedName>
  </definedNames>
  <calcPr calcId="152511"/>
</workbook>
</file>

<file path=xl/calcChain.xml><?xml version="1.0" encoding="utf-8"?>
<calcChain xmlns="http://schemas.openxmlformats.org/spreadsheetml/2006/main">
  <c r="E110" i="1" l="1"/>
  <c r="E96" i="1"/>
  <c r="E82" i="1"/>
  <c r="E68" i="1"/>
  <c r="BC17" i="1"/>
  <c r="AY17" i="1"/>
  <c r="BC16" i="1"/>
  <c r="AY16" i="1"/>
  <c r="BC15" i="1"/>
  <c r="AY15" i="1"/>
  <c r="BC14" i="1"/>
  <c r="AY14" i="1"/>
  <c r="BC13" i="1"/>
  <c r="AY13" i="1"/>
  <c r="AU13" i="1"/>
  <c r="BC12" i="1"/>
  <c r="AY12" i="1"/>
  <c r="AU12" i="1"/>
  <c r="BC11" i="1"/>
  <c r="AY11" i="1"/>
  <c r="AU11" i="1"/>
  <c r="AQ11" i="1"/>
  <c r="BC10" i="1"/>
  <c r="AY10" i="1"/>
  <c r="AU10" i="1"/>
  <c r="AQ10" i="1"/>
  <c r="BC9" i="1"/>
  <c r="AY9" i="1"/>
  <c r="AU9" i="1"/>
  <c r="AQ9" i="1"/>
  <c r="BC8" i="1"/>
  <c r="AY8" i="1"/>
  <c r="AU8" i="1"/>
  <c r="AQ8" i="1"/>
  <c r="BC7" i="1"/>
  <c r="AY7" i="1"/>
  <c r="AU7" i="1"/>
  <c r="AQ7" i="1"/>
  <c r="BC6" i="1"/>
  <c r="AY6" i="1"/>
  <c r="AU6" i="1"/>
  <c r="AQ6" i="1"/>
  <c r="BC5" i="1"/>
  <c r="AY5" i="1"/>
  <c r="AU5" i="1"/>
  <c r="AQ5" i="1"/>
  <c r="BC4" i="1"/>
  <c r="AY4" i="1"/>
  <c r="AU4" i="1"/>
  <c r="AQ4" i="1"/>
  <c r="BC3" i="1"/>
  <c r="AY3" i="1"/>
  <c r="AU3" i="1"/>
  <c r="AQ3" i="1"/>
  <c r="BC2" i="1"/>
  <c r="AY2" i="1"/>
  <c r="AU2" i="1"/>
  <c r="AQ2" i="1"/>
  <c r="BC1" i="1"/>
  <c r="AY1" i="1"/>
  <c r="AU1" i="1"/>
  <c r="AQ1" i="1"/>
  <c r="A109" i="1"/>
  <c r="A95" i="1"/>
  <c r="A81" i="1"/>
  <c r="A67" i="1"/>
  <c r="G30" i="1"/>
  <c r="C51" i="1"/>
  <c r="C49" i="1"/>
  <c r="C47" i="1"/>
  <c r="C45" i="1"/>
  <c r="C43" i="1"/>
  <c r="C41" i="1"/>
  <c r="C39" i="1"/>
  <c r="C37" i="1"/>
  <c r="C35" i="1"/>
  <c r="C33" i="1"/>
  <c r="E31" i="2"/>
  <c r="E60" i="2"/>
  <c r="E61" i="2"/>
  <c r="E62" i="2"/>
  <c r="E63" i="2"/>
  <c r="E64" i="2"/>
  <c r="E65" i="2"/>
  <c r="E66" i="2"/>
  <c r="E67" i="2"/>
  <c r="E68" i="2"/>
  <c r="E69" i="2"/>
  <c r="E70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G28" i="1"/>
  <c r="G26" i="1"/>
  <c r="J21" i="1"/>
  <c r="J19" i="1"/>
  <c r="J17" i="1"/>
  <c r="E22" i="2"/>
  <c r="E23" i="2"/>
  <c r="E24" i="2"/>
  <c r="E25" i="2"/>
  <c r="E26" i="2"/>
  <c r="E27" i="2"/>
  <c r="E28" i="2"/>
  <c r="E29" i="2"/>
  <c r="E30" i="2"/>
  <c r="E32" i="2"/>
  <c r="E21" i="2"/>
  <c r="E9" i="2"/>
  <c r="E10" i="2"/>
  <c r="E11" i="2"/>
  <c r="E12" i="2"/>
  <c r="E13" i="2"/>
  <c r="E14" i="2"/>
  <c r="E15" i="2"/>
  <c r="E16" i="2"/>
  <c r="E17" i="2"/>
  <c r="E18" i="2"/>
  <c r="E19" i="2"/>
  <c r="E20" i="2"/>
  <c r="E8" i="2"/>
</calcChain>
</file>

<file path=xl/comments1.xml><?xml version="1.0" encoding="utf-8"?>
<comments xmlns="http://schemas.openxmlformats.org/spreadsheetml/2006/main">
  <authors>
    <author>pilsnerurquell</author>
  </authors>
  <commentList>
    <comment ref="B3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Výstupom z projektu žiadateľa sa rozumie výsledok plánovanej spolupráce žiadateľa a oprávneného realizátora z oblasti DIZAJNu</t>
        </r>
      </text>
    </comment>
    <comment ref="C3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Základná, všeobecná  charakteristika projektu, na ktorý budem spoluprácu s kreatívcom z oblasti DIZAJNu PRIMÁRNE potrebovať - t.j. ľubovoľná oblasť / predmet mojich  aktivít bezprostredne súvisiacich s mojim podnikaním, určných na jeho podporu a propagáciu a/alebo tvoriacih moje vlastné  výrobné prostrednie  s výnimkou vylúčených odvetví a činností v zmysle Výzvy, v rozsahu podľa oprávnených činnosti NP PRKP //</t>
        </r>
      </text>
    </comment>
    <comment ref="C7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Moja značka / logo / firemné farby / FIREMNÉ ODEVY a uniformy/  typ písma / hudobná znelka / AVD logo a pod.</t>
        </r>
      </text>
    </comment>
    <comment ref="D7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obchodní partneri plus potenciálni zákazníci plus  verejnosť všeobecne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MSP/Žiadateľ požaduje, aby v predložená cena zohľadňovala aj poskytnutie nevýhradnej licencie - v zmysle projektu Žiadateľa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na základe výstupu z naceňovaného projektu žiadateľa vznikne len jeden originál diela (výnimočne aj služby) s nezameniteľným a neopakovaným využitím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Výstupom činnosti kreatívca z oblasti DIZAJNu, v rámci tohto naceňovaného projektu Žiadateľa bude jediný, samostatný a nezameniteľný  návrh/ kus /diel/ prototyp určený na zvolený typ konečeného využitia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uvádza sa VÝLUČNE v prípade Solitéru 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pri každom poradovom čísle od 1 do 10 (podľa zvolného rozsahu) uveďte stručný opis jednotlivých návrhov/kusov/dielov/prototypov, tvoriacich požadovanú kolekciu/sériu, alebo súpravu, alebo stručne popíšte solitér</t>
        </r>
      </text>
    </comment>
    <comment ref="C8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priestor, kde budem poskytovať služby / predávať tovar (vlastný/sprostredkovaný)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MSP/Žiadateľ požaduje, aby v predložená cena zohľadňovala aj poskytnutie výhradnej licencie - pokrývajúcej potreby projektu Žiadateľa</t>
        </r>
      </text>
    </comment>
    <comment ref="H8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na základe výstupu z naceňovaného projektu žiadateľa bude realizovaná sériová výroba, resp. počtom neobmedzené množenie, resp. replikácie výstupu (činnosti kreatívca z oblasti DIZAJNu) z tohto naceňovaného projektu žiadateľa</t>
        </r>
      </text>
    </comment>
    <comment ref="I8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Výstupom činnosti kreatívca z oblasti DIZAJNu, v rámci tohto naceňovaného projektu Žiadateľa bude viacero dizajnovo previazaných  návrhov/ kusov /dielov/ prototypov, spoločne tvoriacich nezameniteľnú KOLEKCIU / SÉRIU alebo SÚPRAVU,   určenú na zvolený typ konečeného využitia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priestor, kde vyrábam vlastné výrobky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Naceňovaná požadovaná/poskytovaná služba kreatívca z oblasti dizajnu nevyžaduje licenciu</t>
        </r>
      </text>
    </comment>
    <comment ref="H9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uvádza sa v prípadoch, kedy to nie je možné jednoznačne definovať</t>
        </r>
      </text>
    </comment>
    <comment ref="C10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jedinečené, vlastné  prostriedky, ktoré využívam pri poskytovaní služieb - napr. vlastné, atypické dopravné prostriedky, špecifické, atipické náradie a náčinie potrebné k poskytovaniu služby a pod.</t>
        </r>
      </text>
    </comment>
    <comment ref="C11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atypické, jedinečené, vlastné zariadenia, nástroje, stroje a iné  prostriedky, ktoré využívam pri výrobe vlastných tovarov/produkotov.  </t>
        </r>
      </text>
    </comment>
    <comment ref="C12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webstránka, e-shop, webportál, interný informačný systém, verejný informačný systém, </t>
        </r>
      </text>
    </comment>
  </commentList>
</comments>
</file>

<file path=xl/sharedStrings.xml><?xml version="1.0" encoding="utf-8"?>
<sst xmlns="http://schemas.openxmlformats.org/spreadsheetml/2006/main" count="639" uniqueCount="266">
  <si>
    <t>Národný projekt:</t>
  </si>
  <si>
    <t>Kód projektu v  ITMS 2014+:</t>
  </si>
  <si>
    <t>313000J874</t>
  </si>
  <si>
    <t>príloha č.</t>
  </si>
  <si>
    <t xml:space="preserve">Odvetvie kreatívneho priemyslu </t>
  </si>
  <si>
    <t>DIZAJN</t>
  </si>
  <si>
    <t>Zadanie pre zhotovenie cenovej ponuky (*nepovinné údaje / **len relevantné údaje)</t>
  </si>
  <si>
    <t>Dizajn výstav a expozícií</t>
  </si>
  <si>
    <t>Dizajn obchodných priestorov - interiér</t>
  </si>
  <si>
    <t>Dizajn obchodných priestorov - exteriér</t>
  </si>
  <si>
    <t>Dizajn prevádzkových priestorov - interiér</t>
  </si>
  <si>
    <t>Dizajn prevádzkových priestorov - exteriér</t>
  </si>
  <si>
    <t>Dizajn kancelárskych priestorov - interiér</t>
  </si>
  <si>
    <t>Dizajn kancelárskych priestorov - exteriér</t>
  </si>
  <si>
    <t>Dizajn výrobných priestorov - interiér</t>
  </si>
  <si>
    <t>Dizajn výrobných priestorov - exteriér</t>
  </si>
  <si>
    <t xml:space="preserve">Produktový dizajn: </t>
  </si>
  <si>
    <t xml:space="preserve"> </t>
  </si>
  <si>
    <t>Nábytok pre interiér</t>
  </si>
  <si>
    <t xml:space="preserve"> Nábytok pre exteriér</t>
  </si>
  <si>
    <t>Dizajn interiérových prvkov (doplnkov) /samostatných predmetov</t>
  </si>
  <si>
    <t>Dizajn exteriérových prvkov (doplnkov) /samostatných predmetov</t>
  </si>
  <si>
    <t xml:space="preserve">Dizajn exteriéru zariadení </t>
  </si>
  <si>
    <t>Dizajn exteriéru náradia</t>
  </si>
  <si>
    <t>Transport dizajn - nákladná doprava</t>
  </si>
  <si>
    <t>Transport dizajn - osobná doprava</t>
  </si>
  <si>
    <t>Dizajn produktov pre voľný čas a šport</t>
  </si>
  <si>
    <t>Dizajn didaktických pomôcok</t>
  </si>
  <si>
    <t xml:space="preserve">Komunikačný dizajn: </t>
  </si>
  <si>
    <t>Vizuálna identita značky - logo</t>
  </si>
  <si>
    <t xml:space="preserve">Dizajn firemných tlačovín </t>
  </si>
  <si>
    <t>Dizajn firemných bannerov</t>
  </si>
  <si>
    <t>Tvorba autorského písma, vytvorenie fontu</t>
  </si>
  <si>
    <t>Dizajn korporátnych tlačovín</t>
  </si>
  <si>
    <t>Dizajn publikácie - väzby</t>
  </si>
  <si>
    <t>Dizajn originálnych darčekových a reklamných predmetov</t>
  </si>
  <si>
    <t>Dizajn brandingových polepov</t>
  </si>
  <si>
    <t xml:space="preserve">Multimediálny dizajn // Dizajn multimediálnych obsahov </t>
  </si>
  <si>
    <t>Svetelný dizajn - interiérový</t>
  </si>
  <si>
    <t>Svetelný dizajn - exteriérový</t>
  </si>
  <si>
    <t>Dizajn digitálnej komunikácie (skonkretizovať)</t>
  </si>
  <si>
    <t>Interaktívne inštalácie</t>
  </si>
  <si>
    <t>Odevný dizajn - návrh solitéru  - výtvarný návrh</t>
  </si>
  <si>
    <t>Odevný dizajn - návrh kolekcie - výtvarný návrh</t>
  </si>
  <si>
    <t>Odevný dizajn - návrh solitéru - výtvarný návrh a realizácia</t>
  </si>
  <si>
    <t>Odevný dizajn - návrh kolekcie - výtvarný návrh a realizácia</t>
  </si>
  <si>
    <t>Návrh technologického a strihového riešenia odevov</t>
  </si>
  <si>
    <t>Dizajn odevných  doplnkov - návrh solitéru  - výtvarný návrh</t>
  </si>
  <si>
    <t>Dizajn odevných  doplnkov - návrh kolekcie - výtvarný návrh</t>
  </si>
  <si>
    <t>Dizajn  odevných doplnkov - návrh solitéru - výtvarný návrh a realizácia</t>
  </si>
  <si>
    <t>Dizajn odevných  doplnkov - návrh kolekcie - výtvarný návrh a realizácia</t>
  </si>
  <si>
    <t>Návrh technologického riešenia odevných  doplnkov</t>
  </si>
  <si>
    <t>Textilný dizajn - interiérový - výtvarný návrh</t>
  </si>
  <si>
    <t>Textilný dizajn - exteriérový - výtvarný návrh</t>
  </si>
  <si>
    <t>Textilný dizajn - odevný - výtvarný návrh</t>
  </si>
  <si>
    <t>Textilný dizajn - interiérový - výtvarný návrh a realizácia/kupón</t>
  </si>
  <si>
    <t>Textilný dizajn - exteriérový - výtvarný návrh a realizácia/kupón</t>
  </si>
  <si>
    <t>Textilný dizajn - odevný - výtvarný návrh a realizácia/kupón</t>
  </si>
  <si>
    <t xml:space="preserve">Vlastné virtuálne prostredie </t>
  </si>
  <si>
    <t>Firemná identita žiadateľa</t>
  </si>
  <si>
    <t>Prevádzkové priestory žiadateľa</t>
  </si>
  <si>
    <t>Výrobné priestory žiadateľa</t>
  </si>
  <si>
    <t xml:space="preserve">Vlastné prevádzkové prostriedky žiadateľa </t>
  </si>
  <si>
    <t xml:space="preserve">Vlastné výrobné zariadenia a prostriedky žiadateľa </t>
  </si>
  <si>
    <t xml:space="preserve">Výstup z projektu  Žiadateľa je primárne určený pre </t>
  </si>
  <si>
    <t>Ženy</t>
  </si>
  <si>
    <t>Muži</t>
  </si>
  <si>
    <t>Základné vymedzenie "B" predmetu projektu žiadateľa, pokiaľ je plánovaným koncovým užívateľom samotný žiadateľ (vybrať jednu možnosť)</t>
  </si>
  <si>
    <t xml:space="preserve">Základná špecifikácia koncového užívateľa, pre ktorého je "B" predmet projektu vo finále určený </t>
  </si>
  <si>
    <t xml:space="preserve">Bližšia špecifikácia koncového užívateľa, pre ktorého je "B" predmet projektu vo finále určený </t>
  </si>
  <si>
    <t xml:space="preserve">všeobecný užívateľ </t>
  </si>
  <si>
    <t xml:space="preserve">zamestnanci žiadateľa </t>
  </si>
  <si>
    <t xml:space="preserve">obchodní partneri žiadateľa - domáci </t>
  </si>
  <si>
    <t xml:space="preserve">manažment  žiadateľa </t>
  </si>
  <si>
    <t>spoločníci / majitelia žiadateľa</t>
  </si>
  <si>
    <t xml:space="preserve">nerozhoduje </t>
  </si>
  <si>
    <t xml:space="preserve">Licencia </t>
  </si>
  <si>
    <t>nevýhradná</t>
  </si>
  <si>
    <t>výhradná</t>
  </si>
  <si>
    <t>bez licencie</t>
  </si>
  <si>
    <t>Konečné využitie výstupu z projektu žiadateľa</t>
  </si>
  <si>
    <t>originál</t>
  </si>
  <si>
    <t>sériová výroba</t>
  </si>
  <si>
    <t xml:space="preserve">Rozsah </t>
  </si>
  <si>
    <t>solitér</t>
  </si>
  <si>
    <t>Logo-manuál (Dizajn-manuál)</t>
  </si>
  <si>
    <t>SPOLOČNÉ CHARAKTERISTIKY PROJEKTU ŽIADATEĽA ("A" aj "B" variant)</t>
  </si>
  <si>
    <t xml:space="preserve">ŠPECIFIKÁCIA "B" typu PROJEKTU ŽIADATEĽA </t>
  </si>
  <si>
    <t xml:space="preserve">určuje sa na webe - podľa toho si sťahuje formulár "A" alebo "B" </t>
  </si>
  <si>
    <t xml:space="preserve">kolekcia/séria/súprava </t>
  </si>
  <si>
    <t>max.10</t>
  </si>
  <si>
    <t>Podrobnejšia špecifikácia - základný  slovný  opis/charakteristika "B"predmetu projektu žiadateľa (max. 500 znakov)</t>
  </si>
  <si>
    <t>DEFINÍCIA OBJEDNÁVANÝCH ČINNOSTÍ V RÁMCI ZADANIA na vypracovanie CENY</t>
  </si>
  <si>
    <t xml:space="preserve">kódy oprávnených činností v odvetví DIZAJN v rámci NPPRKP </t>
  </si>
  <si>
    <t xml:space="preserve">Priestorové riešenia - interiérový dizajn </t>
  </si>
  <si>
    <t xml:space="preserve">Dizajn podujatí </t>
  </si>
  <si>
    <t>Dizajn obalov s dôrazom na účel - Prepravné/transportné  obaly</t>
  </si>
  <si>
    <t>Textilný a odevný dizajn - módne návrhárstvo</t>
  </si>
  <si>
    <t>"B"- typ projektu žiadateľa v odvetví DIZAJN</t>
  </si>
  <si>
    <t xml:space="preserve">Základný popis zámeru/projektu žiadateľa o vypracovanie cenovej ponuky </t>
  </si>
  <si>
    <t>Predmet projektu žiadateľa</t>
  </si>
  <si>
    <t>Základný  slovný  opis/charakteristika predmetu projektu žiadateľa</t>
  </si>
  <si>
    <t>max. 500 znakov</t>
  </si>
  <si>
    <t xml:space="preserve">nie je relevantné </t>
  </si>
  <si>
    <t>Počet samostatných návrhov/ kusov /dielov/ prototypov</t>
  </si>
  <si>
    <t xml:space="preserve">Podrobnejšia špecifikácia samostatných návrhov/ kusov /dielov/ prototypov </t>
  </si>
  <si>
    <t xml:space="preserve">max. 1000 znakov </t>
  </si>
  <si>
    <t>Podrobnejšia špecifikácia samostatných návrhov/ kusov /dielov/ prototypov  (max. 1000 znakov)</t>
  </si>
  <si>
    <t xml:space="preserve"> uviesť počet samostatných návrhov/ kusov /dielov/ prototypov</t>
  </si>
  <si>
    <t>Požadovaná odborná činnosť oprávneného realizátora</t>
  </si>
  <si>
    <t>Zodpovedajúce kódy o.č.:</t>
  </si>
  <si>
    <t xml:space="preserve">Vlastný text žiadateľa (max.500 znakov) </t>
  </si>
  <si>
    <t xml:space="preserve">Požadovaný termín dodania cenovej ponuky </t>
  </si>
  <si>
    <t xml:space="preserve">Obchodný názov žiadateľa o cenovú ponuku </t>
  </si>
  <si>
    <t>IČO</t>
  </si>
  <si>
    <t>DIČ</t>
  </si>
  <si>
    <t xml:space="preserve">Počet príloh </t>
  </si>
  <si>
    <t xml:space="preserve">Popis príloh </t>
  </si>
  <si>
    <r>
      <t xml:space="preserve">Cieľové skupiny / zákazníkov žiadateľa = </t>
    </r>
    <r>
      <rPr>
        <b/>
        <sz val="11"/>
        <color indexed="10"/>
        <rFont val="Calibri"/>
        <family val="2"/>
        <charset val="238"/>
      </rPr>
      <t>"A" predmet projektu žiadateľa</t>
    </r>
  </si>
  <si>
    <r>
      <t xml:space="preserve">Vlastnú potrebu žiadateľa bezprostredne súvisiacu s jeho podnikaním = </t>
    </r>
    <r>
      <rPr>
        <b/>
        <sz val="11"/>
        <color indexed="10"/>
        <rFont val="Calibri"/>
        <family val="2"/>
        <charset val="238"/>
      </rPr>
      <t>"B" predmet projektu žiadateľa</t>
    </r>
  </si>
  <si>
    <t>Komentár k výberu</t>
  </si>
  <si>
    <t>Zvoľte</t>
  </si>
  <si>
    <t>Referenčné číslo žiadosti / Kód žiadateľa o kreatívny voucher:</t>
  </si>
  <si>
    <t xml:space="preserve">Kód výzvy KV: </t>
  </si>
  <si>
    <t>dd.mm.rrrr</t>
  </si>
  <si>
    <t xml:space="preserve">Identifikačné číslo žiadateľa o cenovú ponuku </t>
  </si>
  <si>
    <t xml:space="preserve">E-mail adresa na doručenie cenovej ponuky </t>
  </si>
  <si>
    <t>Vlastné pracovné odevy žiadateľa</t>
  </si>
  <si>
    <t>Vlastný (dlhodobo prenajatý) priestor, kde žiadateľ vyrába / bude vyrábať svoje vlastné výrobky (tovar) určené pre jeho zákazníkov/odberateľov</t>
  </si>
  <si>
    <t>Základná špecifikácia koncového užívateľa</t>
  </si>
  <si>
    <t>Aktuálni a/alebo budúci veľkoodberatelia tovarov/služieb žiadateľa, investori žiadateľa, dodávatelia žiadateľa, povinné verejné inštitúcie  a pod., s ktorými žiadateľ, pri využívaní výstupu z projektu,  príde do kontaktu v rámci poskytovania informácií o sebe, ako o podnikateľskom subjekte</t>
  </si>
  <si>
    <t>Aktuálni a/alebo budúci interní zamestnanci žiadateľa na všetkých pozíciách s výnimkou vrcholového manažmentu žiadateľa</t>
  </si>
  <si>
    <t>Bližšia špecifikácia koncového užívateľa</t>
  </si>
  <si>
    <t xml:space="preserve">Ženy v produktívnom veku </t>
  </si>
  <si>
    <t xml:space="preserve">Komentár k výberu </t>
  </si>
  <si>
    <t>Muži v produktívnom veku</t>
  </si>
  <si>
    <t>Funkčný, jedinečný originál</t>
  </si>
  <si>
    <t>Finálnym štádiom/výstupom  práce konkrétneho realizátora (dizajnéra) na projekte žiadateľa je skompletizovaná dokumentácia - úplný podklad k realizácii výroby predmetu projektu žiadateľa. Vyžiadanou súčasťou dokumentácie môže byť aj prvotný prototyp ( žiadateľ konkretizuje v základnom slovnom opise svojho projektu) V prípade limitovanej edície je počet budúcich rozmnoženín predmetu projektu žiadateľa ohraničený počtom rozmnoženín, ktorý žiadateľ konkretizuje v základnom slovnom opise svojho projektu</t>
  </si>
  <si>
    <t>Licencia požadovaná žiadateľom od realizátora</t>
  </si>
  <si>
    <t>Rozsah zadania žiadateľa</t>
  </si>
  <si>
    <t>KRAJ</t>
  </si>
  <si>
    <t>PSČ</t>
  </si>
  <si>
    <t xml:space="preserve">ULICA* </t>
  </si>
  <si>
    <t>Súpis.č.*</t>
  </si>
  <si>
    <t>OBEC</t>
  </si>
  <si>
    <t>Lokalita KRAJ</t>
  </si>
  <si>
    <t>Bratislavský kraj</t>
  </si>
  <si>
    <t>Trnavský kraj</t>
  </si>
  <si>
    <t>Nitriansky kraj</t>
  </si>
  <si>
    <t>Banskobystrický kraj</t>
  </si>
  <si>
    <t>Žilinský kraj</t>
  </si>
  <si>
    <t>Košický kraj</t>
  </si>
  <si>
    <t>Prešovský kraj</t>
  </si>
  <si>
    <t>možnosti výberu</t>
  </si>
  <si>
    <t>Prípadné doplňujúce informácie žiadateľa k požadovaným odborným činnostiam  *</t>
  </si>
  <si>
    <t>D201+D203</t>
  </si>
  <si>
    <t>D201+D203+D405</t>
  </si>
  <si>
    <t>D201+D203+D204</t>
  </si>
  <si>
    <t>D101</t>
  </si>
  <si>
    <t>D102</t>
  </si>
  <si>
    <t>D101+D102</t>
  </si>
  <si>
    <t>D103+D104</t>
  </si>
  <si>
    <t>D105</t>
  </si>
  <si>
    <t>D106</t>
  </si>
  <si>
    <t>Obalový dizajn pre produkt, vrátane funkčného prototypu</t>
  </si>
  <si>
    <t>D302+D305</t>
  </si>
  <si>
    <t>D107+D305</t>
  </si>
  <si>
    <t>Dizajn piktogramov a ikon / orientačné systémy pre budovy alebo služby</t>
  </si>
  <si>
    <t xml:space="preserve">Zvukový dizajn </t>
  </si>
  <si>
    <t>Zvukový dizajn</t>
  </si>
  <si>
    <t>D303+D304+D305+D316+D203</t>
  </si>
  <si>
    <t>D301+D310+D316+D317</t>
  </si>
  <si>
    <t>D301</t>
  </si>
  <si>
    <t>D304+D305+D306+D311</t>
  </si>
  <si>
    <t>D304+D305+D308+D315</t>
  </si>
  <si>
    <t>D301+D304+D306+D310+D311+D314+D315+D316+D317</t>
  </si>
  <si>
    <t>D304+D311+D312</t>
  </si>
  <si>
    <t>D302+D304+D313</t>
  </si>
  <si>
    <t>D304+D305+D307+D310+D314</t>
  </si>
  <si>
    <t>D304+D305+D307+D308+D309+D310+D314+D315+D316+D317+D318</t>
  </si>
  <si>
    <t>D303+D310+D314+D316+D203</t>
  </si>
  <si>
    <t>D303+D314+D316+D203</t>
  </si>
  <si>
    <t>D301+D303+D304+D308+D309+D310+D314+D315+D316+D317+D318</t>
  </si>
  <si>
    <t>D304+D308+D310+D314+D315+D316+D318</t>
  </si>
  <si>
    <t>D303+D309+D310+D314+D316+D203</t>
  </si>
  <si>
    <t>D402</t>
  </si>
  <si>
    <t>D403</t>
  </si>
  <si>
    <t>D404</t>
  </si>
  <si>
    <t>D406</t>
  </si>
  <si>
    <t>D408</t>
  </si>
  <si>
    <t>D407</t>
  </si>
  <si>
    <t>D401</t>
  </si>
  <si>
    <t>návrh/ kus kolekcie/ série/ súpravy</t>
  </si>
  <si>
    <t xml:space="preserve"> Základný popis </t>
  </si>
  <si>
    <t>Doplňujúce informácie 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</si>
  <si>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</si>
  <si>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</si>
  <si>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</si>
  <si>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</si>
  <si>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</si>
  <si>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</si>
  <si>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</si>
  <si>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</si>
  <si>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</si>
  <si>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</si>
  <si>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rPr>
        <b/>
        <sz val="11"/>
        <color indexed="8"/>
        <rFont val="Calibri"/>
        <family val="2"/>
        <charset val="238"/>
      </rPr>
      <t xml:space="preserve">Pridať riadok za každý (aj prvý) návrh/kus, ktorý má  tvoriť požadovanú kolekciu/sériu/súpravu </t>
    </r>
    <r>
      <rPr>
        <sz val="11"/>
        <color theme="1"/>
        <rFont val="Calibri"/>
        <family val="2"/>
        <charset val="238"/>
        <scheme val="minor"/>
      </rPr>
      <t xml:space="preserve">(zadajte číslo od 1 do 10) </t>
    </r>
  </si>
  <si>
    <t>PODPORA FIREMNEJ IDENTITY ŽIADATEĽA</t>
  </si>
  <si>
    <t>Prvotný prototyp /vzorka</t>
  </si>
  <si>
    <t>Finálnym štádiom/výstupom práce konkrétneho realizátora (dizajnéra) na projekte žiadateľa je vyžiadané zhmotnenie návrhu dizajnéra do podoby prototypu/vzorky, ktoré nemusia byť plne funkčné (spresňuje žiadateľ v základnom slovnom opise svojho projektu) a s ktorými môže žiadateľ ďalej ľubovoľne nakladať</t>
  </si>
  <si>
    <t xml:space="preserve">komentár výberu </t>
  </si>
  <si>
    <t>Riadok</t>
  </si>
  <si>
    <t>6B</t>
  </si>
  <si>
    <t>Napr.: originálny logo-znak/ vlastná (nová) značka žiadateľa/ hudobná znelka/ audiovizuálna podoba logoznaku a znelky/ špecifické firemné piktorgramov a ikony/ zostavenie palety  firemných farieb/ typológia firemného  písma  a pod.</t>
  </si>
  <si>
    <t>Vlastný (dlhodobo prenajatý) priestor, kde žiadateľ poskytuje/ bude poskytovať služby/ predáva/ bude predávať tovar (vlastný/sprostredkovaný) svojim zákazníkom. Miesto dlhodobého osobného kontaktu žiadateľa s jeho cieľovými skupinami</t>
  </si>
  <si>
    <t xml:space="preserve">Jedinečené, vlastné, atypické,  zariadenia, nástroje, stroje a iné  výrobné prostriedky, ktoré žiadateľ využíva/ bude využívať pri výrobe vlastných tovarov/produktov.  </t>
  </si>
  <si>
    <t xml:space="preserve">Jednoznačne odlíšiteľné, vlastné uniformy, rovnošat, alebo pracovné odevy, ktoré žiadateľ predpisuje/ bude predpisovať svojim vlastným zamestnancom </t>
  </si>
  <si>
    <t>Pre žiadateľa charakteristický (dizajnom a/alebo funkcionalitou), jeho vlastný virtuálny priestor, ako napr.: webstránka, e-shop, webportál, interný informačný systém, verejný informačný systém</t>
  </si>
  <si>
    <t xml:space="preserve">Všeobecný užívateľ </t>
  </si>
  <si>
    <t xml:space="preserve">Obchodní partneri žiadateľa - domáci aj zahraniční </t>
  </si>
  <si>
    <t xml:space="preserve">Zamestnanci žiadateľa </t>
  </si>
  <si>
    <t>Ktokoľvek, s kým žiadateľ, pri využívaní výstupu z projektu, príde do kontaktu v rámci poskytovania informácií o sebe, ako o podnikateľskom subjekte  - verejnosť všeobecne, vrátane zamestnancov, potencionálnych zákazníkov, obchodných partnerov, majiteľov a pod.</t>
  </si>
  <si>
    <t xml:space="preserve">Nerozhoduje </t>
  </si>
  <si>
    <t>Výstup z projektu žiadateľa je určený pre všetkých, ktorí spĺňajú základnú špecifikáciu koncového užívateľa - t.j. vrátane ľudí v predproduktívnom (0 r.-14r.)  a/alebo poproduktívnom veku (65 r. a viac)</t>
  </si>
  <si>
    <t xml:space="preserve">Výstup z projektu žiadateľa je určený výlučne pre ženy v produktívnom veku (15 r. - 64 r.), ktoré spĺňajú základnú špecifikáciu koncového užívateľa </t>
  </si>
  <si>
    <t xml:space="preserve">Výstup z projektu žiadateľa je určený výlučne pre mužov  v produktívnom veku (15 r. - 64 r.), ktorí spĺňajú základnú špecifikáciu koncového užívateľa </t>
  </si>
  <si>
    <t xml:space="preserve">Nie je relevantné </t>
  </si>
  <si>
    <t xml:space="preserve">V súvislosti s charakterom predmetu projektu realizátora (najmä vo vzťahu k poskytovaným službám) - nie je relevantné </t>
  </si>
  <si>
    <t>Nevýhradná</t>
  </si>
  <si>
    <t>Výhradná</t>
  </si>
  <si>
    <t>Bez licencie</t>
  </si>
  <si>
    <t>Samostatný návrh (kus) -  solitér</t>
  </si>
  <si>
    <t xml:space="preserve">Viacero dizajnovo previazaných návrhov (kusov) - kolekcia/séria/súprava </t>
  </si>
  <si>
    <t>Limitovaná edícia</t>
  </si>
  <si>
    <t xml:space="preserve">Zhotovenie/poskytnutie  predmetu projektu žiadateľa realizátorom, nevyžaduje poskytnutie žiadnej licencie v prospech žiadateľa. </t>
  </si>
  <si>
    <t>Žiadateľ od realizátora požaduje, aby v predloženej  cene bola zahrnutá aj cena  za poskytnutie nevýhradnej licencie, poskytovanej realizátorom v prospech žiadateľa, v zmysle zák.č. 185/2015 Z.z. Autorský zákon - pokrývajúca potreby projektu žiadateľa.</t>
  </si>
  <si>
    <t>Žiadateľ od realizátora požaduje, aby v predloženej  cene bola zahrnutá aj cena  za poskytnutie výhradnej licencie, poskytovanej  realizátorom v prospech žiadateľa,  v zmysle zák.č. 185/2015 Z.z. Autorský zákon  - pokrývajúca potreby projektu žiadateľa.</t>
  </si>
  <si>
    <t>Finálnym štádiom/výstupom práce konkrétneho realizátora (dizajnéra) na projekte žiadateľa je vyžiadané zhmotnenie návrhu dizajnéra do podoby plne funkčného diela (prvovýrobku), ktorý primárne nie je určený na ďalšie namnožovanie v rámci plánovaných edícií, resp.v rámci sériovej výroby. (v ďalšom sa používa/využíva iba tento originál)</t>
  </si>
  <si>
    <t xml:space="preserve">Vlastný text žiadateľa (max. 1000 znakov) </t>
  </si>
  <si>
    <t>Vlastný text žiadateľa (max. 300 znakov)</t>
  </si>
  <si>
    <t xml:space="preserve">Vlastný text žiadateľa (max. 500 znakov)  </t>
  </si>
  <si>
    <t>Finálnym štádiom/ výstupom  práce konkrétneho realizátora (dizajnéra) na projekte žiadateľa je jediný, nezameniteľný a samostatný návrh alebo kus (diel/ prototyp ) = SOLITÉR, určený na zvolený typ konečného využitia (pozn.: SOLITÉR môže byť využívaný buď len ako originál, alebo môže byť určený aj ako podklad k limitovanej edícii, resp. k sériovej výrobe)</t>
  </si>
  <si>
    <t>Finálnym štádiom/ výstupom  práce konkrétneho realizátora (dizajnéra) na projekte žiadateľa je viacero dizajnovo previazaných návrhov alebo  kusov (dielov/ prototypov), spoločne tvoriacich nezameniteľnú KOLEKCIU/ SÉRIU alebo SÚPRAVU, určenú na zvolený typ konečného využitia  (pozn.: KOLEKCIA/ SÉRIA alebo SÚPRAVA môže byť využívaná buď len ako originál, alebo môže byť určená aj ako podklad k limitovanej edícii, resp. k sériovej výrobe)</t>
  </si>
  <si>
    <t xml:space="preserve">Vlastný text žiadateľa (max. 500 znakov) </t>
  </si>
  <si>
    <r>
      <rPr>
        <b/>
        <sz val="10"/>
        <rFont val="Calibri"/>
        <family val="2"/>
        <charset val="238"/>
      </rPr>
      <t>Podpora rozvoja kreatívneho priemyslu na Slovensku</t>
    </r>
    <r>
      <rPr>
        <sz val="10"/>
        <rFont val="Calibri"/>
        <family val="2"/>
        <charset val="238"/>
      </rPr>
      <t xml:space="preserve"> (ďalej len "NPPRKP")</t>
    </r>
  </si>
  <si>
    <t xml:space="preserve">Pokyny a informácie od žiadateľa o vypracovanie cenovej ponuky </t>
  </si>
  <si>
    <t>Konkretizácia v časti oprávnených činností : TEXTILNÝ a ODEVNÝ DIZAJN (módne návrhárstvo)</t>
  </si>
  <si>
    <t xml:space="preserve">Konkretizácia v časti oprávnených činností : PRODUKTOVÝ DIZAJN </t>
  </si>
  <si>
    <t xml:space="preserve">Konkretizácia v časti oprávnených činností : KOMUNIKAČNÝ DIZAJN </t>
  </si>
  <si>
    <t xml:space="preserve">Konkretizácia v časti oprávnených činností : PRIESTOROVÉ RIEŠENIA (interiérový dizajn) </t>
  </si>
  <si>
    <t>Nábytok pre exteriér</t>
  </si>
  <si>
    <t>Obsah odbornej činnosti ** (možný výber VIACERÝCH možností)
Pokiaľ nebude zvolené áno, má sa zato, že ste danú možnosť nezvolili.</t>
  </si>
  <si>
    <t>Osoba oprávnená konať v mene žiadateľa vo vzťahu k NP PRKP:</t>
  </si>
  <si>
    <t>KV_D_1819/2019_M_01</t>
  </si>
  <si>
    <t xml:space="preserve">vypĺňa poskytovateľ </t>
  </si>
  <si>
    <t xml:space="preserve">Dátum vypracovania zadania pre zhotovenie cenovej ponuky : </t>
  </si>
  <si>
    <t xml:space="preserve">Temín začiatku realizácie projektu </t>
  </si>
  <si>
    <t xml:space="preserve">Termín ukončenia projektu </t>
  </si>
  <si>
    <r>
      <t>Lokalizácia realizácie projektu žiadateľa</t>
    </r>
    <r>
      <rPr>
        <sz val="11"/>
        <color theme="1"/>
        <rFont val="Calibri"/>
        <family val="2"/>
        <charset val="238"/>
        <scheme val="minor"/>
      </rPr>
      <t xml:space="preserve"> (miesto, kde bude realizátor plniť/realizovať .zadanie)</t>
    </r>
  </si>
  <si>
    <t>Jedinečené, vlastné prevádzkové  prostriedky, náčinia, náradie a pod., ktoré žiadateľ využíva/ bude využívať pri poskytovaní svojich služieb svojim zákazníkom (napr. vlastné, atypické dopravné prostriedky, špecifické, atypické náradie a náčinie potrebné k poskytovaniu služby a pod.)</t>
  </si>
  <si>
    <t xml:space="preserve">Vlastníci a vrcholový manažment  žiadateľa </t>
  </si>
  <si>
    <t xml:space="preserve">Vrcholový manažment žiadateľa (1. a 2. stupeň riadenia), spoločníci, akcionári, podieľnici s vlastníckymi vzťahmi ku žiadateľovi a pod. </t>
  </si>
  <si>
    <t xml:space="preserve">Ženy aj muži v produktívnom veku </t>
  </si>
  <si>
    <t xml:space="preserve">Výstup z projektu žiadateľa je určený pre dospelú populáciu  v produktívnom veku (15 r. - 64 r.), bez rozdielu pohlavia,  spĺňajúcu základnú špecifikáciu koncového užívateľa </t>
  </si>
  <si>
    <t>Sériová výroba</t>
  </si>
  <si>
    <t>Finálnym štádiom/výstupom  práce konkrétneho realizátora (dizajnéra) na projekte žiadateľa je skompletizovaná dokumentácia - úplný podklad k realizácii výroby predmetu projektu žiadateľa. Vyžiadanou súčasťou dokumentácie môže byť aj prvotný prototyp ( žiadateľ konkretizuje v základnom slovnom opise svojho projektu) V prípade plánovanej sériovej výroby  je počet budúcich rozmnoženín predmetu projektu žiadateľa neobmedzený.</t>
  </si>
  <si>
    <t>Trenčiansky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</si>
</sst>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</font>
    <font>
      <b/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color rgb="FF00206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">
    <xf numFmtId="0" fontId="0" fillId="0" borderId="0"/>
  </cellStyleXfs>
  <cellXfs count="400">
    <xf numFmtId="0" fontId="0" fillId="0" borderId="0" xfId="0"/>
    <xf numFmtId="49" fontId="9" fillId="0" borderId="1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11" fillId="0" borderId="0" xfId="0" applyFont="1"/>
    <xf numFmtId="0" fontId="13" fillId="0" borderId="0" xfId="0" applyFont="1"/>
    <xf numFmtId="0" fontId="1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0" fillId="2" borderId="0" xfId="0" applyFill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7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1" xfId="0" applyBorder="1"/>
    <xf numFmtId="49" fontId="0" fillId="4" borderId="1" xfId="0" applyNumberFormat="1" applyFill="1" applyBorder="1"/>
    <xf numFmtId="49" fontId="0" fillId="0" borderId="1" xfId="0" applyNumberFormat="1" applyBorder="1"/>
    <xf numFmtId="0" fontId="0" fillId="4" borderId="1" xfId="0" applyFill="1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5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7" fillId="0" borderId="0" xfId="0" applyFont="1" applyProtection="1">
      <protection locked="0"/>
    </xf>
    <xf numFmtId="49" fontId="2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0" fillId="0" borderId="0" xfId="0" applyProtection="1"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3" fillId="0" borderId="8" xfId="0" applyFont="1" applyFill="1" applyBorder="1" applyAlignment="1" applyProtection="1">
      <alignment vertical="center"/>
      <protection hidden="1"/>
    </xf>
    <xf numFmtId="164" fontId="12" fillId="6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Alignment="1" applyProtection="1">
      <protection hidden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locked="0"/>
    </xf>
    <xf numFmtId="49" fontId="9" fillId="0" borderId="4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49" fontId="1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 applyProtection="1">
      <protection hidden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/>
    <xf numFmtId="0" fontId="11" fillId="0" borderId="7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vertical="center"/>
      <protection hidden="1"/>
    </xf>
    <xf numFmtId="0" fontId="0" fillId="0" borderId="1" xfId="0" applyNumberFormat="1" applyBorder="1" applyAlignment="1" applyProtection="1">
      <protection locked="0"/>
    </xf>
    <xf numFmtId="0" fontId="0" fillId="0" borderId="14" xfId="0" applyBorder="1" applyAlignment="1">
      <alignment horizontal="left" vertical="center"/>
    </xf>
    <xf numFmtId="0" fontId="11" fillId="0" borderId="1" xfId="0" applyFont="1" applyBorder="1"/>
    <xf numFmtId="0" fontId="0" fillId="0" borderId="4" xfId="0" applyBorder="1" applyAlignment="1"/>
    <xf numFmtId="0" fontId="17" fillId="0" borderId="15" xfId="0" applyFont="1" applyFill="1" applyBorder="1" applyAlignment="1">
      <alignment horizontal="center" vertical="center"/>
    </xf>
    <xf numFmtId="0" fontId="0" fillId="4" borderId="1" xfId="0" applyFill="1" applyBorder="1" applyAlignment="1"/>
    <xf numFmtId="49" fontId="11" fillId="0" borderId="1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/>
    <xf numFmtId="0" fontId="21" fillId="0" borderId="4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0" fillId="0" borderId="8" xfId="0" applyBorder="1" applyAlignment="1" applyProtection="1">
      <protection hidden="1"/>
    </xf>
    <xf numFmtId="0" fontId="0" fillId="2" borderId="8" xfId="0" applyFill="1" applyBorder="1" applyAlignment="1"/>
    <xf numFmtId="0" fontId="0" fillId="2" borderId="17" xfId="0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2" fillId="7" borderId="2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/>
    </xf>
    <xf numFmtId="0" fontId="7" fillId="7" borderId="2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49" fontId="11" fillId="7" borderId="0" xfId="0" applyNumberFormat="1" applyFont="1" applyFill="1" applyBorder="1" applyAlignment="1">
      <alignment horizontal="left" vertical="center" wrapText="1"/>
    </xf>
    <xf numFmtId="49" fontId="11" fillId="7" borderId="3" xfId="0" applyNumberFormat="1" applyFont="1" applyFill="1" applyBorder="1" applyAlignment="1">
      <alignment vertical="center" wrapText="1"/>
    </xf>
    <xf numFmtId="49" fontId="12" fillId="7" borderId="0" xfId="0" applyNumberFormat="1" applyFont="1" applyFill="1" applyBorder="1" applyAlignment="1">
      <alignment horizontal="left" vertical="center" wrapText="1"/>
    </xf>
    <xf numFmtId="0" fontId="22" fillId="7" borderId="2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left" vertical="center"/>
    </xf>
    <xf numFmtId="0" fontId="11" fillId="7" borderId="4" xfId="0" applyFont="1" applyFill="1" applyBorder="1" applyAlignment="1" applyProtection="1">
      <alignment horizontal="left" vertical="center" wrapText="1"/>
      <protection locked="0"/>
    </xf>
    <xf numFmtId="0" fontId="11" fillId="7" borderId="4" xfId="0" applyFont="1" applyFill="1" applyBorder="1" applyAlignment="1" applyProtection="1">
      <alignment horizontal="center" vertical="center" wrapText="1"/>
      <protection locked="0"/>
    </xf>
    <xf numFmtId="0" fontId="11" fillId="7" borderId="54" xfId="0" applyFont="1" applyFill="1" applyBorder="1" applyAlignment="1" applyProtection="1">
      <alignment horizontal="center" vertical="center" wrapText="1"/>
      <protection locked="0"/>
    </xf>
    <xf numFmtId="0" fontId="13" fillId="10" borderId="18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" xfId="0" applyFill="1" applyBorder="1" applyAlignment="1"/>
    <xf numFmtId="0" fontId="0" fillId="3" borderId="4" xfId="0" applyFill="1" applyBorder="1" applyAlignment="1"/>
    <xf numFmtId="0" fontId="0" fillId="3" borderId="8" xfId="0" applyFill="1" applyBorder="1" applyAlignment="1" applyProtection="1">
      <protection hidden="1"/>
    </xf>
    <xf numFmtId="0" fontId="0" fillId="3" borderId="0" xfId="0" applyFill="1"/>
    <xf numFmtId="49" fontId="0" fillId="3" borderId="1" xfId="0" applyNumberFormat="1" applyFill="1" applyBorder="1"/>
    <xf numFmtId="0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" xfId="0" applyNumberFormat="1" applyFill="1" applyBorder="1" applyAlignment="1" applyProtection="1">
      <protection locked="0"/>
    </xf>
    <xf numFmtId="0" fontId="11" fillId="3" borderId="1" xfId="0" applyFont="1" applyFill="1" applyBorder="1"/>
    <xf numFmtId="0" fontId="0" fillId="14" borderId="1" xfId="0" applyNumberFormat="1" applyFill="1" applyBorder="1" applyProtection="1">
      <protection locked="0"/>
    </xf>
    <xf numFmtId="49" fontId="11" fillId="7" borderId="57" xfId="0" applyNumberFormat="1" applyFont="1" applyFill="1" applyBorder="1" applyAlignment="1">
      <alignment horizontal="left" vertical="center" wrapText="1"/>
    </xf>
    <xf numFmtId="49" fontId="11" fillId="7" borderId="58" xfId="0" applyNumberFormat="1" applyFont="1" applyFill="1" applyBorder="1" applyAlignment="1">
      <alignment horizontal="left" vertical="center" wrapText="1"/>
    </xf>
    <xf numFmtId="0" fontId="35" fillId="7" borderId="50" xfId="0" applyFont="1" applyFill="1" applyBorder="1" applyAlignment="1">
      <alignment horizontal="left" vertical="center" wrapText="1"/>
    </xf>
    <xf numFmtId="0" fontId="35" fillId="7" borderId="19" xfId="0" applyFont="1" applyFill="1" applyBorder="1" applyAlignment="1">
      <alignment horizontal="left" vertical="center" wrapText="1"/>
    </xf>
    <xf numFmtId="0" fontId="35" fillId="7" borderId="20" xfId="0" applyFont="1" applyFill="1" applyBorder="1" applyAlignment="1">
      <alignment horizontal="left" vertical="center" wrapText="1"/>
    </xf>
    <xf numFmtId="0" fontId="35" fillId="7" borderId="32" xfId="0" applyFont="1" applyFill="1" applyBorder="1" applyAlignment="1">
      <alignment horizontal="left" vertical="center" wrapText="1"/>
    </xf>
    <xf numFmtId="0" fontId="35" fillId="7" borderId="22" xfId="0" applyFont="1" applyFill="1" applyBorder="1" applyAlignment="1">
      <alignment horizontal="left" vertical="center" wrapText="1"/>
    </xf>
    <xf numFmtId="0" fontId="35" fillId="7" borderId="23" xfId="0" applyFont="1" applyFill="1" applyBorder="1" applyAlignment="1">
      <alignment horizontal="left" vertical="center" wrapText="1"/>
    </xf>
    <xf numFmtId="0" fontId="21" fillId="6" borderId="14" xfId="0" applyFont="1" applyFill="1" applyBorder="1" applyAlignment="1" applyProtection="1">
      <alignment horizontal="center" vertical="center" wrapText="1"/>
      <protection locked="0"/>
    </xf>
    <xf numFmtId="0" fontId="21" fillId="6" borderId="20" xfId="0" applyFont="1" applyFill="1" applyBorder="1" applyAlignment="1" applyProtection="1">
      <alignment horizontal="center" vertical="center" wrapText="1"/>
      <protection locked="0"/>
    </xf>
    <xf numFmtId="0" fontId="21" fillId="6" borderId="21" xfId="0" applyFont="1" applyFill="1" applyBorder="1" applyAlignment="1" applyProtection="1">
      <alignment horizontal="center" vertical="center" wrapText="1"/>
      <protection locked="0"/>
    </xf>
    <xf numFmtId="0" fontId="21" fillId="6" borderId="23" xfId="0" applyFont="1" applyFill="1" applyBorder="1" applyAlignment="1" applyProtection="1">
      <alignment horizontal="center" vertical="center" wrapText="1"/>
      <protection locked="0"/>
    </xf>
    <xf numFmtId="0" fontId="35" fillId="7" borderId="14" xfId="0" applyFont="1" applyFill="1" applyBorder="1" applyAlignment="1">
      <alignment horizontal="left" vertical="center" wrapText="1"/>
    </xf>
    <xf numFmtId="0" fontId="35" fillId="7" borderId="21" xfId="0" applyFont="1" applyFill="1" applyBorder="1" applyAlignment="1">
      <alignment horizontal="left" vertical="center" wrapText="1"/>
    </xf>
    <xf numFmtId="0" fontId="21" fillId="6" borderId="19" xfId="0" applyFont="1" applyFill="1" applyBorder="1" applyAlignment="1" applyProtection="1">
      <alignment horizontal="center" vertical="center" wrapText="1"/>
      <protection locked="0"/>
    </xf>
    <xf numFmtId="0" fontId="21" fillId="6" borderId="49" xfId="0" applyFont="1" applyFill="1" applyBorder="1" applyAlignment="1" applyProtection="1">
      <alignment horizontal="center" vertical="center" wrapText="1"/>
      <protection locked="0"/>
    </xf>
    <xf numFmtId="0" fontId="21" fillId="6" borderId="22" xfId="0" applyFont="1" applyFill="1" applyBorder="1" applyAlignment="1" applyProtection="1">
      <alignment horizontal="center" vertical="center" wrapText="1"/>
      <protection locked="0"/>
    </xf>
    <xf numFmtId="0" fontId="21" fillId="6" borderId="28" xfId="0" applyFont="1" applyFill="1" applyBorder="1" applyAlignment="1" applyProtection="1">
      <alignment horizontal="center" vertical="center" wrapText="1"/>
      <protection locked="0"/>
    </xf>
    <xf numFmtId="0" fontId="7" fillId="7" borderId="3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7" fillId="7" borderId="29" xfId="0" applyFont="1" applyFill="1" applyBorder="1" applyAlignment="1">
      <alignment horizontal="left" vertical="center" wrapText="1"/>
    </xf>
    <xf numFmtId="0" fontId="7" fillId="7" borderId="25" xfId="0" applyFont="1" applyFill="1" applyBorder="1" applyAlignment="1">
      <alignment horizontal="left" vertical="center" wrapText="1"/>
    </xf>
    <xf numFmtId="0" fontId="7" fillId="7" borderId="30" xfId="0" applyFont="1" applyFill="1" applyBorder="1" applyAlignment="1">
      <alignment horizontal="left" vertical="center" wrapText="1"/>
    </xf>
    <xf numFmtId="0" fontId="7" fillId="7" borderId="36" xfId="0" applyFont="1" applyFill="1" applyBorder="1" applyAlignment="1">
      <alignment horizontal="left" vertical="center" wrapText="1"/>
    </xf>
    <xf numFmtId="0" fontId="7" fillId="7" borderId="34" xfId="0" applyFont="1" applyFill="1" applyBorder="1" applyAlignment="1">
      <alignment horizontal="left" vertical="center" wrapText="1"/>
    </xf>
    <xf numFmtId="0" fontId="7" fillId="7" borderId="35" xfId="0" applyFont="1" applyFill="1" applyBorder="1" applyAlignment="1">
      <alignment horizontal="left" vertical="center" wrapText="1"/>
    </xf>
    <xf numFmtId="0" fontId="7" fillId="7" borderId="40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49" fontId="11" fillId="7" borderId="55" xfId="0" applyNumberFormat="1" applyFont="1" applyFill="1" applyBorder="1" applyAlignment="1">
      <alignment horizontal="left" vertical="center" wrapText="1"/>
    </xf>
    <xf numFmtId="49" fontId="11" fillId="7" borderId="56" xfId="0" applyNumberFormat="1" applyFont="1" applyFill="1" applyBorder="1" applyAlignment="1">
      <alignment horizontal="left" vertical="center" wrapText="1"/>
    </xf>
    <xf numFmtId="49" fontId="11" fillId="7" borderId="61" xfId="0" applyNumberFormat="1" applyFont="1" applyFill="1" applyBorder="1" applyAlignment="1">
      <alignment horizontal="left" vertical="center" wrapText="1"/>
    </xf>
    <xf numFmtId="49" fontId="11" fillId="7" borderId="62" xfId="0" applyNumberFormat="1" applyFont="1" applyFill="1" applyBorder="1" applyAlignment="1">
      <alignment horizontal="left" vertical="center" wrapText="1"/>
    </xf>
    <xf numFmtId="49" fontId="12" fillId="7" borderId="57" xfId="0" applyNumberFormat="1" applyFont="1" applyFill="1" applyBorder="1" applyAlignment="1">
      <alignment horizontal="left" vertical="center" wrapText="1"/>
    </xf>
    <xf numFmtId="49" fontId="12" fillId="7" borderId="58" xfId="0" applyNumberFormat="1" applyFont="1" applyFill="1" applyBorder="1" applyAlignment="1">
      <alignment horizontal="left" vertical="center" wrapText="1"/>
    </xf>
    <xf numFmtId="0" fontId="11" fillId="7" borderId="59" xfId="0" applyFont="1" applyFill="1" applyBorder="1" applyAlignment="1" applyProtection="1">
      <alignment horizontal="center" vertical="center" wrapText="1"/>
      <protection locked="0"/>
    </xf>
    <xf numFmtId="0" fontId="11" fillId="7" borderId="60" xfId="0" applyFont="1" applyFill="1" applyBorder="1" applyAlignment="1" applyProtection="1">
      <alignment horizontal="center" vertical="center" wrapText="1"/>
      <protection locked="0"/>
    </xf>
    <xf numFmtId="0" fontId="11" fillId="6" borderId="16" xfId="0" applyFont="1" applyFill="1" applyBorder="1" applyAlignment="1" applyProtection="1">
      <alignment horizontal="center" vertical="center" wrapText="1"/>
      <protection locked="0"/>
    </xf>
    <xf numFmtId="0" fontId="11" fillId="6" borderId="44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6" borderId="16" xfId="0" applyFont="1" applyFill="1" applyBorder="1" applyAlignment="1" applyProtection="1">
      <alignment horizontal="center" vertical="center"/>
      <protection locked="0"/>
    </xf>
    <xf numFmtId="0" fontId="11" fillId="6" borderId="44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28" fillId="6" borderId="37" xfId="0" applyFont="1" applyFill="1" applyBorder="1" applyAlignment="1">
      <alignment horizontal="center" vertical="center"/>
    </xf>
    <xf numFmtId="0" fontId="28" fillId="6" borderId="38" xfId="0" applyFont="1" applyFill="1" applyBorder="1" applyAlignment="1">
      <alignment horizontal="center" vertical="center"/>
    </xf>
    <xf numFmtId="0" fontId="28" fillId="6" borderId="39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vertical="center" wrapText="1"/>
    </xf>
    <xf numFmtId="0" fontId="7" fillId="7" borderId="25" xfId="0" applyFont="1" applyFill="1" applyBorder="1" applyAlignment="1">
      <alignment vertical="center" wrapText="1"/>
    </xf>
    <xf numFmtId="0" fontId="7" fillId="7" borderId="30" xfId="0" applyFont="1" applyFill="1" applyBorder="1" applyAlignment="1">
      <alignment vertical="center" wrapText="1"/>
    </xf>
    <xf numFmtId="0" fontId="7" fillId="7" borderId="36" xfId="0" applyFont="1" applyFill="1" applyBorder="1" applyAlignment="1">
      <alignment vertical="center" wrapText="1"/>
    </xf>
    <xf numFmtId="0" fontId="7" fillId="7" borderId="34" xfId="0" applyFont="1" applyFill="1" applyBorder="1" applyAlignment="1">
      <alignment vertical="center" wrapText="1"/>
    </xf>
    <xf numFmtId="0" fontId="7" fillId="7" borderId="35" xfId="0" applyFont="1" applyFill="1" applyBorder="1" applyAlignment="1">
      <alignment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7" fillId="9" borderId="18" xfId="0" applyFont="1" applyFill="1" applyBorder="1" applyAlignment="1"/>
    <xf numFmtId="0" fontId="7" fillId="9" borderId="44" xfId="0" applyFont="1" applyFill="1" applyBorder="1" applyAlignment="1"/>
    <xf numFmtId="0" fontId="7" fillId="9" borderId="47" xfId="0" applyFont="1" applyFill="1" applyBorder="1" applyAlignment="1"/>
    <xf numFmtId="0" fontId="22" fillId="7" borderId="29" xfId="0" applyFont="1" applyFill="1" applyBorder="1" applyAlignment="1">
      <alignment horizontal="center" wrapText="1"/>
    </xf>
    <xf numFmtId="0" fontId="22" fillId="7" borderId="25" xfId="0" applyFont="1" applyFill="1" applyBorder="1" applyAlignment="1">
      <alignment horizontal="center"/>
    </xf>
    <xf numFmtId="0" fontId="22" fillId="7" borderId="26" xfId="0" applyFont="1" applyFill="1" applyBorder="1" applyAlignment="1">
      <alignment horizontal="center"/>
    </xf>
    <xf numFmtId="49" fontId="11" fillId="7" borderId="7" xfId="0" applyNumberFormat="1" applyFont="1" applyFill="1" applyBorder="1" applyAlignment="1">
      <alignment horizontal="left" vertical="center" wrapText="1"/>
    </xf>
    <xf numFmtId="49" fontId="11" fillId="7" borderId="8" xfId="0" applyNumberFormat="1" applyFont="1" applyFill="1" applyBorder="1" applyAlignment="1">
      <alignment horizontal="left" vertical="center" wrapText="1"/>
    </xf>
    <xf numFmtId="0" fontId="7" fillId="10" borderId="41" xfId="0" applyFont="1" applyFill="1" applyBorder="1" applyAlignment="1"/>
    <xf numFmtId="0" fontId="7" fillId="10" borderId="42" xfId="0" applyFont="1" applyFill="1" applyBorder="1" applyAlignment="1"/>
    <xf numFmtId="0" fontId="7" fillId="10" borderId="43" xfId="0" applyFont="1" applyFill="1" applyBorder="1" applyAlignment="1"/>
    <xf numFmtId="0" fontId="13" fillId="7" borderId="29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30" fillId="4" borderId="25" xfId="0" applyFont="1" applyFill="1" applyBorder="1" applyAlignment="1">
      <alignment horizontal="center" vertical="center" wrapText="1"/>
    </xf>
    <xf numFmtId="0" fontId="30" fillId="4" borderId="26" xfId="0" applyFont="1" applyFill="1" applyBorder="1" applyAlignment="1">
      <alignment horizontal="center" vertical="center" wrapText="1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0" fontId="31" fillId="0" borderId="30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31" fillId="0" borderId="23" xfId="0" applyFont="1" applyBorder="1" applyAlignment="1" applyProtection="1">
      <alignment horizontal="center" vertical="center" wrapText="1"/>
      <protection locked="0"/>
    </xf>
    <xf numFmtId="0" fontId="7" fillId="9" borderId="41" xfId="0" applyFont="1" applyFill="1" applyBorder="1" applyAlignment="1"/>
    <xf numFmtId="0" fontId="7" fillId="9" borderId="42" xfId="0" applyFont="1" applyFill="1" applyBorder="1" applyAlignment="1"/>
    <xf numFmtId="0" fontId="7" fillId="9" borderId="43" xfId="0" applyFont="1" applyFill="1" applyBorder="1" applyAlignment="1"/>
    <xf numFmtId="0" fontId="13" fillId="10" borderId="41" xfId="0" applyFont="1" applyFill="1" applyBorder="1" applyAlignment="1">
      <alignment horizontal="center" vertical="center" wrapText="1"/>
    </xf>
    <xf numFmtId="0" fontId="13" fillId="10" borderId="42" xfId="0" applyFont="1" applyFill="1" applyBorder="1" applyAlignment="1">
      <alignment horizontal="center" vertical="center" wrapText="1"/>
    </xf>
    <xf numFmtId="0" fontId="13" fillId="10" borderId="51" xfId="0" applyFont="1" applyFill="1" applyBorder="1" applyAlignment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30" fillId="4" borderId="37" xfId="0" applyFont="1" applyFill="1" applyBorder="1" applyAlignment="1">
      <alignment horizontal="center" vertical="center" wrapText="1"/>
    </xf>
    <xf numFmtId="0" fontId="30" fillId="4" borderId="38" xfId="0" applyFont="1" applyFill="1" applyBorder="1" applyAlignment="1">
      <alignment horizontal="center" vertical="center" wrapText="1"/>
    </xf>
    <xf numFmtId="0" fontId="30" fillId="4" borderId="39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12" fillId="6" borderId="4" xfId="0" applyFont="1" applyFill="1" applyBorder="1" applyAlignment="1" applyProtection="1">
      <alignment horizontal="center"/>
      <protection locked="0"/>
    </xf>
    <xf numFmtId="0" fontId="12" fillId="6" borderId="7" xfId="0" applyFont="1" applyFill="1" applyBorder="1" applyAlignment="1" applyProtection="1">
      <alignment horizontal="center"/>
      <protection locked="0"/>
    </xf>
    <xf numFmtId="0" fontId="12" fillId="6" borderId="8" xfId="0" applyFont="1" applyFill="1" applyBorder="1" applyAlignment="1" applyProtection="1">
      <alignment horizontal="center"/>
      <protection locked="0"/>
    </xf>
    <xf numFmtId="0" fontId="12" fillId="7" borderId="4" xfId="0" applyFont="1" applyFill="1" applyBorder="1" applyAlignment="1" applyProtection="1">
      <alignment horizontal="center"/>
      <protection hidden="1"/>
    </xf>
    <xf numFmtId="0" fontId="12" fillId="7" borderId="7" xfId="0" applyFont="1" applyFill="1" applyBorder="1" applyAlignment="1" applyProtection="1">
      <alignment horizontal="center"/>
      <protection hidden="1"/>
    </xf>
    <xf numFmtId="0" fontId="12" fillId="7" borderId="13" xfId="0" applyFont="1" applyFill="1" applyBorder="1" applyAlignment="1" applyProtection="1">
      <alignment horizontal="center"/>
      <protection hidden="1"/>
    </xf>
    <xf numFmtId="0" fontId="12" fillId="6" borderId="13" xfId="0" applyFont="1" applyFill="1" applyBorder="1" applyAlignment="1" applyProtection="1">
      <alignment horizontal="center"/>
      <protection locked="0"/>
    </xf>
    <xf numFmtId="0" fontId="7" fillId="11" borderId="45" xfId="0" applyFont="1" applyFill="1" applyBorder="1" applyAlignment="1" applyProtection="1">
      <alignment horizontal="left"/>
      <protection hidden="1"/>
    </xf>
    <xf numFmtId="0" fontId="7" fillId="11" borderId="38" xfId="0" applyFont="1" applyFill="1" applyBorder="1" applyAlignment="1" applyProtection="1">
      <alignment horizontal="left"/>
      <protection hidden="1"/>
    </xf>
    <xf numFmtId="0" fontId="7" fillId="11" borderId="39" xfId="0" applyFont="1" applyFill="1" applyBorder="1" applyAlignment="1" applyProtection="1">
      <alignment horizontal="left"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7" borderId="8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7" borderId="33" xfId="0" applyFill="1" applyBorder="1" applyAlignment="1">
      <alignment horizontal="center" wrapText="1"/>
    </xf>
    <xf numFmtId="0" fontId="0" fillId="7" borderId="34" xfId="0" applyFill="1" applyBorder="1" applyAlignment="1">
      <alignment horizontal="center" wrapText="1"/>
    </xf>
    <xf numFmtId="0" fontId="0" fillId="7" borderId="35" xfId="0" applyFill="1" applyBorder="1" applyAlignment="1">
      <alignment horizontal="center" wrapText="1"/>
    </xf>
    <xf numFmtId="0" fontId="7" fillId="9" borderId="16" xfId="0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21" fillId="6" borderId="4" xfId="0" applyFont="1" applyFill="1" applyBorder="1" applyAlignment="1" applyProtection="1">
      <alignment horizontal="center" vertical="center" wrapText="1"/>
      <protection locked="0"/>
    </xf>
    <xf numFmtId="0" fontId="21" fillId="6" borderId="7" xfId="0" applyFont="1" applyFill="1" applyBorder="1" applyAlignment="1" applyProtection="1">
      <alignment horizontal="center" vertical="center" wrapText="1"/>
      <protection locked="0"/>
    </xf>
    <xf numFmtId="0" fontId="21" fillId="6" borderId="13" xfId="0" applyFont="1" applyFill="1" applyBorder="1" applyAlignment="1" applyProtection="1">
      <alignment horizontal="center" vertical="center" wrapText="1"/>
      <protection locked="0"/>
    </xf>
    <xf numFmtId="0" fontId="13" fillId="7" borderId="29" xfId="0" applyFont="1" applyFill="1" applyBorder="1" applyAlignment="1">
      <alignment wrapText="1"/>
    </xf>
    <xf numFmtId="0" fontId="13" fillId="7" borderId="25" xfId="0" applyFont="1" applyFill="1" applyBorder="1" applyAlignment="1">
      <alignment wrapText="1"/>
    </xf>
    <xf numFmtId="0" fontId="13" fillId="7" borderId="30" xfId="0" applyFont="1" applyFill="1" applyBorder="1" applyAlignment="1">
      <alignment wrapText="1"/>
    </xf>
    <xf numFmtId="0" fontId="13" fillId="7" borderId="36" xfId="0" applyFont="1" applyFill="1" applyBorder="1" applyAlignment="1">
      <alignment wrapText="1"/>
    </xf>
    <xf numFmtId="0" fontId="13" fillId="7" borderId="34" xfId="0" applyFont="1" applyFill="1" applyBorder="1" applyAlignment="1">
      <alignment wrapText="1"/>
    </xf>
    <xf numFmtId="0" fontId="13" fillId="7" borderId="35" xfId="0" applyFont="1" applyFill="1" applyBorder="1" applyAlignment="1">
      <alignment wrapText="1"/>
    </xf>
    <xf numFmtId="0" fontId="21" fillId="6" borderId="24" xfId="0" applyFont="1" applyFill="1" applyBorder="1" applyAlignment="1" applyProtection="1">
      <alignment horizontal="center" vertical="center" wrapText="1"/>
      <protection locked="0"/>
    </xf>
    <xf numFmtId="0" fontId="21" fillId="6" borderId="25" xfId="0" applyFont="1" applyFill="1" applyBorder="1" applyAlignment="1" applyProtection="1">
      <alignment horizontal="center" vertical="center" wrapText="1"/>
      <protection locked="0"/>
    </xf>
    <xf numFmtId="0" fontId="21" fillId="6" borderId="26" xfId="0" applyFont="1" applyFill="1" applyBorder="1" applyAlignment="1" applyProtection="1">
      <alignment horizontal="center" vertical="center" wrapText="1"/>
      <protection locked="0"/>
    </xf>
    <xf numFmtId="0" fontId="21" fillId="6" borderId="33" xfId="0" applyFont="1" applyFill="1" applyBorder="1" applyAlignment="1" applyProtection="1">
      <alignment horizontal="center" vertical="center" wrapText="1"/>
      <protection locked="0"/>
    </xf>
    <xf numFmtId="0" fontId="21" fillId="6" borderId="34" xfId="0" applyFont="1" applyFill="1" applyBorder="1" applyAlignment="1" applyProtection="1">
      <alignment horizontal="center" vertical="center" wrapText="1"/>
      <protection locked="0"/>
    </xf>
    <xf numFmtId="0" fontId="21" fillId="6" borderId="46" xfId="0" applyFont="1" applyFill="1" applyBorder="1" applyAlignment="1" applyProtection="1">
      <alignment horizontal="center" vertical="center" wrapText="1"/>
      <protection locked="0"/>
    </xf>
    <xf numFmtId="0" fontId="13" fillId="7" borderId="24" xfId="0" applyFont="1" applyFill="1" applyBorder="1" applyAlignment="1">
      <alignment horizontal="left" wrapText="1"/>
    </xf>
    <xf numFmtId="0" fontId="13" fillId="7" borderId="30" xfId="0" applyFont="1" applyFill="1" applyBorder="1" applyAlignment="1">
      <alignment horizontal="left" wrapText="1"/>
    </xf>
    <xf numFmtId="0" fontId="13" fillId="7" borderId="33" xfId="0" applyFont="1" applyFill="1" applyBorder="1" applyAlignment="1">
      <alignment horizontal="left" wrapText="1"/>
    </xf>
    <xf numFmtId="0" fontId="13" fillId="7" borderId="35" xfId="0" applyFont="1" applyFill="1" applyBorder="1" applyAlignment="1">
      <alignment horizontal="left" wrapText="1"/>
    </xf>
    <xf numFmtId="0" fontId="22" fillId="7" borderId="29" xfId="0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14" fontId="21" fillId="6" borderId="16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44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4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0" fontId="31" fillId="0" borderId="31" xfId="0" applyFont="1" applyBorder="1" applyAlignment="1" applyProtection="1">
      <alignment horizontal="center" vertical="center" wrapText="1"/>
      <protection locked="0"/>
    </xf>
    <xf numFmtId="0" fontId="23" fillId="7" borderId="50" xfId="0" applyFont="1" applyFill="1" applyBorder="1" applyAlignment="1">
      <alignment horizontal="left" vertical="center" wrapText="1"/>
    </xf>
    <xf numFmtId="0" fontId="23" fillId="7" borderId="19" xfId="0" applyFont="1" applyFill="1" applyBorder="1" applyAlignment="1">
      <alignment horizontal="left" vertical="center" wrapText="1"/>
    </xf>
    <xf numFmtId="0" fontId="23" fillId="7" borderId="20" xfId="0" applyFont="1" applyFill="1" applyBorder="1" applyAlignment="1">
      <alignment horizontal="left" vertical="center" wrapText="1"/>
    </xf>
    <xf numFmtId="0" fontId="23" fillId="7" borderId="32" xfId="0" applyFont="1" applyFill="1" applyBorder="1" applyAlignment="1">
      <alignment horizontal="left" vertical="center" wrapText="1"/>
    </xf>
    <xf numFmtId="0" fontId="23" fillId="7" borderId="22" xfId="0" applyFont="1" applyFill="1" applyBorder="1" applyAlignment="1">
      <alignment horizontal="left" vertical="center" wrapText="1"/>
    </xf>
    <xf numFmtId="0" fontId="23" fillId="7" borderId="23" xfId="0" applyFont="1" applyFill="1" applyBorder="1" applyAlignment="1">
      <alignment horizontal="left" vertical="center" wrapText="1"/>
    </xf>
    <xf numFmtId="0" fontId="13" fillId="7" borderId="50" xfId="0" applyFont="1" applyFill="1" applyBorder="1" applyAlignment="1">
      <alignment wrapText="1"/>
    </xf>
    <xf numFmtId="0" fontId="13" fillId="7" borderId="19" xfId="0" applyFont="1" applyFill="1" applyBorder="1" applyAlignment="1">
      <alignment wrapText="1"/>
    </xf>
    <xf numFmtId="0" fontId="13" fillId="7" borderId="20" xfId="0" applyFont="1" applyFill="1" applyBorder="1" applyAlignment="1">
      <alignment wrapText="1"/>
    </xf>
    <xf numFmtId="0" fontId="13" fillId="7" borderId="14" xfId="0" applyFont="1" applyFill="1" applyBorder="1" applyAlignment="1">
      <alignment wrapText="1"/>
    </xf>
    <xf numFmtId="0" fontId="13" fillId="7" borderId="33" xfId="0" applyFont="1" applyFill="1" applyBorder="1" applyAlignment="1">
      <alignment wrapText="1"/>
    </xf>
    <xf numFmtId="0" fontId="7" fillId="7" borderId="4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7" borderId="13" xfId="0" applyFont="1" applyFill="1" applyBorder="1" applyAlignment="1">
      <alignment horizontal="center" wrapText="1"/>
    </xf>
    <xf numFmtId="0" fontId="21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40" xfId="0" applyFont="1" applyFill="1" applyBorder="1" applyAlignment="1" applyProtection="1">
      <alignment horizontal="center"/>
      <protection hidden="1"/>
    </xf>
    <xf numFmtId="0" fontId="25" fillId="0" borderId="45" xfId="0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0" fontId="12" fillId="0" borderId="38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9" fillId="0" borderId="4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wrapText="1"/>
    </xf>
    <xf numFmtId="0" fontId="27" fillId="0" borderId="42" xfId="0" applyFont="1" applyBorder="1" applyAlignment="1">
      <alignment horizontal="center" wrapText="1"/>
    </xf>
    <xf numFmtId="0" fontId="27" fillId="0" borderId="43" xfId="0" applyFont="1" applyBorder="1" applyAlignment="1">
      <alignment horizontal="center" wrapText="1"/>
    </xf>
    <xf numFmtId="0" fontId="25" fillId="0" borderId="18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12" fillId="0" borderId="12" xfId="0" applyFont="1" applyBorder="1" applyAlignment="1"/>
    <xf numFmtId="0" fontId="29" fillId="0" borderId="16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/>
    </xf>
    <xf numFmtId="0" fontId="2" fillId="0" borderId="37" xfId="0" applyFont="1" applyBorder="1" applyAlignment="1"/>
    <xf numFmtId="0" fontId="2" fillId="0" borderId="38" xfId="0" applyFont="1" applyBorder="1" applyAlignment="1"/>
    <xf numFmtId="0" fontId="12" fillId="0" borderId="38" xfId="0" applyFont="1" applyBorder="1" applyAlignment="1"/>
    <xf numFmtId="0" fontId="12" fillId="0" borderId="39" xfId="0" applyFont="1" applyBorder="1" applyAlignment="1"/>
    <xf numFmtId="0" fontId="25" fillId="0" borderId="40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4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6" fillId="6" borderId="1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1" fillId="7" borderId="7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14" fontId="21" fillId="6" borderId="24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25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30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33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34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35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14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19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9" borderId="16" xfId="0" applyFont="1" applyFill="1" applyBorder="1" applyAlignment="1">
      <alignment horizontal="center" wrapText="1"/>
    </xf>
    <xf numFmtId="0" fontId="24" fillId="9" borderId="12" xfId="0" applyFont="1" applyFill="1" applyBorder="1" applyAlignment="1">
      <alignment horizontal="center" wrapText="1"/>
    </xf>
    <xf numFmtId="0" fontId="23" fillId="7" borderId="14" xfId="0" applyFont="1" applyFill="1" applyBorder="1" applyAlignment="1">
      <alignment horizontal="left" vertical="center" wrapText="1"/>
    </xf>
    <xf numFmtId="0" fontId="23" fillId="7" borderId="21" xfId="0" applyFont="1" applyFill="1" applyBorder="1" applyAlignment="1">
      <alignment horizontal="left" vertical="center" wrapText="1"/>
    </xf>
    <xf numFmtId="0" fontId="12" fillId="6" borderId="24" xfId="0" applyFont="1" applyFill="1" applyBorder="1" applyAlignment="1" applyProtection="1">
      <alignment horizontal="center" vertical="center" wrapText="1"/>
      <protection locked="0"/>
    </xf>
    <xf numFmtId="0" fontId="12" fillId="6" borderId="25" xfId="0" applyFont="1" applyFill="1" applyBorder="1" applyAlignment="1" applyProtection="1">
      <alignment horizontal="center" vertical="center" wrapText="1"/>
      <protection locked="0"/>
    </xf>
    <xf numFmtId="0" fontId="12" fillId="6" borderId="26" xfId="0" applyFont="1" applyFill="1" applyBorder="1" applyAlignment="1" applyProtection="1">
      <alignment horizontal="center" vertical="center" wrapText="1"/>
      <protection locked="0"/>
    </xf>
    <xf numFmtId="0" fontId="12" fillId="6" borderId="27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 wrapText="1"/>
      <protection locked="0"/>
    </xf>
    <xf numFmtId="0" fontId="12" fillId="6" borderId="21" xfId="0" applyFont="1" applyFill="1" applyBorder="1" applyAlignment="1" applyProtection="1">
      <alignment horizontal="center" vertical="center" wrapText="1"/>
      <protection locked="0"/>
    </xf>
    <xf numFmtId="0" fontId="12" fillId="6" borderId="22" xfId="0" applyFont="1" applyFill="1" applyBorder="1" applyAlignment="1" applyProtection="1">
      <alignment horizontal="center" vertical="center" wrapText="1"/>
      <protection locked="0"/>
    </xf>
    <xf numFmtId="0" fontId="12" fillId="6" borderId="28" xfId="0" applyFont="1" applyFill="1" applyBorder="1" applyAlignment="1" applyProtection="1">
      <alignment horizontal="center" vertical="center" wrapText="1"/>
      <protection locked="0"/>
    </xf>
    <xf numFmtId="0" fontId="22" fillId="7" borderId="25" xfId="0" applyFont="1" applyFill="1" applyBorder="1" applyAlignment="1">
      <alignment horizontal="center" wrapText="1"/>
    </xf>
    <xf numFmtId="0" fontId="22" fillId="7" borderId="26" xfId="0" applyFont="1" applyFill="1" applyBorder="1" applyAlignment="1">
      <alignment horizontal="center" wrapText="1"/>
    </xf>
    <xf numFmtId="0" fontId="22" fillId="7" borderId="2" xfId="0" applyFont="1" applyFill="1" applyBorder="1" applyAlignment="1">
      <alignment horizontal="center" wrapText="1"/>
    </xf>
    <xf numFmtId="0" fontId="22" fillId="7" borderId="0" xfId="0" applyFont="1" applyFill="1" applyBorder="1" applyAlignment="1">
      <alignment horizontal="center" wrapText="1"/>
    </xf>
    <xf numFmtId="0" fontId="22" fillId="7" borderId="3" xfId="0" applyFont="1" applyFill="1" applyBorder="1" applyAlignment="1">
      <alignment horizontal="center" wrapText="1"/>
    </xf>
    <xf numFmtId="0" fontId="7" fillId="12" borderId="34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17">
    <dxf>
      <font>
        <b/>
        <i val="0"/>
        <color rgb="FFFFFF00"/>
        <name val="Calibri Light"/>
        <scheme val="none"/>
      </font>
      <fill>
        <patternFill patternType="solid">
          <bgColor rgb="FFFF0000"/>
        </patternFill>
      </fill>
    </dxf>
    <dxf>
      <font>
        <b/>
        <i val="0"/>
        <color rgb="FFFFFF00"/>
        <name val="Calibri Light"/>
        <scheme val="none"/>
      </font>
      <fill>
        <patternFill patternType="solid">
          <bgColor rgb="FFFF0000"/>
        </patternFill>
      </fill>
    </dxf>
    <dxf>
      <font>
        <b/>
        <i val="0"/>
        <color rgb="FFFFFF00"/>
        <name val="Calibri Light"/>
        <scheme val="none"/>
      </font>
      <fill>
        <patternFill patternType="solid">
          <bgColor rgb="FFFF0000"/>
        </patternFill>
      </fill>
    </dxf>
    <dxf>
      <font>
        <b/>
        <i val="0"/>
        <color rgb="FFFFFF00"/>
        <name val="Calibri Light"/>
        <scheme val="none"/>
      </font>
      <fill>
        <patternFill patternType="solid"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581025</xdr:colOff>
      <xdr:row>4</xdr:row>
      <xdr:rowOff>85725</xdr:rowOff>
    </xdr:to>
    <xdr:pic>
      <xdr:nvPicPr>
        <xdr:cNvPr id="1317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29813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zef/Desktop/Praca/NPPKR/ok/Priloha%20c.%208%20Vyzvy%20KV%20-%20P%20ri&#769;loha%20c&#780;.%206B%20Z&#780;iadosti%20o%20KV%20-%20Zadanie%20pre%20zhotovenie%20cenovej%20ponuky%20-%20typ%20B_18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/>
      <sheetData sheetId="1">
        <row r="8">
          <cell r="E8" t="str">
            <v xml:space="preserve">D201+D203; </v>
          </cell>
        </row>
        <row r="9">
          <cell r="E9" t="str">
            <v xml:space="preserve">D201+D203+D405; </v>
          </cell>
        </row>
        <row r="10">
          <cell r="E10" t="str">
            <v xml:space="preserve">D201+D203+D204; </v>
          </cell>
        </row>
        <row r="11">
          <cell r="E11" t="str">
            <v xml:space="preserve">D201+D203+D204; </v>
          </cell>
        </row>
        <row r="12">
          <cell r="E12" t="str">
            <v xml:space="preserve">D201+D203+D204; </v>
          </cell>
        </row>
        <row r="13">
          <cell r="E13" t="str">
            <v xml:space="preserve">D201+D203+D204; </v>
          </cell>
        </row>
        <row r="14">
          <cell r="E14" t="str">
            <v xml:space="preserve">D201+D203+D204; </v>
          </cell>
        </row>
        <row r="15">
          <cell r="E15" t="str">
            <v xml:space="preserve">D201+D203+D204; </v>
          </cell>
        </row>
        <row r="16">
          <cell r="E16" t="str">
            <v xml:space="preserve">D201+D203+D204; </v>
          </cell>
        </row>
        <row r="17">
          <cell r="E17" t="str">
            <v xml:space="preserve">D201+D203+D204; </v>
          </cell>
        </row>
        <row r="20">
          <cell r="E20" t="str">
            <v/>
          </cell>
        </row>
        <row r="21">
          <cell r="E21" t="str">
            <v xml:space="preserve"> D101; </v>
          </cell>
        </row>
        <row r="22">
          <cell r="E22" t="str">
            <v xml:space="preserve"> D101; </v>
          </cell>
        </row>
        <row r="23">
          <cell r="E23" t="str">
            <v xml:space="preserve"> D102; </v>
          </cell>
        </row>
        <row r="24">
          <cell r="E24" t="str">
            <v xml:space="preserve"> D101+D102; </v>
          </cell>
        </row>
        <row r="25">
          <cell r="E25" t="str">
            <v xml:space="preserve"> D103+D104; </v>
          </cell>
        </row>
        <row r="26">
          <cell r="E26" t="str">
            <v xml:space="preserve"> D103+D104; </v>
          </cell>
        </row>
        <row r="27">
          <cell r="E27" t="str">
            <v xml:space="preserve"> D105; </v>
          </cell>
        </row>
        <row r="28">
          <cell r="E28" t="str">
            <v xml:space="preserve"> D105; </v>
          </cell>
        </row>
        <row r="29">
          <cell r="E29" t="str">
            <v xml:space="preserve"> D106; </v>
          </cell>
        </row>
        <row r="30">
          <cell r="E30" t="str">
            <v xml:space="preserve"> D106; </v>
          </cell>
        </row>
        <row r="31">
          <cell r="E31" t="str">
            <v xml:space="preserve"> D302+D305; </v>
          </cell>
        </row>
        <row r="32">
          <cell r="E32" t="str">
            <v xml:space="preserve"> D107+D305; </v>
          </cell>
        </row>
        <row r="35">
          <cell r="E35" t="str">
            <v/>
          </cell>
        </row>
        <row r="36">
          <cell r="E36" t="str">
            <v xml:space="preserve"> D303+D304+D305+D316+D203; </v>
          </cell>
        </row>
        <row r="37">
          <cell r="E37" t="str">
            <v xml:space="preserve"> D301+D310+D316+D317; </v>
          </cell>
        </row>
        <row r="38">
          <cell r="E38" t="str">
            <v xml:space="preserve"> D301; </v>
          </cell>
        </row>
        <row r="39">
          <cell r="E39" t="str">
            <v xml:space="preserve"> D304+D305+D306+D311; </v>
          </cell>
        </row>
        <row r="40">
          <cell r="E40" t="str">
            <v xml:space="preserve"> D304+D305+D308+D315; </v>
          </cell>
        </row>
        <row r="41">
          <cell r="E41" t="str">
            <v xml:space="preserve"> D301+D304+D306+D310+D311+D314+D315+D316+D317; </v>
          </cell>
        </row>
        <row r="42">
          <cell r="E42" t="str">
            <v xml:space="preserve"> D304+D305+D306+D311; </v>
          </cell>
        </row>
        <row r="43">
          <cell r="E43" t="str">
            <v xml:space="preserve"> D304+D311+D312; </v>
          </cell>
        </row>
        <row r="44">
          <cell r="E44" t="str">
            <v xml:space="preserve"> D302+D304+D313; </v>
          </cell>
        </row>
        <row r="45">
          <cell r="E45" t="str">
            <v xml:space="preserve"> D304+D305+D307+D310+D314; </v>
          </cell>
        </row>
        <row r="46">
          <cell r="E46" t="str">
            <v xml:space="preserve"> D304+D305+D307+D308+D309+D310+D314+D315+D316+D317+D318; </v>
          </cell>
        </row>
        <row r="47">
          <cell r="E47" t="str">
            <v xml:space="preserve"> D303+D310+D314+D316+D203; </v>
          </cell>
        </row>
        <row r="48">
          <cell r="E48" t="str">
            <v xml:space="preserve"> D303+D314+D316+D203; </v>
          </cell>
        </row>
        <row r="49">
          <cell r="E49" t="str">
            <v xml:space="preserve"> D301+D303+D304+D308+D309+D310+D314+D315+D316+D317+D318; </v>
          </cell>
        </row>
        <row r="50">
          <cell r="E50" t="str">
            <v xml:space="preserve"> D304+D308+D310+D314+D315+D316+D318; </v>
          </cell>
        </row>
        <row r="51">
          <cell r="E51" t="str">
            <v xml:space="preserve"> D303+D309+D310+D314+D316+D203; </v>
          </cell>
        </row>
        <row r="54">
          <cell r="E54" t="str">
            <v/>
          </cell>
        </row>
        <row r="55">
          <cell r="E55" t="str">
            <v xml:space="preserve"> D402; </v>
          </cell>
        </row>
        <row r="56">
          <cell r="E56" t="str">
            <v xml:space="preserve"> D402; </v>
          </cell>
        </row>
        <row r="57">
          <cell r="E57" t="str">
            <v xml:space="preserve"> D403; </v>
          </cell>
        </row>
        <row r="58">
          <cell r="E58" t="str">
            <v xml:space="preserve"> D403; </v>
          </cell>
        </row>
        <row r="59">
          <cell r="E59" t="str">
            <v xml:space="preserve"> D404; </v>
          </cell>
        </row>
        <row r="60">
          <cell r="E60" t="str">
            <v xml:space="preserve"> D406; </v>
          </cell>
        </row>
        <row r="61">
          <cell r="E61" t="str">
            <v xml:space="preserve"> D406; </v>
          </cell>
        </row>
        <row r="62">
          <cell r="E62" t="str">
            <v xml:space="preserve"> D408; </v>
          </cell>
        </row>
        <row r="63">
          <cell r="E63" t="str">
            <v xml:space="preserve"> D408; </v>
          </cell>
        </row>
        <row r="64">
          <cell r="E64" t="str">
            <v xml:space="preserve"> D407; </v>
          </cell>
        </row>
        <row r="65">
          <cell r="E65" t="str">
            <v xml:space="preserve"> D401; </v>
          </cell>
        </row>
        <row r="66">
          <cell r="E66" t="str">
            <v xml:space="preserve"> D401; </v>
          </cell>
        </row>
        <row r="67">
          <cell r="E67" t="str">
            <v xml:space="preserve"> D401; </v>
          </cell>
        </row>
        <row r="68">
          <cell r="E68" t="str">
            <v xml:space="preserve"> D401; </v>
          </cell>
        </row>
        <row r="69">
          <cell r="E69" t="str">
            <v xml:space="preserve"> D401; </v>
          </cell>
        </row>
        <row r="70">
          <cell r="E70" t="str">
            <v xml:space="preserve"> D401;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BM125"/>
  <sheetViews>
    <sheetView showGridLines="0" tabSelected="1" topLeftCell="A51" zoomScale="115" zoomScaleNormal="115" zoomScaleSheetLayoutView="40" zoomScalePageLayoutView="90" workbookViewId="0">
      <selection activeCell="J52" sqref="J52:P52"/>
    </sheetView>
  </sheetViews>
  <sheetFormatPr defaultRowHeight="15" x14ac:dyDescent="0.25"/>
  <cols>
    <col min="1" max="1" width="1.28515625" customWidth="1"/>
    <col min="2" max="2" width="6.28515625" customWidth="1"/>
    <col min="3" max="3" width="10.42578125" customWidth="1"/>
    <col min="4" max="4" width="3" customWidth="1"/>
    <col min="6" max="6" width="7.140625" customWidth="1"/>
    <col min="8" max="8" width="3.5703125" customWidth="1"/>
    <col min="9" max="9" width="7.7109375" customWidth="1"/>
    <col min="10" max="10" width="10.42578125" customWidth="1"/>
    <col min="11" max="11" width="6.85546875" customWidth="1"/>
    <col min="12" max="12" width="6.5703125" customWidth="1"/>
    <col min="13" max="13" width="8.42578125" customWidth="1"/>
    <col min="14" max="14" width="2.28515625" customWidth="1"/>
    <col min="15" max="15" width="1.140625" customWidth="1"/>
    <col min="16" max="16" width="5.7109375" customWidth="1"/>
    <col min="17" max="20" width="8.85546875" hidden="1" customWidth="1"/>
    <col min="21" max="21" width="22" style="73" hidden="1" customWidth="1"/>
    <col min="22" max="22" width="17.85546875" style="73" hidden="1" customWidth="1"/>
    <col min="23" max="23" width="13.5703125" style="73" hidden="1" customWidth="1"/>
    <col min="24" max="24" width="18" style="73" hidden="1" customWidth="1"/>
    <col min="25" max="32" width="17.28515625" style="73" hidden="1" customWidth="1"/>
    <col min="33" max="34" width="17.28515625" style="52" hidden="1" customWidth="1"/>
    <col min="35" max="35" width="8.85546875" style="73" hidden="1" customWidth="1"/>
    <col min="36" max="41" width="8.85546875" hidden="1" customWidth="1"/>
    <col min="42" max="42" width="34.7109375" hidden="1" customWidth="1"/>
    <col min="43" max="43" width="13.7109375" style="32" hidden="1" customWidth="1"/>
    <col min="44" max="44" width="8.85546875" style="32" hidden="1" customWidth="1"/>
    <col min="45" max="45" width="8.85546875" hidden="1" customWidth="1"/>
    <col min="46" max="46" width="29.42578125" style="73" hidden="1" customWidth="1"/>
    <col min="47" max="47" width="14.42578125" hidden="1" customWidth="1"/>
    <col min="48" max="49" width="8.7109375" hidden="1" customWidth="1"/>
    <col min="50" max="50" width="14.42578125" hidden="1" customWidth="1"/>
    <col min="51" max="51" width="59.5703125" style="73" hidden="1" customWidth="1"/>
    <col min="52" max="53" width="10.28515625" hidden="1" customWidth="1"/>
    <col min="54" max="55" width="14.42578125" hidden="1" customWidth="1"/>
    <col min="56" max="56" width="10" hidden="1" customWidth="1"/>
    <col min="57" max="59" width="8.85546875" hidden="1" customWidth="1"/>
    <col min="60" max="65" width="9.140625" hidden="1" customWidth="1"/>
    <col min="66" max="103" width="9.140625" customWidth="1"/>
    <col min="104" max="104" width="0.28515625" customWidth="1"/>
  </cols>
  <sheetData>
    <row r="1" spans="1:65" ht="14.45" customHeight="1" x14ac:dyDescent="0.25">
      <c r="U1" s="61" t="s">
        <v>100</v>
      </c>
      <c r="V1" s="62"/>
      <c r="W1" s="61" t="s">
        <v>129</v>
      </c>
      <c r="X1" s="62"/>
      <c r="Y1" s="61" t="s">
        <v>132</v>
      </c>
      <c r="Z1" s="61"/>
      <c r="AA1" s="61" t="s">
        <v>80</v>
      </c>
      <c r="AB1" s="62"/>
      <c r="AC1" s="61" t="s">
        <v>138</v>
      </c>
      <c r="AD1" s="62"/>
      <c r="AE1" s="61" t="s">
        <v>139</v>
      </c>
      <c r="AF1" s="87"/>
      <c r="AG1" s="80" t="s">
        <v>210</v>
      </c>
      <c r="AH1" s="63" t="s">
        <v>145</v>
      </c>
      <c r="AI1" s="62"/>
      <c r="AP1" s="29" t="s">
        <v>94</v>
      </c>
      <c r="AQ1" s="35" t="str">
        <f>IF([1]Hárok2!E7="","",[1]Hárok2!E7)</f>
        <v/>
      </c>
      <c r="AR1" s="33"/>
      <c r="AT1" s="81" t="s">
        <v>16</v>
      </c>
      <c r="AU1" s="35" t="str">
        <f>IF([1]Hárok2!E20="","",[1]Hárok2!E20)</f>
        <v/>
      </c>
      <c r="AV1" s="34"/>
      <c r="AX1" s="31" t="s">
        <v>28</v>
      </c>
      <c r="AY1" s="76" t="str">
        <f>IF([1]Hárok2!E35="","",[1]Hárok2!E35)</f>
        <v/>
      </c>
      <c r="AZ1" s="34"/>
      <c r="BB1" s="31" t="s">
        <v>97</v>
      </c>
      <c r="BC1" s="35" t="str">
        <f>IF([1]Hárok2!E54="","",[1]Hárok2!E54)</f>
        <v/>
      </c>
      <c r="BD1" s="34"/>
    </row>
    <row r="2" spans="1:65" ht="28.9" customHeight="1" x14ac:dyDescent="0.25">
      <c r="U2" s="85" t="s">
        <v>153</v>
      </c>
      <c r="V2" s="86" t="s">
        <v>209</v>
      </c>
      <c r="W2" s="85" t="s">
        <v>153</v>
      </c>
      <c r="X2" s="86" t="s">
        <v>209</v>
      </c>
      <c r="Y2" s="85" t="s">
        <v>153</v>
      </c>
      <c r="Z2" s="86" t="s">
        <v>209</v>
      </c>
      <c r="AA2" s="85" t="s">
        <v>153</v>
      </c>
      <c r="AB2" s="86" t="s">
        <v>209</v>
      </c>
      <c r="AC2" s="85" t="s">
        <v>153</v>
      </c>
      <c r="AD2" s="86" t="s">
        <v>209</v>
      </c>
      <c r="AE2" s="85" t="s">
        <v>153</v>
      </c>
      <c r="AF2" s="86" t="s">
        <v>209</v>
      </c>
      <c r="AG2" s="85" t="s">
        <v>153</v>
      </c>
      <c r="AH2" s="85" t="s">
        <v>153</v>
      </c>
      <c r="AI2" s="62"/>
      <c r="AP2" s="30" t="s">
        <v>7</v>
      </c>
      <c r="AQ2" s="35" t="str">
        <f>IF([1]Hárok2!E8="","",[1]Hárok2!E8)</f>
        <v xml:space="preserve">D201+D203; </v>
      </c>
      <c r="AR2" s="34" t="b">
        <v>1</v>
      </c>
      <c r="AT2" s="62" t="s">
        <v>18</v>
      </c>
      <c r="AU2" s="131" t="str">
        <f>IF([1]Hárok2!E21="","",[1]Hárok2!E21)</f>
        <v xml:space="preserve"> D101; </v>
      </c>
      <c r="AV2" s="34" t="b">
        <v>0</v>
      </c>
      <c r="AX2" s="28" t="s">
        <v>167</v>
      </c>
      <c r="AY2" s="76" t="str">
        <f>IF([1]Hárok2!E36="","",[1]Hárok2!E36)</f>
        <v xml:space="preserve"> D303+D304+D305+D316+D203; </v>
      </c>
      <c r="AZ2" s="34" t="b">
        <v>0</v>
      </c>
      <c r="BB2" s="28" t="s">
        <v>42</v>
      </c>
      <c r="BC2" s="35" t="str">
        <f>IF([1]Hárok2!E55="","",[1]Hárok2!E55)</f>
        <v xml:space="preserve"> D402; </v>
      </c>
      <c r="BD2" s="34" t="b">
        <v>0</v>
      </c>
    </row>
    <row r="3" spans="1:65" ht="26.45" customHeight="1" x14ac:dyDescent="0.25">
      <c r="T3" t="s">
        <v>17</v>
      </c>
      <c r="U3" s="64" t="s">
        <v>59</v>
      </c>
      <c r="V3" s="40" t="s">
        <v>212</v>
      </c>
      <c r="W3" s="64" t="s">
        <v>217</v>
      </c>
      <c r="X3" s="40" t="s">
        <v>220</v>
      </c>
      <c r="Y3" s="65" t="s">
        <v>221</v>
      </c>
      <c r="Z3" s="43" t="s">
        <v>222</v>
      </c>
      <c r="AA3" s="83" t="s">
        <v>207</v>
      </c>
      <c r="AB3" s="84" t="s">
        <v>208</v>
      </c>
      <c r="AC3" s="67" t="s">
        <v>227</v>
      </c>
      <c r="AD3" s="43" t="s">
        <v>234</v>
      </c>
      <c r="AE3" s="66" t="s">
        <v>230</v>
      </c>
      <c r="AF3" s="88" t="s">
        <v>240</v>
      </c>
      <c r="AG3" s="95">
        <v>1</v>
      </c>
      <c r="AH3" s="90" t="s">
        <v>146</v>
      </c>
      <c r="AI3" s="62"/>
      <c r="AP3" s="30" t="s">
        <v>95</v>
      </c>
      <c r="AQ3" s="35" t="str">
        <f>IF([1]Hárok2!E9="","",[1]Hárok2!E9)</f>
        <v xml:space="preserve">D201+D203+D405; </v>
      </c>
      <c r="AR3" s="34" t="b">
        <v>0</v>
      </c>
      <c r="AT3" s="62" t="s">
        <v>19</v>
      </c>
      <c r="AU3" s="131" t="str">
        <f>IF([1]Hárok2!E22="","",[1]Hárok2!E22)</f>
        <v xml:space="preserve"> D101; </v>
      </c>
      <c r="AV3" s="34" t="b">
        <v>0</v>
      </c>
      <c r="AX3" s="28" t="s">
        <v>29</v>
      </c>
      <c r="AY3" s="76" t="str">
        <f>IF([1]Hárok2!E37="","",[1]Hárok2!E37)</f>
        <v xml:space="preserve"> D301+D310+D316+D317; </v>
      </c>
      <c r="AZ3" s="34" t="b">
        <v>0</v>
      </c>
      <c r="BB3" s="28" t="s">
        <v>43</v>
      </c>
      <c r="BC3" s="35" t="str">
        <f>IF([1]Hárok2!E56="","",[1]Hárok2!E56)</f>
        <v xml:space="preserve"> D402; </v>
      </c>
      <c r="BD3" s="34" t="b">
        <v>0</v>
      </c>
    </row>
    <row r="4" spans="1:65" ht="16.149999999999999" customHeight="1" thickBot="1" x14ac:dyDescent="0.3">
      <c r="T4" t="s">
        <v>17</v>
      </c>
      <c r="U4" s="64" t="s">
        <v>60</v>
      </c>
      <c r="V4" s="40" t="s">
        <v>213</v>
      </c>
      <c r="W4" s="64" t="s">
        <v>218</v>
      </c>
      <c r="X4" s="40" t="s">
        <v>130</v>
      </c>
      <c r="Y4" s="65" t="s">
        <v>133</v>
      </c>
      <c r="Z4" s="44" t="s">
        <v>223</v>
      </c>
      <c r="AA4" s="66" t="s">
        <v>136</v>
      </c>
      <c r="AB4" s="46" t="s">
        <v>236</v>
      </c>
      <c r="AC4" s="67" t="s">
        <v>228</v>
      </c>
      <c r="AD4" s="43" t="s">
        <v>235</v>
      </c>
      <c r="AE4" s="68" t="s">
        <v>231</v>
      </c>
      <c r="AF4" s="89" t="s">
        <v>241</v>
      </c>
      <c r="AG4" s="94">
        <v>2</v>
      </c>
      <c r="AH4" s="90" t="s">
        <v>147</v>
      </c>
      <c r="AI4" s="62"/>
      <c r="AP4" s="30" t="s">
        <v>8</v>
      </c>
      <c r="AQ4" s="35" t="str">
        <f>IF([1]Hárok2!E10="","",[1]Hárok2!E10)</f>
        <v xml:space="preserve">D201+D203+D204; </v>
      </c>
      <c r="AR4" s="34" t="b">
        <v>1</v>
      </c>
      <c r="AT4" s="62" t="s">
        <v>20</v>
      </c>
      <c r="AU4" s="131" t="str">
        <f>IF([1]Hárok2!E23="","",[1]Hárok2!E23)</f>
        <v xml:space="preserve"> D102; </v>
      </c>
      <c r="AV4" s="34" t="b">
        <v>0</v>
      </c>
      <c r="AX4" s="28" t="s">
        <v>85</v>
      </c>
      <c r="AY4" s="76" t="str">
        <f>IF([1]Hárok2!E38="","",[1]Hárok2!E38)</f>
        <v xml:space="preserve"> D301; </v>
      </c>
      <c r="AZ4" s="34" t="b">
        <v>0</v>
      </c>
      <c r="BB4" s="78" t="s">
        <v>44</v>
      </c>
      <c r="BC4" s="35" t="str">
        <f>IF([1]Hárok2!E57="","",[1]Hárok2!E57)</f>
        <v xml:space="preserve"> D403; </v>
      </c>
      <c r="BD4" s="34" t="b">
        <v>0</v>
      </c>
    </row>
    <row r="5" spans="1:65" ht="15.75" thickBot="1" x14ac:dyDescent="0.3">
      <c r="U5" s="64" t="s">
        <v>61</v>
      </c>
      <c r="V5" s="40" t="s">
        <v>128</v>
      </c>
      <c r="W5" s="64" t="s">
        <v>219</v>
      </c>
      <c r="X5" s="40" t="s">
        <v>131</v>
      </c>
      <c r="Y5" s="65" t="s">
        <v>135</v>
      </c>
      <c r="Z5" s="44" t="s">
        <v>224</v>
      </c>
      <c r="AA5" s="66" t="s">
        <v>232</v>
      </c>
      <c r="AB5" s="46" t="s">
        <v>137</v>
      </c>
      <c r="AC5" s="69" t="s">
        <v>229</v>
      </c>
      <c r="AD5" s="47" t="s">
        <v>233</v>
      </c>
      <c r="AE5" s="72" t="s">
        <v>225</v>
      </c>
      <c r="AF5" s="45" t="s">
        <v>226</v>
      </c>
      <c r="AG5" s="93">
        <v>3</v>
      </c>
      <c r="AH5" s="70" t="s">
        <v>148</v>
      </c>
      <c r="AI5" s="62"/>
      <c r="AP5" s="30" t="s">
        <v>9</v>
      </c>
      <c r="AQ5" s="35" t="str">
        <f>IF([1]Hárok2!E11="","",[1]Hárok2!E11)</f>
        <v xml:space="preserve">D201+D203+D204; </v>
      </c>
      <c r="AR5" s="34" t="b">
        <v>0</v>
      </c>
      <c r="AT5" s="62" t="s">
        <v>21</v>
      </c>
      <c r="AU5" s="131" t="str">
        <f>IF([1]Hárok2!E24="","",[1]Hárok2!E24)</f>
        <v xml:space="preserve"> D101+D102; </v>
      </c>
      <c r="AV5" s="34" t="b">
        <v>0</v>
      </c>
      <c r="AX5" s="28" t="s">
        <v>30</v>
      </c>
      <c r="AY5" s="76" t="str">
        <f>IF([1]Hárok2!E39="","",[1]Hárok2!E39)</f>
        <v xml:space="preserve"> D304+D305+D306+D311; </v>
      </c>
      <c r="AZ5" s="34" t="b">
        <v>0</v>
      </c>
      <c r="BB5" s="78" t="s">
        <v>45</v>
      </c>
      <c r="BC5" s="35" t="str">
        <f>IF([1]Hárok2!E58="","",[1]Hárok2!E58)</f>
        <v xml:space="preserve"> D403; </v>
      </c>
      <c r="BD5" s="34" t="b">
        <v>0</v>
      </c>
    </row>
    <row r="6" spans="1:65" ht="16.149999999999999" customHeight="1" thickBot="1" x14ac:dyDescent="0.3">
      <c r="A6" s="331" t="s">
        <v>0</v>
      </c>
      <c r="B6" s="332"/>
      <c r="C6" s="333"/>
      <c r="D6" s="333"/>
      <c r="E6" s="333"/>
      <c r="F6" s="334"/>
      <c r="G6" s="352" t="s">
        <v>243</v>
      </c>
      <c r="H6" s="353"/>
      <c r="I6" s="354"/>
      <c r="J6" s="354"/>
      <c r="K6" s="354"/>
      <c r="L6" s="354"/>
      <c r="M6" s="354"/>
      <c r="N6" s="354"/>
      <c r="O6" s="354"/>
      <c r="P6" s="355"/>
      <c r="U6" s="112" t="s">
        <v>62</v>
      </c>
      <c r="V6" s="113" t="s">
        <v>258</v>
      </c>
      <c r="W6" s="119" t="s">
        <v>259</v>
      </c>
      <c r="X6" s="120" t="s">
        <v>260</v>
      </c>
      <c r="Y6" s="116" t="s">
        <v>261</v>
      </c>
      <c r="Z6" s="117" t="s">
        <v>262</v>
      </c>
      <c r="AA6" s="114" t="s">
        <v>263</v>
      </c>
      <c r="AB6" s="115" t="s">
        <v>264</v>
      </c>
      <c r="AC6" s="121" t="s">
        <v>121</v>
      </c>
      <c r="AD6" s="121"/>
      <c r="AE6" s="121" t="s">
        <v>121</v>
      </c>
      <c r="AF6" s="122"/>
      <c r="AG6" s="118">
        <v>4</v>
      </c>
      <c r="AH6" s="123" t="s">
        <v>265</v>
      </c>
      <c r="AI6" s="121"/>
      <c r="AJ6" s="124"/>
      <c r="AK6" s="124"/>
      <c r="AL6" s="124"/>
      <c r="AM6" s="124"/>
      <c r="AN6" s="124"/>
      <c r="AO6" s="124"/>
      <c r="AP6" s="125" t="s">
        <v>10</v>
      </c>
      <c r="AQ6" s="126" t="str">
        <f>IF([1]Hárok2!E12="","",[1]Hárok2!E12)</f>
        <v xml:space="preserve">D201+D203+D204; </v>
      </c>
      <c r="AR6" s="127" t="b">
        <v>0</v>
      </c>
      <c r="AS6" s="124"/>
      <c r="AT6" s="121" t="s">
        <v>22</v>
      </c>
      <c r="AU6" s="131" t="str">
        <f>IF([1]Hárok2!E25="","",[1]Hárok2!E25)</f>
        <v xml:space="preserve"> D103+D104; </v>
      </c>
      <c r="AV6" s="127" t="b">
        <v>0</v>
      </c>
      <c r="AW6" s="124"/>
      <c r="AX6" s="128" t="s">
        <v>31</v>
      </c>
      <c r="AY6" s="129" t="str">
        <f>IF([1]Hárok2!E40="","",[1]Hárok2!E40)</f>
        <v xml:space="preserve"> D304+D305+D308+D315; </v>
      </c>
      <c r="AZ6" s="127" t="b">
        <v>0</v>
      </c>
      <c r="BA6" s="124"/>
      <c r="BB6" s="130" t="s">
        <v>46</v>
      </c>
      <c r="BC6" s="126" t="str">
        <f>IF([1]Hárok2!E59="","",[1]Hárok2!E59)</f>
        <v xml:space="preserve"> D404; </v>
      </c>
      <c r="BD6" s="127" t="b">
        <v>0</v>
      </c>
    </row>
    <row r="7" spans="1:65" ht="16.149999999999999" customHeight="1" thickBot="1" x14ac:dyDescent="0.3">
      <c r="A7" s="356" t="s">
        <v>1</v>
      </c>
      <c r="B7" s="357"/>
      <c r="C7" s="358"/>
      <c r="D7" s="358"/>
      <c r="E7" s="358"/>
      <c r="F7" s="359"/>
      <c r="G7" s="360" t="s">
        <v>2</v>
      </c>
      <c r="H7" s="361"/>
      <c r="I7" s="361"/>
      <c r="J7" s="361"/>
      <c r="K7" s="361"/>
      <c r="L7" s="361"/>
      <c r="M7" s="361"/>
      <c r="N7" s="361"/>
      <c r="O7" s="361"/>
      <c r="P7" s="362"/>
      <c r="U7" s="64" t="s">
        <v>63</v>
      </c>
      <c r="V7" s="41" t="s">
        <v>214</v>
      </c>
      <c r="W7" s="62" t="s">
        <v>121</v>
      </c>
      <c r="X7" s="62"/>
      <c r="Y7" s="62" t="s">
        <v>121</v>
      </c>
      <c r="Z7" s="62"/>
      <c r="AA7" s="72" t="s">
        <v>225</v>
      </c>
      <c r="AB7" s="45" t="s">
        <v>226</v>
      </c>
      <c r="AC7" s="62"/>
      <c r="AD7" s="62"/>
      <c r="AE7" s="62"/>
      <c r="AF7" s="79"/>
      <c r="AG7" s="93">
        <v>5</v>
      </c>
      <c r="AH7" s="90" t="s">
        <v>149</v>
      </c>
      <c r="AI7" s="62"/>
      <c r="AP7" s="28" t="s">
        <v>11</v>
      </c>
      <c r="AQ7" s="35" t="str">
        <f>IF([1]Hárok2!E13="","",[1]Hárok2!E13)</f>
        <v xml:space="preserve">D201+D203+D204; </v>
      </c>
      <c r="AR7" s="34" t="b">
        <v>0</v>
      </c>
      <c r="AT7" s="82" t="s">
        <v>23</v>
      </c>
      <c r="AU7" s="131" t="str">
        <f>IF([1]Hárok2!E26="","",[1]Hárok2!E26)</f>
        <v xml:space="preserve"> D103+D104; </v>
      </c>
      <c r="AV7" s="34" t="b">
        <v>0</v>
      </c>
      <c r="AX7" s="28" t="s">
        <v>32</v>
      </c>
      <c r="AY7" s="76" t="str">
        <f>IF([1]Hárok2!E41="","",[1]Hárok2!E41)</f>
        <v xml:space="preserve"> D301+D304+D306+D310+D311+D314+D315+D316+D317; </v>
      </c>
      <c r="AZ7" s="34" t="b">
        <v>0</v>
      </c>
      <c r="BB7" s="78" t="s">
        <v>47</v>
      </c>
      <c r="BC7" s="35" t="str">
        <f>IF([1]Hárok2!E60="","",[1]Hárok2!E60)</f>
        <v xml:space="preserve"> D406; </v>
      </c>
      <c r="BD7" s="34" t="b">
        <v>0</v>
      </c>
    </row>
    <row r="8" spans="1:65" ht="28.15" customHeight="1" x14ac:dyDescent="0.25">
      <c r="A8" s="356" t="s">
        <v>122</v>
      </c>
      <c r="B8" s="357"/>
      <c r="C8" s="357"/>
      <c r="D8" s="357"/>
      <c r="E8" s="357"/>
      <c r="F8" s="359"/>
      <c r="G8" s="363" t="s">
        <v>253</v>
      </c>
      <c r="H8" s="363"/>
      <c r="I8" s="363"/>
      <c r="J8" s="363"/>
      <c r="K8" s="363"/>
      <c r="L8" s="364" t="s">
        <v>3</v>
      </c>
      <c r="M8" s="365"/>
      <c r="N8" s="366" t="s">
        <v>211</v>
      </c>
      <c r="O8" s="367"/>
      <c r="P8" s="368"/>
      <c r="U8" s="64" t="s">
        <v>127</v>
      </c>
      <c r="V8" s="41" t="s">
        <v>215</v>
      </c>
      <c r="W8" s="62"/>
      <c r="X8" s="62"/>
      <c r="Y8" s="62"/>
      <c r="Z8" s="62"/>
      <c r="AA8" s="62" t="s">
        <v>121</v>
      </c>
      <c r="AB8" s="77"/>
      <c r="AC8" s="62"/>
      <c r="AD8" s="62"/>
      <c r="AE8" s="62"/>
      <c r="AF8" s="79"/>
      <c r="AG8" s="93">
        <v>6</v>
      </c>
      <c r="AH8" s="90" t="s">
        <v>150</v>
      </c>
      <c r="AI8" s="62"/>
      <c r="AP8" s="28" t="s">
        <v>12</v>
      </c>
      <c r="AQ8" s="35" t="str">
        <f>IF([1]Hárok2!E14="","",[1]Hárok2!E14)</f>
        <v xml:space="preserve">D201+D203+D204; </v>
      </c>
      <c r="AR8" s="34" t="b">
        <v>0</v>
      </c>
      <c r="AT8" s="82" t="s">
        <v>24</v>
      </c>
      <c r="AU8" s="131" t="str">
        <f>IF([1]Hárok2!E27="","",[1]Hárok2!E27)</f>
        <v xml:space="preserve"> D105; </v>
      </c>
      <c r="AV8" s="34" t="b">
        <v>0</v>
      </c>
      <c r="AX8" s="28" t="s">
        <v>33</v>
      </c>
      <c r="AY8" s="76" t="str">
        <f>IF([1]Hárok2!E42="","",[1]Hárok2!E42)</f>
        <v xml:space="preserve"> D304+D305+D306+D311; </v>
      </c>
      <c r="AZ8" s="34" t="b">
        <v>0</v>
      </c>
      <c r="BB8" s="28" t="s">
        <v>48</v>
      </c>
      <c r="BC8" s="35" t="str">
        <f>IF([1]Hárok2!E61="","",[1]Hárok2!E61)</f>
        <v xml:space="preserve"> D406; </v>
      </c>
      <c r="BD8" s="34" t="b">
        <v>0</v>
      </c>
    </row>
    <row r="9" spans="1:65" ht="26.45" customHeight="1" thickBot="1" x14ac:dyDescent="0.3">
      <c r="A9" s="341" t="s">
        <v>123</v>
      </c>
      <c r="B9" s="342"/>
      <c r="C9" s="342"/>
      <c r="D9" s="342"/>
      <c r="E9" s="342"/>
      <c r="F9" s="343"/>
      <c r="G9" s="344" t="s">
        <v>252</v>
      </c>
      <c r="H9" s="345"/>
      <c r="I9" s="346"/>
      <c r="J9" s="347" t="s">
        <v>4</v>
      </c>
      <c r="K9" s="348"/>
      <c r="L9" s="335" t="s">
        <v>5</v>
      </c>
      <c r="M9" s="335"/>
      <c r="N9" s="336"/>
      <c r="O9" s="336"/>
      <c r="P9" s="337"/>
      <c r="U9" s="71" t="s">
        <v>58</v>
      </c>
      <c r="V9" s="42" t="s">
        <v>216</v>
      </c>
      <c r="W9" s="62"/>
      <c r="X9" s="62"/>
      <c r="Y9" s="62"/>
      <c r="Z9" s="62"/>
      <c r="AB9" s="62"/>
      <c r="AC9" s="62"/>
      <c r="AD9" s="62"/>
      <c r="AE9" s="62"/>
      <c r="AF9" s="79"/>
      <c r="AG9" s="93">
        <v>7</v>
      </c>
      <c r="AH9" s="90" t="s">
        <v>151</v>
      </c>
      <c r="AI9" s="62"/>
      <c r="AP9" s="28" t="s">
        <v>13</v>
      </c>
      <c r="AQ9" s="35" t="str">
        <f>IF([1]Hárok2!E15="","",[1]Hárok2!E15)</f>
        <v xml:space="preserve">D201+D203+D204; </v>
      </c>
      <c r="AR9" s="34" t="b">
        <v>0</v>
      </c>
      <c r="AT9" s="82" t="s">
        <v>25</v>
      </c>
      <c r="AU9" s="131" t="str">
        <f>IF([1]Hárok2!E28="","",[1]Hárok2!E28)</f>
        <v xml:space="preserve"> D105; </v>
      </c>
      <c r="AV9" s="34" t="b">
        <v>0</v>
      </c>
      <c r="AX9" s="28" t="s">
        <v>34</v>
      </c>
      <c r="AY9" s="76" t="str">
        <f>IF([1]Hárok2!E43="","",[1]Hárok2!E43)</f>
        <v xml:space="preserve"> D304+D311+D312; </v>
      </c>
      <c r="AZ9" s="34" t="b">
        <v>0</v>
      </c>
      <c r="BB9" s="28" t="s">
        <v>49</v>
      </c>
      <c r="BC9" s="35" t="str">
        <f>IF([1]Hárok2!E62="","",[1]Hárok2!E62)</f>
        <v xml:space="preserve"> D408; </v>
      </c>
      <c r="BD9" s="34" t="b">
        <v>0</v>
      </c>
    </row>
    <row r="10" spans="1:65" ht="14.45" customHeight="1" thickBot="1" x14ac:dyDescent="0.3">
      <c r="U10" s="62" t="s">
        <v>121</v>
      </c>
      <c r="W10" s="62"/>
      <c r="X10" s="62"/>
      <c r="Y10" s="62"/>
      <c r="Z10" s="62"/>
      <c r="AA10" s="62"/>
      <c r="AB10" s="62"/>
      <c r="AC10" s="62"/>
      <c r="AD10" s="62"/>
      <c r="AE10" s="62"/>
      <c r="AF10" s="79"/>
      <c r="AG10" s="93">
        <v>8</v>
      </c>
      <c r="AH10" s="90" t="s">
        <v>152</v>
      </c>
      <c r="AI10" s="62"/>
      <c r="AP10" s="28" t="s">
        <v>14</v>
      </c>
      <c r="AQ10" s="35" t="str">
        <f>IF([1]Hárok2!E16="","",[1]Hárok2!E16)</f>
        <v xml:space="preserve">D201+D203+D204; </v>
      </c>
      <c r="AR10" s="34" t="b">
        <v>0</v>
      </c>
      <c r="AT10" s="82" t="s">
        <v>26</v>
      </c>
      <c r="AU10" s="35" t="str">
        <f>IF([1]Hárok2!E29="","",[1]Hárok2!E29)</f>
        <v xml:space="preserve"> D106; </v>
      </c>
      <c r="AV10" s="34" t="b">
        <v>0</v>
      </c>
      <c r="AX10" s="28" t="s">
        <v>35</v>
      </c>
      <c r="AY10" s="76" t="str">
        <f>IF([1]Hárok2!E44="","",[1]Hárok2!E44)</f>
        <v xml:space="preserve"> D302+D304+D313; </v>
      </c>
      <c r="AZ10" s="34" t="b">
        <v>0</v>
      </c>
      <c r="BB10" s="28" t="s">
        <v>50</v>
      </c>
      <c r="BC10" s="35" t="str">
        <f>IF([1]Hárok2!E63="","",[1]Hárok2!E63)</f>
        <v xml:space="preserve"> D408; </v>
      </c>
      <c r="BD10" s="34" t="b">
        <v>0</v>
      </c>
    </row>
    <row r="11" spans="1:65" ht="20.45" customHeight="1" thickBot="1" x14ac:dyDescent="0.3">
      <c r="A11" s="338" t="s">
        <v>6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79"/>
      <c r="AG11" s="93">
        <v>9</v>
      </c>
      <c r="AH11" s="91" t="s">
        <v>121</v>
      </c>
      <c r="AI11" s="62"/>
      <c r="AP11" s="28" t="s">
        <v>15</v>
      </c>
      <c r="AQ11" s="35" t="str">
        <f>IF([1]Hárok2!E17="","",[1]Hárok2!E17)</f>
        <v xml:space="preserve">D201+D203+D204; </v>
      </c>
      <c r="AR11" s="34" t="b">
        <v>0</v>
      </c>
      <c r="AT11" s="62" t="s">
        <v>27</v>
      </c>
      <c r="AU11" s="35" t="str">
        <f>IF([1]Hárok2!E30="","",[1]Hárok2!E30)</f>
        <v xml:space="preserve"> D106; </v>
      </c>
      <c r="AV11" s="34" t="b">
        <v>0</v>
      </c>
      <c r="AX11" s="28" t="s">
        <v>36</v>
      </c>
      <c r="AY11" s="76" t="str">
        <f>IF([1]Hárok2!E45="","",[1]Hárok2!E45)</f>
        <v xml:space="preserve"> D304+D305+D307+D310+D314; </v>
      </c>
      <c r="AZ11" s="34" t="b">
        <v>0</v>
      </c>
      <c r="BB11" s="28" t="s">
        <v>51</v>
      </c>
      <c r="BC11" s="35" t="str">
        <f>IF([1]Hárok2!E64="","",[1]Hárok2!E64)</f>
        <v xml:space="preserve"> D407; </v>
      </c>
      <c r="BD11" s="34" t="b">
        <v>0</v>
      </c>
    </row>
    <row r="12" spans="1:65" ht="14.45" customHeight="1" thickBot="1" x14ac:dyDescent="0.3">
      <c r="A12" s="338" t="s">
        <v>98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93">
        <v>10</v>
      </c>
      <c r="AI12" s="62"/>
      <c r="AT12" s="62" t="s">
        <v>164</v>
      </c>
      <c r="AU12" s="35" t="str">
        <f>IF([1]Hárok2!E31="","",[1]Hárok2!E31)</f>
        <v xml:space="preserve"> D302+D305; </v>
      </c>
      <c r="AV12" s="34" t="b">
        <v>0</v>
      </c>
      <c r="AX12" s="28" t="s">
        <v>37</v>
      </c>
      <c r="AY12" s="76" t="str">
        <f>IF([1]Hárok2!E46="","",[1]Hárok2!E46)</f>
        <v xml:space="preserve"> D304+D305+D307+D308+D309+D310+D314+D315+D316+D317+D318; </v>
      </c>
      <c r="AZ12" s="34" t="b">
        <v>0</v>
      </c>
      <c r="BB12" s="28" t="s">
        <v>52</v>
      </c>
      <c r="BC12" s="35" t="str">
        <f>IF([1]Hárok2!E65="","",[1]Hárok2!E65)</f>
        <v xml:space="preserve"> D401; </v>
      </c>
      <c r="BD12" s="34" t="b">
        <v>0</v>
      </c>
      <c r="BM12" s="21"/>
    </row>
    <row r="13" spans="1:65" ht="18" customHeight="1" thickBot="1" x14ac:dyDescent="0.3">
      <c r="A13" s="338" t="s">
        <v>206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40"/>
      <c r="Q13" s="21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92" t="s">
        <v>121</v>
      </c>
      <c r="AH13" s="63"/>
      <c r="AI13" s="62"/>
      <c r="AT13" s="62" t="s">
        <v>96</v>
      </c>
      <c r="AU13" s="35" t="str">
        <f>IF([1]Hárok2!E32="","",[1]Hárok2!E32)</f>
        <v xml:space="preserve"> D107+D305; </v>
      </c>
      <c r="AV13" s="34" t="b">
        <v>0</v>
      </c>
      <c r="AX13" s="28" t="s">
        <v>38</v>
      </c>
      <c r="AY13" s="76" t="str">
        <f>IF([1]Hárok2!E47="","",[1]Hárok2!E47)</f>
        <v xml:space="preserve"> D303+D310+D314+D316+D203; </v>
      </c>
      <c r="AZ13" s="34" t="b">
        <v>0</v>
      </c>
      <c r="BB13" s="28" t="s">
        <v>53</v>
      </c>
      <c r="BC13" s="35" t="str">
        <f>IF([1]Hárok2!E66="","",[1]Hárok2!E66)</f>
        <v xml:space="preserve"> D401; </v>
      </c>
      <c r="BD13" s="34" t="b">
        <v>0</v>
      </c>
      <c r="BM13" s="21"/>
    </row>
    <row r="14" spans="1:65" ht="13.9" customHeight="1" thickBot="1" x14ac:dyDescent="0.3">
      <c r="T14" s="73"/>
      <c r="AX14" s="28" t="s">
        <v>39</v>
      </c>
      <c r="AY14" s="76" t="str">
        <f>IF([1]Hárok2!E48="","",[1]Hárok2!E48)</f>
        <v xml:space="preserve"> D303+D314+D316+D203; </v>
      </c>
      <c r="AZ14" s="34" t="b">
        <v>0</v>
      </c>
      <c r="BB14" s="28" t="s">
        <v>54</v>
      </c>
      <c r="BC14" s="35" t="str">
        <f>IF([1]Hárok2!E67="","",[1]Hárok2!E67)</f>
        <v xml:space="preserve"> D401; </v>
      </c>
      <c r="BD14" s="34" t="b">
        <v>0</v>
      </c>
      <c r="BM14" s="21"/>
    </row>
    <row r="15" spans="1:65" ht="16.899999999999999" customHeight="1" thickBot="1" x14ac:dyDescent="0.3">
      <c r="A15" s="222" t="s">
        <v>99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4"/>
      <c r="T15" s="73"/>
      <c r="AG15" s="53"/>
      <c r="AU15" s="32"/>
      <c r="AV15" s="32"/>
      <c r="AX15" s="28" t="s">
        <v>40</v>
      </c>
      <c r="AY15" s="76" t="str">
        <f>IF([1]Hárok2!E49="","",[1]Hárok2!E49)</f>
        <v xml:space="preserve"> D301+D303+D304+D308+D309+D310+D314+D315+D316+D317+D318; </v>
      </c>
      <c r="AZ15" s="34" t="b">
        <v>0</v>
      </c>
      <c r="BB15" s="28" t="s">
        <v>55</v>
      </c>
      <c r="BC15" s="35" t="str">
        <f>IF([1]Hárok2!E68="","",[1]Hárok2!E68)</f>
        <v xml:space="preserve"> D401; </v>
      </c>
      <c r="BD15" s="34" t="b">
        <v>0</v>
      </c>
    </row>
    <row r="16" spans="1:65" ht="14.45" customHeight="1" x14ac:dyDescent="0.25">
      <c r="A16" s="225" t="s">
        <v>100</v>
      </c>
      <c r="B16" s="226"/>
      <c r="C16" s="226"/>
      <c r="D16" s="227"/>
      <c r="E16" s="246" t="s">
        <v>121</v>
      </c>
      <c r="F16" s="247"/>
      <c r="G16" s="247"/>
      <c r="H16" s="247"/>
      <c r="I16" s="248"/>
      <c r="J16" s="252" t="s">
        <v>134</v>
      </c>
      <c r="K16" s="253"/>
      <c r="L16" s="253"/>
      <c r="M16" s="253"/>
      <c r="N16" s="253"/>
      <c r="O16" s="253"/>
      <c r="P16" s="254"/>
      <c r="AG16" s="53"/>
      <c r="AX16" s="28" t="s">
        <v>41</v>
      </c>
      <c r="AY16" s="76" t="str">
        <f>IF([1]Hárok2!E50="","",[1]Hárok2!E50)</f>
        <v xml:space="preserve"> D304+D308+D310+D314+D315+D316+D318; </v>
      </c>
      <c r="AZ16" s="34" t="b">
        <v>0</v>
      </c>
      <c r="BB16" s="28" t="s">
        <v>56</v>
      </c>
      <c r="BC16" s="35" t="str">
        <f>IF([1]Hárok2!E69="","",[1]Hárok2!E69)</f>
        <v xml:space="preserve"> D401; </v>
      </c>
      <c r="BD16" s="34" t="b">
        <v>0</v>
      </c>
    </row>
    <row r="17" spans="1:65" ht="80.45" customHeight="1" thickBot="1" x14ac:dyDescent="0.3">
      <c r="A17" s="228"/>
      <c r="B17" s="229"/>
      <c r="C17" s="229"/>
      <c r="D17" s="230"/>
      <c r="E17" s="249"/>
      <c r="F17" s="250"/>
      <c r="G17" s="250"/>
      <c r="H17" s="250"/>
      <c r="I17" s="251"/>
      <c r="J17" s="255" t="str">
        <f>IFERROR(VLOOKUP(E16,$U$3:$V$8,2,FALSE),"")</f>
        <v/>
      </c>
      <c r="K17" s="256"/>
      <c r="L17" s="256"/>
      <c r="M17" s="256"/>
      <c r="N17" s="256"/>
      <c r="O17" s="256"/>
      <c r="P17" s="257"/>
      <c r="AX17" s="28" t="s">
        <v>169</v>
      </c>
      <c r="AY17" s="76" t="str">
        <f>IF([1]Hárok2!E51="","",[1]Hárok2!E51)</f>
        <v xml:space="preserve"> D303+D309+D310+D314+D316+D203; </v>
      </c>
      <c r="AZ17" s="34" t="b">
        <v>0</v>
      </c>
      <c r="BB17" s="28" t="s">
        <v>57</v>
      </c>
      <c r="BC17" s="35" t="str">
        <f>IF([1]Hárok2!E70="","",[1]Hárok2!E70)</f>
        <v xml:space="preserve"> D401; </v>
      </c>
      <c r="BD17" s="34" t="b">
        <v>0</v>
      </c>
    </row>
    <row r="18" spans="1:65" ht="15" customHeight="1" x14ac:dyDescent="0.25">
      <c r="A18" s="225" t="s">
        <v>129</v>
      </c>
      <c r="B18" s="226"/>
      <c r="C18" s="226"/>
      <c r="D18" s="227"/>
      <c r="E18" s="234" t="s">
        <v>121</v>
      </c>
      <c r="F18" s="235"/>
      <c r="G18" s="235"/>
      <c r="H18" s="235"/>
      <c r="I18" s="236"/>
      <c r="J18" s="231" t="s">
        <v>120</v>
      </c>
      <c r="K18" s="232"/>
      <c r="L18" s="232"/>
      <c r="M18" s="232"/>
      <c r="N18" s="232"/>
      <c r="O18" s="232"/>
      <c r="P18" s="233"/>
    </row>
    <row r="19" spans="1:65" ht="70.900000000000006" customHeight="1" thickBot="1" x14ac:dyDescent="0.3">
      <c r="A19" s="228"/>
      <c r="B19" s="229"/>
      <c r="C19" s="229"/>
      <c r="D19" s="230"/>
      <c r="E19" s="237"/>
      <c r="F19" s="238"/>
      <c r="G19" s="238"/>
      <c r="H19" s="238"/>
      <c r="I19" s="239"/>
      <c r="J19" s="258" t="str">
        <f>IFERROR(VLOOKUP(E18,$W$3:$X$5,2,FALSE),"")</f>
        <v/>
      </c>
      <c r="K19" s="259"/>
      <c r="L19" s="259"/>
      <c r="M19" s="259"/>
      <c r="N19" s="259"/>
      <c r="O19" s="259"/>
      <c r="P19" s="260"/>
    </row>
    <row r="20" spans="1:65" ht="15" customHeight="1" x14ac:dyDescent="0.25">
      <c r="A20" s="225" t="s">
        <v>132</v>
      </c>
      <c r="B20" s="226"/>
      <c r="C20" s="226"/>
      <c r="D20" s="227"/>
      <c r="E20" s="234" t="s">
        <v>121</v>
      </c>
      <c r="F20" s="235"/>
      <c r="G20" s="235"/>
      <c r="H20" s="235"/>
      <c r="I20" s="235"/>
      <c r="J20" s="252" t="s">
        <v>120</v>
      </c>
      <c r="K20" s="253"/>
      <c r="L20" s="253"/>
      <c r="M20" s="253"/>
      <c r="N20" s="253"/>
      <c r="O20" s="253"/>
      <c r="P20" s="254"/>
    </row>
    <row r="21" spans="1:65" ht="57" customHeight="1" thickBot="1" x14ac:dyDescent="0.3">
      <c r="A21" s="228"/>
      <c r="B21" s="229"/>
      <c r="C21" s="229"/>
      <c r="D21" s="230"/>
      <c r="E21" s="237"/>
      <c r="F21" s="238"/>
      <c r="G21" s="238"/>
      <c r="H21" s="238"/>
      <c r="I21" s="238"/>
      <c r="J21" s="255" t="str">
        <f>IFERROR(VLOOKUP(E20,$Y$3:$Z$5,2,FALSE),"")</f>
        <v/>
      </c>
      <c r="K21" s="256"/>
      <c r="L21" s="256"/>
      <c r="M21" s="256"/>
      <c r="N21" s="256"/>
      <c r="O21" s="256"/>
      <c r="P21" s="257"/>
    </row>
    <row r="22" spans="1:65" ht="15" customHeight="1" x14ac:dyDescent="0.25">
      <c r="A22" s="225" t="s">
        <v>101</v>
      </c>
      <c r="B22" s="226"/>
      <c r="C22" s="226"/>
      <c r="D22" s="227"/>
      <c r="E22" s="384" t="s">
        <v>237</v>
      </c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6"/>
    </row>
    <row r="23" spans="1:65" ht="80.45" customHeight="1" x14ac:dyDescent="0.25">
      <c r="A23" s="349"/>
      <c r="B23" s="350"/>
      <c r="C23" s="350"/>
      <c r="D23" s="351"/>
      <c r="E23" s="387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9"/>
    </row>
    <row r="24" spans="1:65" ht="72.599999999999994" customHeight="1" thickBot="1" x14ac:dyDescent="0.3">
      <c r="A24" s="228"/>
      <c r="B24" s="229"/>
      <c r="C24" s="229"/>
      <c r="D24" s="230"/>
      <c r="E24" s="390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2"/>
      <c r="BM24" s="21"/>
    </row>
    <row r="25" spans="1:65" ht="27" customHeight="1" x14ac:dyDescent="0.25">
      <c r="A25" s="225" t="s">
        <v>80</v>
      </c>
      <c r="B25" s="226"/>
      <c r="C25" s="226"/>
      <c r="D25" s="227"/>
      <c r="E25" s="234" t="s">
        <v>121</v>
      </c>
      <c r="F25" s="236"/>
      <c r="G25" s="252" t="s">
        <v>120</v>
      </c>
      <c r="H25" s="253"/>
      <c r="I25" s="253"/>
      <c r="J25" s="253"/>
      <c r="K25" s="253"/>
      <c r="L25" s="253"/>
      <c r="M25" s="253"/>
      <c r="N25" s="253"/>
      <c r="O25" s="253"/>
      <c r="P25" s="254"/>
    </row>
    <row r="26" spans="1:65" ht="83.45" customHeight="1" thickBot="1" x14ac:dyDescent="0.3">
      <c r="A26" s="228"/>
      <c r="B26" s="229"/>
      <c r="C26" s="229"/>
      <c r="D26" s="230"/>
      <c r="E26" s="237"/>
      <c r="F26" s="239"/>
      <c r="G26" s="255" t="str">
        <f>IFERROR(VLOOKUP(E25,$AA$3:$AB$6,2,FALSE),"")</f>
        <v/>
      </c>
      <c r="H26" s="256"/>
      <c r="I26" s="256"/>
      <c r="J26" s="256"/>
      <c r="K26" s="256"/>
      <c r="L26" s="256"/>
      <c r="M26" s="256"/>
      <c r="N26" s="256"/>
      <c r="O26" s="256"/>
      <c r="P26" s="257"/>
    </row>
    <row r="27" spans="1:65" ht="23.45" customHeight="1" x14ac:dyDescent="0.25">
      <c r="A27" s="225" t="s">
        <v>138</v>
      </c>
      <c r="B27" s="226"/>
      <c r="C27" s="226"/>
      <c r="D27" s="227"/>
      <c r="E27" s="234" t="s">
        <v>121</v>
      </c>
      <c r="F27" s="236"/>
      <c r="G27" s="252" t="s">
        <v>120</v>
      </c>
      <c r="H27" s="253"/>
      <c r="I27" s="253"/>
      <c r="J27" s="253"/>
      <c r="K27" s="253"/>
      <c r="L27" s="253"/>
      <c r="M27" s="253"/>
      <c r="N27" s="253"/>
      <c r="O27" s="253"/>
      <c r="P27" s="254"/>
    </row>
    <row r="28" spans="1:65" ht="52.15" customHeight="1" thickBot="1" x14ac:dyDescent="0.3">
      <c r="A28" s="349"/>
      <c r="B28" s="350"/>
      <c r="C28" s="350"/>
      <c r="D28" s="351"/>
      <c r="E28" s="312"/>
      <c r="F28" s="313"/>
      <c r="G28" s="261" t="str">
        <f>IFERROR(VLOOKUP(E27,$AC$3:$AD$5,2,FALSE),"")</f>
        <v/>
      </c>
      <c r="H28" s="262"/>
      <c r="I28" s="262"/>
      <c r="J28" s="262"/>
      <c r="K28" s="262"/>
      <c r="L28" s="262"/>
      <c r="M28" s="262"/>
      <c r="N28" s="262"/>
      <c r="O28" s="262"/>
      <c r="P28" s="263"/>
    </row>
    <row r="29" spans="1:65" ht="16.899999999999999" customHeight="1" x14ac:dyDescent="0.25">
      <c r="A29" s="225" t="s">
        <v>139</v>
      </c>
      <c r="B29" s="226"/>
      <c r="C29" s="226"/>
      <c r="D29" s="227"/>
      <c r="E29" s="234" t="s">
        <v>121</v>
      </c>
      <c r="F29" s="236"/>
      <c r="G29" s="252" t="s">
        <v>120</v>
      </c>
      <c r="H29" s="253"/>
      <c r="I29" s="253"/>
      <c r="J29" s="253"/>
      <c r="K29" s="253"/>
      <c r="L29" s="253"/>
      <c r="M29" s="253"/>
      <c r="N29" s="253"/>
      <c r="O29" s="253"/>
      <c r="P29" s="254"/>
    </row>
    <row r="30" spans="1:65" ht="73.900000000000006" customHeight="1" thickBot="1" x14ac:dyDescent="0.3">
      <c r="A30" s="228"/>
      <c r="B30" s="229"/>
      <c r="C30" s="229"/>
      <c r="D30" s="230"/>
      <c r="E30" s="237"/>
      <c r="F30" s="239"/>
      <c r="G30" s="255" t="str">
        <f>IFERROR(VLOOKUP(E29,$AE$3:$AF$5,2,FALSE),"")</f>
        <v/>
      </c>
      <c r="H30" s="256"/>
      <c r="I30" s="256"/>
      <c r="J30" s="256"/>
      <c r="K30" s="256"/>
      <c r="L30" s="256"/>
      <c r="M30" s="256"/>
      <c r="N30" s="256"/>
      <c r="O30" s="256"/>
      <c r="P30" s="257"/>
    </row>
    <row r="31" spans="1:65" ht="16.899999999999999" customHeight="1" thickBot="1" x14ac:dyDescent="0.3">
      <c r="A31" s="281" t="s">
        <v>205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3"/>
      <c r="M31" s="278" t="s">
        <v>121</v>
      </c>
      <c r="N31" s="279"/>
      <c r="O31" s="279"/>
      <c r="P31" s="280"/>
    </row>
    <row r="32" spans="1:65" ht="65.45" customHeight="1" thickBot="1" x14ac:dyDescent="0.3">
      <c r="A32" s="380" t="s">
        <v>192</v>
      </c>
      <c r="B32" s="381"/>
      <c r="C32" s="284" t="s">
        <v>193</v>
      </c>
      <c r="D32" s="285"/>
      <c r="E32" s="285"/>
      <c r="F32" s="285"/>
      <c r="G32" s="285"/>
      <c r="H32" s="285"/>
      <c r="I32" s="286"/>
      <c r="J32" s="284" t="s">
        <v>194</v>
      </c>
      <c r="K32" s="285"/>
      <c r="L32" s="285"/>
      <c r="M32" s="285"/>
      <c r="N32" s="285"/>
      <c r="O32" s="285"/>
      <c r="P32" s="286"/>
      <c r="U32" s="185"/>
      <c r="V32" s="194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6"/>
    </row>
    <row r="33" spans="1:51" ht="16.899999999999999" customHeight="1" thickBot="1" x14ac:dyDescent="0.3">
      <c r="A33" s="187" t="s">
        <v>195</v>
      </c>
      <c r="B33" s="188"/>
      <c r="C33" s="171" t="str">
        <f>IF(M31="Zvoľte","",IF(M31&gt;0,"Zadajte požadované údaje.","NEVYPISUJTE"))</f>
        <v/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3"/>
      <c r="U33" s="186"/>
      <c r="V33" s="197"/>
      <c r="W33" s="198"/>
      <c r="X33" s="198"/>
      <c r="Y33" s="198"/>
      <c r="Z33" s="198"/>
      <c r="AA33" s="199"/>
      <c r="AB33" s="200"/>
      <c r="AC33" s="198"/>
      <c r="AD33" s="198"/>
      <c r="AE33" s="198"/>
      <c r="AF33" s="198"/>
      <c r="AG33" s="198"/>
      <c r="AH33" s="201"/>
    </row>
    <row r="34" spans="1:51" ht="123.6" customHeight="1" thickBot="1" x14ac:dyDescent="0.3">
      <c r="A34" s="189"/>
      <c r="B34" s="190"/>
      <c r="C34" s="191" t="s">
        <v>238</v>
      </c>
      <c r="D34" s="192"/>
      <c r="E34" s="192"/>
      <c r="F34" s="192"/>
      <c r="G34" s="192"/>
      <c r="H34" s="192"/>
      <c r="I34" s="193"/>
      <c r="J34" s="182" t="s">
        <v>239</v>
      </c>
      <c r="K34" s="183"/>
      <c r="L34" s="183"/>
      <c r="M34" s="183"/>
      <c r="N34" s="183"/>
      <c r="O34" s="183"/>
      <c r="P34" s="184"/>
    </row>
    <row r="35" spans="1:51" ht="16.899999999999999" customHeight="1" x14ac:dyDescent="0.25">
      <c r="A35" s="187" t="s">
        <v>196</v>
      </c>
      <c r="B35" s="188"/>
      <c r="C35" s="171" t="str">
        <f>IF(M31="Zvoľte","",IF(M31&gt;1,"Zadajte požadované údaje.","NEVYPISUJTE"))</f>
        <v/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3"/>
    </row>
    <row r="36" spans="1:51" s="48" customFormat="1" ht="125.45" customHeight="1" thickBot="1" x14ac:dyDescent="0.3">
      <c r="A36" s="189"/>
      <c r="B36" s="190"/>
      <c r="C36" s="191" t="s">
        <v>238</v>
      </c>
      <c r="D36" s="192"/>
      <c r="E36" s="192"/>
      <c r="F36" s="192"/>
      <c r="G36" s="192"/>
      <c r="H36" s="192"/>
      <c r="I36" s="193"/>
      <c r="J36" s="182" t="s">
        <v>239</v>
      </c>
      <c r="K36" s="183"/>
      <c r="L36" s="183"/>
      <c r="M36" s="183"/>
      <c r="N36" s="183"/>
      <c r="O36" s="183"/>
      <c r="P36" s="184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54"/>
      <c r="AH36" s="54"/>
      <c r="AI36" s="70"/>
      <c r="AT36" s="70"/>
      <c r="AY36" s="70"/>
    </row>
    <row r="37" spans="1:51" s="48" customFormat="1" ht="16.899999999999999" customHeight="1" x14ac:dyDescent="0.25">
      <c r="A37" s="187" t="s">
        <v>197</v>
      </c>
      <c r="B37" s="188"/>
      <c r="C37" s="194" t="str">
        <f>IF(M31="Zvoľte","",IF(M31&gt;2,"Zadajte požadované údaje.","NEVYPISUJTE"))</f>
        <v/>
      </c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6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54"/>
      <c r="AH37" s="54"/>
      <c r="AI37" s="70"/>
      <c r="AT37" s="70"/>
      <c r="AY37" s="70"/>
    </row>
    <row r="38" spans="1:51" s="48" customFormat="1" ht="130.15" customHeight="1" thickBot="1" x14ac:dyDescent="0.3">
      <c r="A38" s="189"/>
      <c r="B38" s="190"/>
      <c r="C38" s="191" t="s">
        <v>238</v>
      </c>
      <c r="D38" s="192"/>
      <c r="E38" s="192"/>
      <c r="F38" s="192"/>
      <c r="G38" s="192"/>
      <c r="H38" s="192"/>
      <c r="I38" s="193"/>
      <c r="J38" s="182" t="s">
        <v>239</v>
      </c>
      <c r="K38" s="183"/>
      <c r="L38" s="183"/>
      <c r="M38" s="183"/>
      <c r="N38" s="183"/>
      <c r="O38" s="183"/>
      <c r="P38" s="184"/>
      <c r="Q38" s="49"/>
      <c r="R38" s="49"/>
      <c r="S38" s="50"/>
      <c r="T38"/>
      <c r="U38" s="74"/>
      <c r="V38" s="74"/>
      <c r="W38" s="74"/>
      <c r="X38" s="74"/>
      <c r="Y38" s="74"/>
      <c r="Z38" s="74"/>
      <c r="AA38" s="75"/>
      <c r="AB38" s="70"/>
      <c r="AC38" s="70"/>
      <c r="AD38" s="70"/>
      <c r="AE38" s="70"/>
      <c r="AF38" s="70"/>
      <c r="AG38" s="54"/>
      <c r="AH38" s="54"/>
      <c r="AI38" s="70"/>
      <c r="AT38" s="70"/>
      <c r="AY38" s="70"/>
    </row>
    <row r="39" spans="1:51" ht="16.899999999999999" customHeight="1" x14ac:dyDescent="0.25">
      <c r="A39" s="187" t="s">
        <v>198</v>
      </c>
      <c r="B39" s="188"/>
      <c r="C39" s="171" t="str">
        <f>IF(M31="Zvoľte","",IF(M31&gt;3,"Zadajte požadované údaje.","NEVYPISUJTE"))</f>
        <v/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3"/>
    </row>
    <row r="40" spans="1:51" ht="135" customHeight="1" thickBot="1" x14ac:dyDescent="0.3">
      <c r="A40" s="189"/>
      <c r="B40" s="190"/>
      <c r="C40" s="191" t="s">
        <v>238</v>
      </c>
      <c r="D40" s="192"/>
      <c r="E40" s="192"/>
      <c r="F40" s="192"/>
      <c r="G40" s="192"/>
      <c r="H40" s="192"/>
      <c r="I40" s="193"/>
      <c r="J40" s="182" t="s">
        <v>239</v>
      </c>
      <c r="K40" s="183"/>
      <c r="L40" s="183"/>
      <c r="M40" s="183"/>
      <c r="N40" s="183"/>
      <c r="O40" s="183"/>
      <c r="P40" s="184"/>
    </row>
    <row r="41" spans="1:51" ht="16.899999999999999" customHeight="1" x14ac:dyDescent="0.25">
      <c r="A41" s="187" t="s">
        <v>199</v>
      </c>
      <c r="B41" s="188"/>
      <c r="C41" s="171" t="str">
        <f>IF(M31="Zvoľte","",IF(M31&gt;4,"Zadajte požadované údaje.","NEVYPISUJTE"))</f>
        <v/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3"/>
    </row>
    <row r="42" spans="1:51" ht="135" customHeight="1" thickBot="1" x14ac:dyDescent="0.3">
      <c r="A42" s="189"/>
      <c r="B42" s="190"/>
      <c r="C42" s="191" t="s">
        <v>238</v>
      </c>
      <c r="D42" s="192"/>
      <c r="E42" s="192"/>
      <c r="F42" s="192"/>
      <c r="G42" s="192"/>
      <c r="H42" s="192"/>
      <c r="I42" s="193"/>
      <c r="J42" s="182" t="s">
        <v>239</v>
      </c>
      <c r="K42" s="183"/>
      <c r="L42" s="183"/>
      <c r="M42" s="183"/>
      <c r="N42" s="183"/>
      <c r="O42" s="183"/>
      <c r="P42" s="184"/>
    </row>
    <row r="43" spans="1:51" ht="16.899999999999999" customHeight="1" x14ac:dyDescent="0.25">
      <c r="A43" s="187" t="s">
        <v>200</v>
      </c>
      <c r="B43" s="188"/>
      <c r="C43" s="194" t="str">
        <f>IF(M31="Zvoľte","",IF(M31&gt;5,"Zadajte požadované údaje.","NEVYPISUJTE"))</f>
        <v/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6"/>
    </row>
    <row r="44" spans="1:51" ht="135" customHeight="1" thickBot="1" x14ac:dyDescent="0.3">
      <c r="A44" s="189"/>
      <c r="B44" s="190"/>
      <c r="C44" s="191" t="s">
        <v>238</v>
      </c>
      <c r="D44" s="192"/>
      <c r="E44" s="192"/>
      <c r="F44" s="192"/>
      <c r="G44" s="192"/>
      <c r="H44" s="192"/>
      <c r="I44" s="193"/>
      <c r="J44" s="182" t="s">
        <v>239</v>
      </c>
      <c r="K44" s="183"/>
      <c r="L44" s="183"/>
      <c r="M44" s="183"/>
      <c r="N44" s="183"/>
      <c r="O44" s="183"/>
      <c r="P44" s="184"/>
    </row>
    <row r="45" spans="1:51" ht="16.899999999999999" customHeight="1" x14ac:dyDescent="0.25">
      <c r="A45" s="187" t="s">
        <v>201</v>
      </c>
      <c r="B45" s="188"/>
      <c r="C45" s="194" t="str">
        <f>IF(M31="Zvoľte","",IF(M31&gt;6,"Zadajte požadované údaje.","NEVYPISUJTE"))</f>
        <v/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6"/>
    </row>
    <row r="46" spans="1:51" ht="135" customHeight="1" thickBot="1" x14ac:dyDescent="0.3">
      <c r="A46" s="189"/>
      <c r="B46" s="190"/>
      <c r="C46" s="191" t="s">
        <v>238</v>
      </c>
      <c r="D46" s="192"/>
      <c r="E46" s="192"/>
      <c r="F46" s="192"/>
      <c r="G46" s="192"/>
      <c r="H46" s="192"/>
      <c r="I46" s="193"/>
      <c r="J46" s="182" t="s">
        <v>239</v>
      </c>
      <c r="K46" s="183"/>
      <c r="L46" s="183"/>
      <c r="M46" s="183"/>
      <c r="N46" s="183"/>
      <c r="O46" s="183"/>
      <c r="P46" s="184"/>
    </row>
    <row r="47" spans="1:51" ht="14.45" customHeight="1" x14ac:dyDescent="0.25">
      <c r="A47" s="187" t="s">
        <v>202</v>
      </c>
      <c r="B47" s="188"/>
      <c r="C47" s="194" t="str">
        <f>IF(M31="Zvoľte","",IF(M31&gt;7,"Zadajte požadované údaje.","NEVYPISUJTE"))</f>
        <v/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6"/>
    </row>
    <row r="48" spans="1:51" ht="135" customHeight="1" thickBot="1" x14ac:dyDescent="0.3">
      <c r="A48" s="189"/>
      <c r="B48" s="190"/>
      <c r="C48" s="191" t="s">
        <v>238</v>
      </c>
      <c r="D48" s="192"/>
      <c r="E48" s="192"/>
      <c r="F48" s="192"/>
      <c r="G48" s="192"/>
      <c r="H48" s="192"/>
      <c r="I48" s="193"/>
      <c r="J48" s="182" t="s">
        <v>239</v>
      </c>
      <c r="K48" s="183"/>
      <c r="L48" s="183"/>
      <c r="M48" s="183"/>
      <c r="N48" s="183"/>
      <c r="O48" s="183"/>
      <c r="P48" s="184"/>
      <c r="Q48" s="22"/>
    </row>
    <row r="49" spans="1:20" ht="16.899999999999999" customHeight="1" x14ac:dyDescent="0.25">
      <c r="A49" s="187" t="s">
        <v>203</v>
      </c>
      <c r="B49" s="188"/>
      <c r="C49" s="171" t="str">
        <f>IF(M31="Zvoľte","",IF(M31&gt;8,"Zadajte požadované údaje.","NEVYPISUJTE"))</f>
        <v/>
      </c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3"/>
      <c r="Q49" s="22"/>
    </row>
    <row r="50" spans="1:20" ht="135" customHeight="1" thickBot="1" x14ac:dyDescent="0.3">
      <c r="A50" s="189"/>
      <c r="B50" s="190"/>
      <c r="C50" s="191" t="s">
        <v>238</v>
      </c>
      <c r="D50" s="192"/>
      <c r="E50" s="192"/>
      <c r="F50" s="192"/>
      <c r="G50" s="192"/>
      <c r="H50" s="192"/>
      <c r="I50" s="193"/>
      <c r="J50" s="182" t="s">
        <v>239</v>
      </c>
      <c r="K50" s="183"/>
      <c r="L50" s="183"/>
      <c r="M50" s="183"/>
      <c r="N50" s="183"/>
      <c r="O50" s="183"/>
      <c r="P50" s="184"/>
      <c r="T50" s="73"/>
    </row>
    <row r="51" spans="1:20" ht="16.899999999999999" customHeight="1" x14ac:dyDescent="0.25">
      <c r="A51" s="187" t="s">
        <v>204</v>
      </c>
      <c r="B51" s="188"/>
      <c r="C51" s="194" t="str">
        <f>IF(M31="Zvoľte","",IF(M31&gt;9,"Zadajte požadované údaje.","NEVYPISUJTE"))</f>
        <v/>
      </c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6"/>
      <c r="T51" s="73"/>
    </row>
    <row r="52" spans="1:20" ht="135" customHeight="1" thickBot="1" x14ac:dyDescent="0.3">
      <c r="A52" s="189"/>
      <c r="B52" s="190"/>
      <c r="C52" s="191" t="s">
        <v>238</v>
      </c>
      <c r="D52" s="192"/>
      <c r="E52" s="192"/>
      <c r="F52" s="192"/>
      <c r="G52" s="192"/>
      <c r="H52" s="192"/>
      <c r="I52" s="193"/>
      <c r="J52" s="182" t="s">
        <v>239</v>
      </c>
      <c r="K52" s="183"/>
      <c r="L52" s="183"/>
      <c r="M52" s="183"/>
      <c r="N52" s="183"/>
      <c r="O52" s="183"/>
      <c r="P52" s="184"/>
      <c r="T52" s="73"/>
    </row>
    <row r="53" spans="1:20" ht="14.45" customHeight="1" x14ac:dyDescent="0.25">
      <c r="A53" s="271" t="s">
        <v>257</v>
      </c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3"/>
      <c r="T53" s="73"/>
    </row>
    <row r="54" spans="1:20" ht="14.45" customHeight="1" x14ac:dyDescent="0.25">
      <c r="A54" s="330" t="s">
        <v>140</v>
      </c>
      <c r="B54" s="268"/>
      <c r="C54" s="268"/>
      <c r="D54" s="277"/>
      <c r="E54" s="267" t="s">
        <v>144</v>
      </c>
      <c r="F54" s="268"/>
      <c r="G54" s="268"/>
      <c r="H54" s="268"/>
      <c r="I54" s="277"/>
      <c r="J54" s="56" t="s">
        <v>141</v>
      </c>
      <c r="K54" s="267" t="s">
        <v>142</v>
      </c>
      <c r="L54" s="268"/>
      <c r="M54" s="277"/>
      <c r="N54" s="267" t="s">
        <v>143</v>
      </c>
      <c r="O54" s="268"/>
      <c r="P54" s="269"/>
      <c r="T54" s="73"/>
    </row>
    <row r="55" spans="1:20" ht="14.45" customHeight="1" thickBot="1" x14ac:dyDescent="0.3">
      <c r="A55" s="274" t="s">
        <v>121</v>
      </c>
      <c r="B55" s="275"/>
      <c r="C55" s="275"/>
      <c r="D55" s="276"/>
      <c r="E55" s="264" t="s">
        <v>17</v>
      </c>
      <c r="F55" s="265"/>
      <c r="G55" s="265"/>
      <c r="H55" s="265"/>
      <c r="I55" s="266"/>
      <c r="J55" s="51"/>
      <c r="K55" s="264" t="s">
        <v>17</v>
      </c>
      <c r="L55" s="265"/>
      <c r="M55" s="266"/>
      <c r="N55" s="264" t="s">
        <v>17</v>
      </c>
      <c r="O55" s="265"/>
      <c r="P55" s="270"/>
      <c r="T55" s="73"/>
    </row>
    <row r="56" spans="1:20" ht="81.599999999999994" customHeight="1" thickBot="1" x14ac:dyDescent="0.3">
      <c r="A56" s="243" t="s">
        <v>255</v>
      </c>
      <c r="B56" s="244"/>
      <c r="C56" s="244"/>
      <c r="D56" s="245"/>
      <c r="E56" s="309" t="s">
        <v>124</v>
      </c>
      <c r="F56" s="310"/>
      <c r="G56" s="310"/>
      <c r="H56" s="310"/>
      <c r="I56" s="311"/>
      <c r="J56" s="111" t="s">
        <v>256</v>
      </c>
      <c r="K56" s="309" t="s">
        <v>124</v>
      </c>
      <c r="L56" s="310"/>
      <c r="M56" s="310"/>
      <c r="N56" s="310"/>
      <c r="O56" s="310"/>
      <c r="P56" s="311"/>
    </row>
    <row r="57" spans="1:20" ht="12.6" customHeight="1" thickBot="1" x14ac:dyDescent="0.3"/>
    <row r="58" spans="1:20" ht="14.45" customHeight="1" thickBot="1" x14ac:dyDescent="0.3">
      <c r="A58" s="222" t="s">
        <v>109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4"/>
    </row>
    <row r="59" spans="1:20" ht="13.15" customHeight="1" thickBot="1" x14ac:dyDescent="0.3">
      <c r="A59" s="240" t="s">
        <v>248</v>
      </c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2"/>
    </row>
    <row r="60" spans="1:20" ht="13.9" customHeight="1" x14ac:dyDescent="0.25">
      <c r="A60" s="217" t="s">
        <v>250</v>
      </c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4"/>
    </row>
    <row r="61" spans="1:20" ht="13.9" customHeight="1" x14ac:dyDescent="0.25">
      <c r="A61" s="395"/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7"/>
    </row>
    <row r="62" spans="1:20" ht="13.9" customHeight="1" x14ac:dyDescent="0.25">
      <c r="A62" s="99"/>
      <c r="B62" s="110" t="s">
        <v>121</v>
      </c>
      <c r="C62" s="132" t="s">
        <v>7</v>
      </c>
      <c r="D62" s="132"/>
      <c r="E62" s="132"/>
      <c r="F62" s="132"/>
      <c r="G62" s="133"/>
      <c r="H62" s="101"/>
      <c r="I62" s="110" t="s">
        <v>121</v>
      </c>
      <c r="J62" s="132" t="s">
        <v>11</v>
      </c>
      <c r="K62" s="132"/>
      <c r="L62" s="132"/>
      <c r="M62" s="132"/>
      <c r="N62" s="132"/>
      <c r="O62" s="133"/>
      <c r="P62" s="102"/>
    </row>
    <row r="63" spans="1:20" ht="13.9" customHeight="1" x14ac:dyDescent="0.25">
      <c r="A63" s="99"/>
      <c r="B63" s="110" t="s">
        <v>121</v>
      </c>
      <c r="C63" s="132" t="s">
        <v>95</v>
      </c>
      <c r="D63" s="132"/>
      <c r="E63" s="132"/>
      <c r="F63" s="132"/>
      <c r="G63" s="133"/>
      <c r="H63" s="101"/>
      <c r="I63" s="110" t="s">
        <v>121</v>
      </c>
      <c r="J63" s="132" t="s">
        <v>12</v>
      </c>
      <c r="K63" s="132"/>
      <c r="L63" s="132"/>
      <c r="M63" s="132"/>
      <c r="N63" s="132"/>
      <c r="O63" s="133"/>
      <c r="P63" s="100"/>
    </row>
    <row r="64" spans="1:20" ht="13.9" customHeight="1" x14ac:dyDescent="0.25">
      <c r="A64" s="99"/>
      <c r="B64" s="110" t="s">
        <v>121</v>
      </c>
      <c r="C64" s="132" t="s">
        <v>8</v>
      </c>
      <c r="D64" s="132"/>
      <c r="E64" s="132"/>
      <c r="F64" s="132"/>
      <c r="G64" s="133"/>
      <c r="H64" s="101"/>
      <c r="I64" s="110" t="s">
        <v>121</v>
      </c>
      <c r="J64" s="132" t="s">
        <v>13</v>
      </c>
      <c r="K64" s="132"/>
      <c r="L64" s="132"/>
      <c r="M64" s="132"/>
      <c r="N64" s="132"/>
      <c r="O64" s="133"/>
      <c r="P64" s="100"/>
    </row>
    <row r="65" spans="1:17" ht="13.9" customHeight="1" x14ac:dyDescent="0.25">
      <c r="A65" s="99"/>
      <c r="B65" s="110" t="s">
        <v>121</v>
      </c>
      <c r="C65" s="132" t="s">
        <v>9</v>
      </c>
      <c r="D65" s="132"/>
      <c r="E65" s="132"/>
      <c r="F65" s="132"/>
      <c r="G65" s="133"/>
      <c r="H65" s="101"/>
      <c r="I65" s="110" t="s">
        <v>121</v>
      </c>
      <c r="J65" s="132" t="s">
        <v>14</v>
      </c>
      <c r="K65" s="132"/>
      <c r="L65" s="132"/>
      <c r="M65" s="132"/>
      <c r="N65" s="132"/>
      <c r="O65" s="133"/>
      <c r="P65" s="100"/>
    </row>
    <row r="66" spans="1:17" ht="14.45" customHeight="1" x14ac:dyDescent="0.25">
      <c r="A66" s="99"/>
      <c r="B66" s="110" t="s">
        <v>121</v>
      </c>
      <c r="C66" s="132" t="s">
        <v>10</v>
      </c>
      <c r="D66" s="132"/>
      <c r="E66" s="132"/>
      <c r="F66" s="132"/>
      <c r="G66" s="133"/>
      <c r="H66" s="101"/>
      <c r="I66" s="110" t="s">
        <v>121</v>
      </c>
      <c r="J66" s="132" t="s">
        <v>15</v>
      </c>
      <c r="K66" s="132"/>
      <c r="L66" s="132"/>
      <c r="M66" s="132"/>
      <c r="N66" s="132"/>
      <c r="O66" s="133"/>
      <c r="P66" s="100"/>
    </row>
    <row r="67" spans="1:17" ht="19.899999999999999" customHeight="1" thickBot="1" x14ac:dyDescent="0.3">
      <c r="A67" s="150" t="str">
        <f>IF(COUNTIF(B62:B66,"Zvoľte")+COUNTIF(I62:I66,"Zvoľte")&gt;0,"Prosíme zvoľte áno/nie ešte v:  " &amp;COUNTIF(B62:B66,"Zvoľte")+COUNTIF(I62:I66,"Zvoľte")&amp;" možnosti/ach výberu.   ","")</f>
        <v xml:space="preserve">Prosíme zvoľte áno/nie ešte v:  10 možnosti/ach výberu.   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2"/>
    </row>
    <row r="68" spans="1:17" ht="14.45" customHeight="1" x14ac:dyDescent="0.25">
      <c r="A68" s="162" t="s">
        <v>110</v>
      </c>
      <c r="B68" s="163"/>
      <c r="C68" s="163"/>
      <c r="D68" s="164"/>
      <c r="E68" s="153" t="str">
        <f>TRIM(IF(B62="áno",AQ2,"")&amp;" "&amp;IF(B63="áno",AQ3,"")&amp;" "&amp;IF(B64="áno",AQ4,"")&amp;" "&amp;IF(B65="áno",AQ5,"")&amp;" "&amp;IF(B66="áno",AQ6,"")&amp;" "&amp;IF(I62="áno",AQ7,"")&amp;" "&amp;IF(I63="áno",AQ8,"")&amp;" "&amp;IF(I64="áno",AQ9,"")&amp;" "&amp;IF(I65="áno",AQ10,"")&amp;" "&amp;IF(I66="áno",AQ11,""))</f>
        <v/>
      </c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5"/>
    </row>
    <row r="69" spans="1:17" ht="22.15" customHeight="1" x14ac:dyDescent="0.25">
      <c r="A69" s="165"/>
      <c r="B69" s="166"/>
      <c r="C69" s="166"/>
      <c r="D69" s="167"/>
      <c r="E69" s="156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8"/>
    </row>
    <row r="70" spans="1:17" ht="139.9" customHeight="1" x14ac:dyDescent="0.25">
      <c r="A70" s="168" t="s">
        <v>154</v>
      </c>
      <c r="B70" s="169"/>
      <c r="C70" s="169"/>
      <c r="D70" s="170"/>
      <c r="E70" s="159" t="s">
        <v>111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1"/>
      <c r="Q70" s="5"/>
    </row>
    <row r="71" spans="1:17" ht="16.899999999999999" customHeight="1" thickBot="1" x14ac:dyDescent="0.3">
      <c r="A71" s="214" t="s">
        <v>246</v>
      </c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6"/>
      <c r="Q71" s="5"/>
    </row>
    <row r="72" spans="1:17" ht="21" customHeight="1" x14ac:dyDescent="0.25">
      <c r="A72" s="217" t="s">
        <v>250</v>
      </c>
      <c r="B72" s="393"/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4"/>
      <c r="Q72" s="5"/>
    </row>
    <row r="73" spans="1:17" ht="7.9" customHeight="1" x14ac:dyDescent="0.25">
      <c r="A73" s="395"/>
      <c r="B73" s="396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7"/>
      <c r="Q73" s="5"/>
    </row>
    <row r="74" spans="1:17" ht="14.45" customHeight="1" x14ac:dyDescent="0.25">
      <c r="A74" s="96"/>
      <c r="B74" s="110" t="s">
        <v>121</v>
      </c>
      <c r="C74" s="132" t="s">
        <v>18</v>
      </c>
      <c r="D74" s="132"/>
      <c r="E74" s="132"/>
      <c r="F74" s="132"/>
      <c r="G74" s="133"/>
      <c r="H74" s="97"/>
      <c r="I74" s="110" t="s">
        <v>121</v>
      </c>
      <c r="J74" s="132" t="s">
        <v>25</v>
      </c>
      <c r="K74" s="132"/>
      <c r="L74" s="132"/>
      <c r="M74" s="132"/>
      <c r="N74" s="132"/>
      <c r="O74" s="133"/>
      <c r="P74" s="98"/>
      <c r="Q74" s="5"/>
    </row>
    <row r="75" spans="1:17" ht="14.45" customHeight="1" x14ac:dyDescent="0.25">
      <c r="A75" s="96"/>
      <c r="B75" s="110" t="s">
        <v>121</v>
      </c>
      <c r="C75" s="132" t="s">
        <v>249</v>
      </c>
      <c r="D75" s="132"/>
      <c r="E75" s="132"/>
      <c r="F75" s="132"/>
      <c r="G75" s="133"/>
      <c r="H75" s="97"/>
      <c r="I75" s="110" t="s">
        <v>121</v>
      </c>
      <c r="J75" s="132" t="s">
        <v>26</v>
      </c>
      <c r="K75" s="132"/>
      <c r="L75" s="132"/>
      <c r="M75" s="132"/>
      <c r="N75" s="132"/>
      <c r="O75" s="133"/>
      <c r="P75" s="98"/>
      <c r="Q75" s="5"/>
    </row>
    <row r="76" spans="1:17" ht="28.9" customHeight="1" x14ac:dyDescent="0.25">
      <c r="A76" s="96"/>
      <c r="B76" s="110" t="s">
        <v>121</v>
      </c>
      <c r="C76" s="132" t="s">
        <v>20</v>
      </c>
      <c r="D76" s="132"/>
      <c r="E76" s="132"/>
      <c r="F76" s="132"/>
      <c r="G76" s="133"/>
      <c r="H76" s="97"/>
      <c r="I76" s="110" t="s">
        <v>121</v>
      </c>
      <c r="J76" s="132" t="s">
        <v>27</v>
      </c>
      <c r="K76" s="132"/>
      <c r="L76" s="132"/>
      <c r="M76" s="132"/>
      <c r="N76" s="132"/>
      <c r="O76" s="133"/>
      <c r="P76" s="98"/>
      <c r="Q76" s="5"/>
    </row>
    <row r="77" spans="1:17" ht="27" customHeight="1" x14ac:dyDescent="0.25">
      <c r="A77" s="96"/>
      <c r="B77" s="110" t="s">
        <v>121</v>
      </c>
      <c r="C77" s="132" t="s">
        <v>21</v>
      </c>
      <c r="D77" s="132"/>
      <c r="E77" s="132"/>
      <c r="F77" s="132"/>
      <c r="G77" s="133"/>
      <c r="H77" s="97"/>
      <c r="I77" s="180" t="s">
        <v>121</v>
      </c>
      <c r="J77" s="174" t="s">
        <v>164</v>
      </c>
      <c r="K77" s="174"/>
      <c r="L77" s="174"/>
      <c r="M77" s="174"/>
      <c r="N77" s="174"/>
      <c r="O77" s="175"/>
      <c r="P77" s="98"/>
      <c r="Q77" s="5"/>
    </row>
    <row r="78" spans="1:17" ht="14.45" customHeight="1" x14ac:dyDescent="0.25">
      <c r="A78" s="96"/>
      <c r="B78" s="110" t="s">
        <v>121</v>
      </c>
      <c r="C78" s="132" t="s">
        <v>22</v>
      </c>
      <c r="D78" s="132"/>
      <c r="E78" s="132"/>
      <c r="F78" s="132"/>
      <c r="G78" s="133"/>
      <c r="H78" s="97"/>
      <c r="I78" s="181"/>
      <c r="J78" s="176"/>
      <c r="K78" s="176"/>
      <c r="L78" s="176"/>
      <c r="M78" s="176"/>
      <c r="N78" s="176"/>
      <c r="O78" s="177"/>
      <c r="P78" s="98"/>
      <c r="Q78" s="5"/>
    </row>
    <row r="79" spans="1:17" ht="14.45" customHeight="1" x14ac:dyDescent="0.25">
      <c r="A79" s="96"/>
      <c r="B79" s="110" t="s">
        <v>121</v>
      </c>
      <c r="C79" s="178" t="s">
        <v>23</v>
      </c>
      <c r="D79" s="178"/>
      <c r="E79" s="178"/>
      <c r="F79" s="178"/>
      <c r="G79" s="179"/>
      <c r="H79" s="97"/>
      <c r="I79" s="180" t="s">
        <v>121</v>
      </c>
      <c r="J79" s="174" t="s">
        <v>96</v>
      </c>
      <c r="K79" s="174"/>
      <c r="L79" s="174"/>
      <c r="M79" s="174"/>
      <c r="N79" s="174"/>
      <c r="O79" s="175"/>
      <c r="P79" s="98"/>
      <c r="Q79" s="5"/>
    </row>
    <row r="80" spans="1:17" ht="14.45" customHeight="1" x14ac:dyDescent="0.25">
      <c r="A80" s="99"/>
      <c r="B80" s="110" t="s">
        <v>121</v>
      </c>
      <c r="C80" s="178" t="s">
        <v>24</v>
      </c>
      <c r="D80" s="178"/>
      <c r="E80" s="178"/>
      <c r="F80" s="178"/>
      <c r="G80" s="179"/>
      <c r="H80" s="103"/>
      <c r="I80" s="181"/>
      <c r="J80" s="176"/>
      <c r="K80" s="176"/>
      <c r="L80" s="176"/>
      <c r="M80" s="176"/>
      <c r="N80" s="176"/>
      <c r="O80" s="177"/>
      <c r="P80" s="100"/>
      <c r="Q80" s="5"/>
    </row>
    <row r="81" spans="1:17" ht="19.899999999999999" customHeight="1" thickBot="1" x14ac:dyDescent="0.3">
      <c r="A81" s="150" t="str">
        <f>IF(COUNTIF(B74:B80,"Zvoľte")+COUNTIF(I74:I80,"Zvoľte")&gt;0,"Prosíme zvoľte áno/nie ešte v:  " &amp;COUNTIF(B74:B80,"Zvoľte")+COUNTIF(I74:I80,"Zvoľte")&amp;" možnosti/ach výberu.   ","")</f>
        <v xml:space="preserve">Prosíme zvoľte áno/nie ešte v:  12 možnosti/ach výberu.   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2"/>
      <c r="Q81" s="5"/>
    </row>
    <row r="82" spans="1:17" ht="45" customHeight="1" x14ac:dyDescent="0.25">
      <c r="A82" s="202" t="s">
        <v>110</v>
      </c>
      <c r="B82" s="203"/>
      <c r="C82" s="203"/>
      <c r="D82" s="204"/>
      <c r="E82" s="153" t="str">
        <f>TRIM(IF(B74="áno",AU2,"")&amp;" "&amp;IF(B75="áno",AU3,"")&amp;" "&amp;IF(B76="áno",AU4,"")&amp;" "&amp;IF(B77="áno",AU5,"")&amp;" "&amp;IF(B78="áno",AU6,"")&amp;" "&amp;IF(B79="áno",AU7,"")&amp;" "&amp;IF(B80="áno",AU8,"")&amp;" "&amp;IF(I74="áno",AU9,"")&amp;" "&amp;IF(I75="áno",AU10,"")&amp;" "&amp;IF(I76="áno",AU11,"")&amp;" "&amp;IF(I77="áno",AU12,"")&amp;" "&amp;IF(I79="áno",AU13,""))</f>
        <v/>
      </c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5"/>
      <c r="Q82" s="5"/>
    </row>
    <row r="83" spans="1:17" ht="4.9000000000000004" customHeight="1" x14ac:dyDescent="0.25">
      <c r="A83" s="205"/>
      <c r="B83" s="206"/>
      <c r="C83" s="206"/>
      <c r="D83" s="207"/>
      <c r="E83" s="156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8"/>
      <c r="Q83" s="5"/>
    </row>
    <row r="84" spans="1:17" ht="139.9" customHeight="1" x14ac:dyDescent="0.25">
      <c r="A84" s="168" t="s">
        <v>154</v>
      </c>
      <c r="B84" s="169"/>
      <c r="C84" s="169"/>
      <c r="D84" s="170"/>
      <c r="E84" s="159" t="s">
        <v>242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1"/>
      <c r="Q84" s="5"/>
    </row>
    <row r="85" spans="1:17" ht="23.45" customHeight="1" thickBot="1" x14ac:dyDescent="0.3">
      <c r="A85" s="214" t="s">
        <v>247</v>
      </c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6"/>
      <c r="Q85" s="5"/>
    </row>
    <row r="86" spans="1:17" ht="31.9" customHeight="1" x14ac:dyDescent="0.25">
      <c r="A86" s="306" t="s">
        <v>250</v>
      </c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8"/>
      <c r="Q86" s="5"/>
    </row>
    <row r="87" spans="1:17" x14ac:dyDescent="0.25">
      <c r="A87" s="104"/>
      <c r="B87" s="109" t="s">
        <v>121</v>
      </c>
      <c r="C87" s="220" t="s">
        <v>167</v>
      </c>
      <c r="D87" s="220"/>
      <c r="E87" s="220"/>
      <c r="F87" s="220"/>
      <c r="G87" s="221"/>
      <c r="H87" s="105"/>
      <c r="I87" s="110" t="s">
        <v>121</v>
      </c>
      <c r="J87" s="174" t="s">
        <v>35</v>
      </c>
      <c r="K87" s="174"/>
      <c r="L87" s="174"/>
      <c r="M87" s="174"/>
      <c r="N87" s="174"/>
      <c r="O87" s="175"/>
      <c r="P87" s="106"/>
      <c r="Q87" s="5"/>
    </row>
    <row r="88" spans="1:17" x14ac:dyDescent="0.25">
      <c r="A88" s="104"/>
      <c r="B88" s="109" t="s">
        <v>121</v>
      </c>
      <c r="C88" s="220" t="s">
        <v>29</v>
      </c>
      <c r="D88" s="220" t="s">
        <v>29</v>
      </c>
      <c r="E88" s="220" t="s">
        <v>29</v>
      </c>
      <c r="F88" s="220" t="s">
        <v>29</v>
      </c>
      <c r="G88" s="221" t="s">
        <v>29</v>
      </c>
      <c r="H88" s="105"/>
      <c r="I88" s="110" t="s">
        <v>121</v>
      </c>
      <c r="J88" s="174" t="s">
        <v>36</v>
      </c>
      <c r="K88" s="174"/>
      <c r="L88" s="174"/>
      <c r="M88" s="174"/>
      <c r="N88" s="174"/>
      <c r="O88" s="175"/>
      <c r="P88" s="106"/>
      <c r="Q88" s="5"/>
    </row>
    <row r="89" spans="1:17" x14ac:dyDescent="0.25">
      <c r="A89" s="104"/>
      <c r="B89" s="109" t="s">
        <v>121</v>
      </c>
      <c r="C89" s="220" t="s">
        <v>85</v>
      </c>
      <c r="D89" s="220" t="s">
        <v>85</v>
      </c>
      <c r="E89" s="220" t="s">
        <v>85</v>
      </c>
      <c r="F89" s="220" t="s">
        <v>85</v>
      </c>
      <c r="G89" s="221" t="s">
        <v>85</v>
      </c>
      <c r="H89" s="105"/>
      <c r="I89" s="110" t="s">
        <v>121</v>
      </c>
      <c r="J89" s="174" t="s">
        <v>37</v>
      </c>
      <c r="K89" s="174"/>
      <c r="L89" s="174"/>
      <c r="M89" s="174"/>
      <c r="N89" s="174"/>
      <c r="O89" s="175"/>
      <c r="P89" s="106"/>
      <c r="Q89" s="5"/>
    </row>
    <row r="90" spans="1:17" x14ac:dyDescent="0.25">
      <c r="A90" s="104"/>
      <c r="B90" s="109" t="s">
        <v>121</v>
      </c>
      <c r="C90" s="220" t="s">
        <v>30</v>
      </c>
      <c r="D90" s="220" t="s">
        <v>30</v>
      </c>
      <c r="E90" s="220" t="s">
        <v>30</v>
      </c>
      <c r="F90" s="220" t="s">
        <v>30</v>
      </c>
      <c r="G90" s="221" t="s">
        <v>30</v>
      </c>
      <c r="H90" s="105"/>
      <c r="I90" s="110" t="s">
        <v>121</v>
      </c>
      <c r="J90" s="174" t="s">
        <v>38</v>
      </c>
      <c r="K90" s="174"/>
      <c r="L90" s="174"/>
      <c r="M90" s="174"/>
      <c r="N90" s="174"/>
      <c r="O90" s="175"/>
      <c r="P90" s="106"/>
      <c r="Q90" s="5"/>
    </row>
    <row r="91" spans="1:17" x14ac:dyDescent="0.25">
      <c r="A91" s="104"/>
      <c r="B91" s="109" t="s">
        <v>121</v>
      </c>
      <c r="C91" s="220" t="s">
        <v>31</v>
      </c>
      <c r="D91" s="220" t="s">
        <v>31</v>
      </c>
      <c r="E91" s="220" t="s">
        <v>31</v>
      </c>
      <c r="F91" s="220" t="s">
        <v>31</v>
      </c>
      <c r="G91" s="221" t="s">
        <v>31</v>
      </c>
      <c r="H91" s="105"/>
      <c r="I91" s="110" t="s">
        <v>121</v>
      </c>
      <c r="J91" s="174" t="s">
        <v>39</v>
      </c>
      <c r="K91" s="174"/>
      <c r="L91" s="174"/>
      <c r="M91" s="174"/>
      <c r="N91" s="174"/>
      <c r="O91" s="175"/>
      <c r="P91" s="106"/>
      <c r="Q91" s="5"/>
    </row>
    <row r="92" spans="1:17" x14ac:dyDescent="0.25">
      <c r="A92" s="104"/>
      <c r="B92" s="109" t="s">
        <v>121</v>
      </c>
      <c r="C92" s="220" t="s">
        <v>32</v>
      </c>
      <c r="D92" s="220" t="s">
        <v>32</v>
      </c>
      <c r="E92" s="220" t="s">
        <v>32</v>
      </c>
      <c r="F92" s="220" t="s">
        <v>32</v>
      </c>
      <c r="G92" s="221" t="s">
        <v>32</v>
      </c>
      <c r="H92" s="105"/>
      <c r="I92" s="110" t="s">
        <v>121</v>
      </c>
      <c r="J92" s="174" t="s">
        <v>40</v>
      </c>
      <c r="K92" s="174"/>
      <c r="L92" s="174"/>
      <c r="M92" s="174"/>
      <c r="N92" s="174"/>
      <c r="O92" s="175"/>
      <c r="P92" s="106"/>
      <c r="Q92" s="5"/>
    </row>
    <row r="93" spans="1:17" x14ac:dyDescent="0.25">
      <c r="A93" s="104"/>
      <c r="B93" s="109" t="s">
        <v>121</v>
      </c>
      <c r="C93" s="220" t="s">
        <v>33</v>
      </c>
      <c r="D93" s="220" t="s">
        <v>33</v>
      </c>
      <c r="E93" s="220" t="s">
        <v>33</v>
      </c>
      <c r="F93" s="220" t="s">
        <v>33</v>
      </c>
      <c r="G93" s="221" t="s">
        <v>33</v>
      </c>
      <c r="H93" s="105"/>
      <c r="I93" s="110" t="s">
        <v>121</v>
      </c>
      <c r="J93" s="174" t="s">
        <v>41</v>
      </c>
      <c r="K93" s="174"/>
      <c r="L93" s="174"/>
      <c r="M93" s="174"/>
      <c r="N93" s="174"/>
      <c r="O93" s="175"/>
      <c r="P93" s="106"/>
      <c r="Q93" s="5"/>
    </row>
    <row r="94" spans="1:17" x14ac:dyDescent="0.25">
      <c r="A94" s="104"/>
      <c r="B94" s="109" t="s">
        <v>121</v>
      </c>
      <c r="C94" s="220" t="s">
        <v>34</v>
      </c>
      <c r="D94" s="220" t="s">
        <v>34</v>
      </c>
      <c r="E94" s="220" t="s">
        <v>34</v>
      </c>
      <c r="F94" s="220" t="s">
        <v>34</v>
      </c>
      <c r="G94" s="221" t="s">
        <v>34</v>
      </c>
      <c r="H94" s="105"/>
      <c r="I94" s="110" t="s">
        <v>121</v>
      </c>
      <c r="J94" s="220" t="s">
        <v>168</v>
      </c>
      <c r="K94" s="220"/>
      <c r="L94" s="220"/>
      <c r="M94" s="220"/>
      <c r="N94" s="220"/>
      <c r="O94" s="221"/>
      <c r="P94" s="106"/>
      <c r="Q94" s="5"/>
    </row>
    <row r="95" spans="1:17" ht="21.6" customHeight="1" thickBot="1" x14ac:dyDescent="0.3">
      <c r="A95" s="150" t="str">
        <f>IF(COUNTIF(B87:B94,"Zvoľte")+COUNTIF(I87:I94,"Zvoľte")&gt;0,"Prosíme zvoľte áno/nie ešte v:  " &amp;COUNTIF(B87:B94,"Zvoľte")+COUNTIF(I87:I94,"Zvoľte")&amp;" možnosti/ach výberu.   ","")</f>
        <v xml:space="preserve">Prosíme zvoľte áno/nie ešte v:  16 možnosti/ach výberu.   </v>
      </c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2"/>
      <c r="Q95" s="5"/>
    </row>
    <row r="96" spans="1:17" ht="22.9" customHeight="1" x14ac:dyDescent="0.25">
      <c r="A96" s="202" t="s">
        <v>110</v>
      </c>
      <c r="B96" s="203"/>
      <c r="C96" s="203"/>
      <c r="D96" s="204"/>
      <c r="E96" s="208" t="str">
        <f>TRIM(IF(B87="áno",AY2,"")&amp;" "&amp;IF(B88="áno",AY3,"")&amp;" "&amp;IF(B89="áno",AY4,"")&amp;" "&amp;IF(B90="áno",AY5,"")&amp;" "&amp;IF(B91="áno",AY6,"")&amp;" "&amp;IF(B92="áno",AY7,"")&amp;" "&amp;IF(B93="áno",AY8,"")&amp;" "&amp;IF(B94="áno",AY9,"")&amp;" "&amp;IF(I87="áno",AY10,"")&amp;" "&amp;IF(I88="áno",AY11,"")&amp;" "&amp;IF(I89="áno",AY12,"")&amp;" "&amp;IF(I90="áno",AY13,"")&amp;" "&amp;IF(I91="áno",AY14,"")&amp;" "&amp;IF(I92="áno",AY15,"")&amp;" "&amp;IF(I93="áno",AY16,"")&amp;" "&amp;IF(I94="áno",AY17,""))</f>
        <v/>
      </c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10"/>
      <c r="Q96" s="5"/>
    </row>
    <row r="97" spans="1:17" ht="81.599999999999994" customHeight="1" x14ac:dyDescent="0.25">
      <c r="A97" s="205"/>
      <c r="B97" s="206"/>
      <c r="C97" s="206"/>
      <c r="D97" s="207"/>
      <c r="E97" s="211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3"/>
      <c r="Q97" s="5"/>
    </row>
    <row r="98" spans="1:17" ht="139.9" customHeight="1" x14ac:dyDescent="0.25">
      <c r="A98" s="168" t="s">
        <v>154</v>
      </c>
      <c r="B98" s="169"/>
      <c r="C98" s="169"/>
      <c r="D98" s="170"/>
      <c r="E98" s="159" t="s">
        <v>242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1"/>
    </row>
    <row r="99" spans="1:17" ht="15.75" thickBot="1" x14ac:dyDescent="0.3">
      <c r="A99" s="214" t="s">
        <v>245</v>
      </c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6"/>
    </row>
    <row r="100" spans="1:17" ht="27.6" customHeight="1" x14ac:dyDescent="0.25">
      <c r="A100" s="217" t="s">
        <v>250</v>
      </c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9"/>
    </row>
    <row r="101" spans="1:17" ht="28.9" customHeight="1" x14ac:dyDescent="0.25">
      <c r="A101" s="99"/>
      <c r="B101" s="108" t="s">
        <v>121</v>
      </c>
      <c r="C101" s="369" t="s">
        <v>42</v>
      </c>
      <c r="D101" s="369"/>
      <c r="E101" s="369"/>
      <c r="F101" s="369"/>
      <c r="G101" s="370"/>
      <c r="H101" s="107"/>
      <c r="I101" s="108" t="s">
        <v>121</v>
      </c>
      <c r="J101" s="369" t="s">
        <v>50</v>
      </c>
      <c r="K101" s="369"/>
      <c r="L101" s="369"/>
      <c r="M101" s="369"/>
      <c r="N101" s="369"/>
      <c r="O101" s="370"/>
      <c r="P101" s="100"/>
    </row>
    <row r="102" spans="1:17" ht="28.9" customHeight="1" x14ac:dyDescent="0.25">
      <c r="A102" s="99"/>
      <c r="B102" s="108" t="s">
        <v>121</v>
      </c>
      <c r="C102" s="369" t="s">
        <v>43</v>
      </c>
      <c r="D102" s="369" t="s">
        <v>43</v>
      </c>
      <c r="E102" s="369" t="s">
        <v>43</v>
      </c>
      <c r="F102" s="369" t="s">
        <v>43</v>
      </c>
      <c r="G102" s="370" t="s">
        <v>43</v>
      </c>
      <c r="H102" s="107"/>
      <c r="I102" s="108" t="s">
        <v>121</v>
      </c>
      <c r="J102" s="369" t="s">
        <v>51</v>
      </c>
      <c r="K102" s="369" t="s">
        <v>51</v>
      </c>
      <c r="L102" s="369" t="s">
        <v>51</v>
      </c>
      <c r="M102" s="369" t="s">
        <v>51</v>
      </c>
      <c r="N102" s="369" t="s">
        <v>51</v>
      </c>
      <c r="O102" s="370" t="s">
        <v>51</v>
      </c>
      <c r="P102" s="100"/>
    </row>
    <row r="103" spans="1:17" ht="28.9" customHeight="1" x14ac:dyDescent="0.25">
      <c r="A103" s="99"/>
      <c r="B103" s="108" t="s">
        <v>121</v>
      </c>
      <c r="C103" s="369" t="s">
        <v>44</v>
      </c>
      <c r="D103" s="369" t="s">
        <v>44</v>
      </c>
      <c r="E103" s="369" t="s">
        <v>44</v>
      </c>
      <c r="F103" s="369" t="s">
        <v>44</v>
      </c>
      <c r="G103" s="370" t="s">
        <v>44</v>
      </c>
      <c r="H103" s="105"/>
      <c r="I103" s="108" t="s">
        <v>121</v>
      </c>
      <c r="J103" s="369" t="s">
        <v>52</v>
      </c>
      <c r="K103" s="369" t="s">
        <v>52</v>
      </c>
      <c r="L103" s="369" t="s">
        <v>52</v>
      </c>
      <c r="M103" s="369" t="s">
        <v>52</v>
      </c>
      <c r="N103" s="369" t="s">
        <v>52</v>
      </c>
      <c r="O103" s="370" t="s">
        <v>52</v>
      </c>
      <c r="P103" s="100"/>
    </row>
    <row r="104" spans="1:17" ht="28.9" customHeight="1" x14ac:dyDescent="0.25">
      <c r="A104" s="99"/>
      <c r="B104" s="108" t="s">
        <v>121</v>
      </c>
      <c r="C104" s="369" t="s">
        <v>45</v>
      </c>
      <c r="D104" s="369" t="s">
        <v>45</v>
      </c>
      <c r="E104" s="369" t="s">
        <v>45</v>
      </c>
      <c r="F104" s="369" t="s">
        <v>45</v>
      </c>
      <c r="G104" s="370" t="s">
        <v>45</v>
      </c>
      <c r="H104" s="105"/>
      <c r="I104" s="108" t="s">
        <v>121</v>
      </c>
      <c r="J104" s="369" t="s">
        <v>53</v>
      </c>
      <c r="K104" s="369" t="s">
        <v>53</v>
      </c>
      <c r="L104" s="369" t="s">
        <v>53</v>
      </c>
      <c r="M104" s="369" t="s">
        <v>53</v>
      </c>
      <c r="N104" s="369" t="s">
        <v>53</v>
      </c>
      <c r="O104" s="370" t="s">
        <v>53</v>
      </c>
      <c r="P104" s="100"/>
    </row>
    <row r="105" spans="1:17" ht="28.9" customHeight="1" x14ac:dyDescent="0.25">
      <c r="A105" s="99"/>
      <c r="B105" s="108" t="s">
        <v>121</v>
      </c>
      <c r="C105" s="369" t="s">
        <v>46</v>
      </c>
      <c r="D105" s="369" t="s">
        <v>46</v>
      </c>
      <c r="E105" s="369" t="s">
        <v>46</v>
      </c>
      <c r="F105" s="369" t="s">
        <v>46</v>
      </c>
      <c r="G105" s="370" t="s">
        <v>46</v>
      </c>
      <c r="H105" s="105"/>
      <c r="I105" s="108" t="s">
        <v>121</v>
      </c>
      <c r="J105" s="369" t="s">
        <v>54</v>
      </c>
      <c r="K105" s="369" t="s">
        <v>54</v>
      </c>
      <c r="L105" s="369" t="s">
        <v>54</v>
      </c>
      <c r="M105" s="369" t="s">
        <v>54</v>
      </c>
      <c r="N105" s="369" t="s">
        <v>54</v>
      </c>
      <c r="O105" s="370" t="s">
        <v>54</v>
      </c>
      <c r="P105" s="100"/>
    </row>
    <row r="106" spans="1:17" ht="28.9" customHeight="1" x14ac:dyDescent="0.25">
      <c r="A106" s="99"/>
      <c r="B106" s="108" t="s">
        <v>121</v>
      </c>
      <c r="C106" s="369" t="s">
        <v>47</v>
      </c>
      <c r="D106" s="369" t="s">
        <v>47</v>
      </c>
      <c r="E106" s="369" t="s">
        <v>47</v>
      </c>
      <c r="F106" s="369" t="s">
        <v>47</v>
      </c>
      <c r="G106" s="370" t="s">
        <v>47</v>
      </c>
      <c r="H106" s="105"/>
      <c r="I106" s="108" t="s">
        <v>121</v>
      </c>
      <c r="J106" s="369" t="s">
        <v>55</v>
      </c>
      <c r="K106" s="369" t="s">
        <v>55</v>
      </c>
      <c r="L106" s="369" t="s">
        <v>55</v>
      </c>
      <c r="M106" s="369" t="s">
        <v>55</v>
      </c>
      <c r="N106" s="369" t="s">
        <v>55</v>
      </c>
      <c r="O106" s="370" t="s">
        <v>55</v>
      </c>
      <c r="P106" s="100"/>
    </row>
    <row r="107" spans="1:17" ht="28.9" customHeight="1" x14ac:dyDescent="0.25">
      <c r="A107" s="99"/>
      <c r="B107" s="108" t="s">
        <v>121</v>
      </c>
      <c r="C107" s="369" t="s">
        <v>48</v>
      </c>
      <c r="D107" s="369" t="s">
        <v>48</v>
      </c>
      <c r="E107" s="369" t="s">
        <v>48</v>
      </c>
      <c r="F107" s="369" t="s">
        <v>48</v>
      </c>
      <c r="G107" s="370" t="s">
        <v>48</v>
      </c>
      <c r="H107" s="105"/>
      <c r="I107" s="108" t="s">
        <v>121</v>
      </c>
      <c r="J107" s="369" t="s">
        <v>56</v>
      </c>
      <c r="K107" s="369" t="s">
        <v>56</v>
      </c>
      <c r="L107" s="369" t="s">
        <v>56</v>
      </c>
      <c r="M107" s="369" t="s">
        <v>56</v>
      </c>
      <c r="N107" s="369" t="s">
        <v>56</v>
      </c>
      <c r="O107" s="370" t="s">
        <v>56</v>
      </c>
      <c r="P107" s="100"/>
    </row>
    <row r="108" spans="1:17" ht="28.9" customHeight="1" x14ac:dyDescent="0.25">
      <c r="A108" s="99"/>
      <c r="B108" s="108" t="s">
        <v>121</v>
      </c>
      <c r="C108" s="369" t="s">
        <v>49</v>
      </c>
      <c r="D108" s="369" t="s">
        <v>49</v>
      </c>
      <c r="E108" s="369" t="s">
        <v>49</v>
      </c>
      <c r="F108" s="369" t="s">
        <v>49</v>
      </c>
      <c r="G108" s="370" t="s">
        <v>49</v>
      </c>
      <c r="H108" s="105"/>
      <c r="I108" s="108" t="s">
        <v>121</v>
      </c>
      <c r="J108" s="369" t="s">
        <v>57</v>
      </c>
      <c r="K108" s="369" t="s">
        <v>57</v>
      </c>
      <c r="L108" s="369" t="s">
        <v>57</v>
      </c>
      <c r="M108" s="369" t="s">
        <v>57</v>
      </c>
      <c r="N108" s="369" t="s">
        <v>57</v>
      </c>
      <c r="O108" s="370" t="s">
        <v>57</v>
      </c>
      <c r="P108" s="100"/>
    </row>
    <row r="109" spans="1:17" ht="21" customHeight="1" thickBot="1" x14ac:dyDescent="0.3">
      <c r="A109" s="150" t="str">
        <f>IF(COUNTIF(B101:B108,"Zvoľte")+COUNTIF(I101:I108,"Zvoľte")&gt;0,"Prosíme zvoľte áno/nie ešte v:  " &amp;COUNTIF(B101:B108,"Zvoľte")+COUNTIF(I101:I108,"Zvoľte")&amp;" možnosti/ach výberu.   ","")</f>
        <v xml:space="preserve">Prosíme zvoľte áno/nie ešte v:  16 možnosti/ach výberu.   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2"/>
    </row>
    <row r="110" spans="1:17" ht="36.6" customHeight="1" x14ac:dyDescent="0.25">
      <c r="A110" s="202" t="s">
        <v>110</v>
      </c>
      <c r="B110" s="203"/>
      <c r="C110" s="203"/>
      <c r="D110" s="204"/>
      <c r="E110" s="208" t="str">
        <f>TRIM(IF(B101="áno",BC2,"")&amp;" "&amp;IF(B102="áno",BC3,"")&amp;" "&amp;IF(B103="áno",BC4,"")&amp;" "&amp;IF(B104="áno",BC5,"")&amp;" "&amp;IF(B105="áno",BC6,"")&amp;" "&amp;IF(B106="áno",BC7,"")&amp;" "&amp;IF(B107="áno",BC8,"")&amp;" "&amp;IF(B108="áno",BC9,"")&amp;" "&amp;IF(I101="áno",BC10,"")&amp;" "&amp;IF(I102="áno",BC11,"")&amp;" "&amp;IF(I103="áno",BC12,"")&amp;" "&amp;IF(I104="áno",BC13,"")&amp;" "&amp;IF(I105="áno",BC14,"")&amp;" "&amp;IF(I106="áno",BC15,"")&amp;" "&amp;IF(I107="áno",BC16,"")&amp;" "&amp;IF(I108="áno",BC17,""))</f>
        <v/>
      </c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10"/>
    </row>
    <row r="111" spans="1:17" ht="2.4500000000000002" customHeight="1" x14ac:dyDescent="0.25">
      <c r="A111" s="205"/>
      <c r="B111" s="206"/>
      <c r="C111" s="206"/>
      <c r="D111" s="207"/>
      <c r="E111" s="211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3"/>
    </row>
    <row r="112" spans="1:17" ht="143.44999999999999" customHeight="1" x14ac:dyDescent="0.25">
      <c r="A112" s="168" t="s">
        <v>154</v>
      </c>
      <c r="B112" s="169"/>
      <c r="C112" s="169"/>
      <c r="D112" s="170"/>
      <c r="E112" s="159" t="s">
        <v>242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1"/>
    </row>
    <row r="113" spans="1:16" ht="16.899999999999999" customHeight="1" thickBot="1" x14ac:dyDescent="0.3"/>
    <row r="114" spans="1:16" ht="14.45" customHeight="1" thickBot="1" x14ac:dyDescent="0.3">
      <c r="A114" s="222" t="s">
        <v>244</v>
      </c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4"/>
    </row>
    <row r="115" spans="1:16" ht="14.45" customHeight="1" x14ac:dyDescent="0.25">
      <c r="A115" s="290" t="s">
        <v>112</v>
      </c>
      <c r="B115" s="291"/>
      <c r="C115" s="291"/>
      <c r="D115" s="292"/>
      <c r="E115" s="371" t="s">
        <v>124</v>
      </c>
      <c r="F115" s="372"/>
      <c r="G115" s="372"/>
      <c r="H115" s="373"/>
      <c r="I115" s="302" t="s">
        <v>126</v>
      </c>
      <c r="J115" s="303"/>
      <c r="K115" s="296" t="s">
        <v>17</v>
      </c>
      <c r="L115" s="297"/>
      <c r="M115" s="297"/>
      <c r="N115" s="297"/>
      <c r="O115" s="297"/>
      <c r="P115" s="298"/>
    </row>
    <row r="116" spans="1:16" ht="27" customHeight="1" x14ac:dyDescent="0.25">
      <c r="A116" s="293"/>
      <c r="B116" s="294"/>
      <c r="C116" s="294"/>
      <c r="D116" s="295"/>
      <c r="E116" s="374"/>
      <c r="F116" s="375"/>
      <c r="G116" s="375"/>
      <c r="H116" s="376"/>
      <c r="I116" s="304"/>
      <c r="J116" s="305"/>
      <c r="K116" s="299"/>
      <c r="L116" s="300"/>
      <c r="M116" s="300"/>
      <c r="N116" s="300"/>
      <c r="O116" s="300"/>
      <c r="P116" s="301"/>
    </row>
    <row r="117" spans="1:16" x14ac:dyDescent="0.25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3"/>
    </row>
    <row r="118" spans="1:16" x14ac:dyDescent="0.25">
      <c r="A118" s="320" t="s">
        <v>113</v>
      </c>
      <c r="B118" s="321"/>
      <c r="C118" s="321"/>
      <c r="D118" s="322"/>
      <c r="E118" s="377" t="s">
        <v>17</v>
      </c>
      <c r="F118" s="378"/>
      <c r="G118" s="378"/>
      <c r="H118" s="379"/>
      <c r="I118" s="323" t="s">
        <v>125</v>
      </c>
      <c r="J118" s="322"/>
      <c r="K118" s="325" t="s">
        <v>114</v>
      </c>
      <c r="L118" s="326"/>
      <c r="M118" s="325" t="s">
        <v>115</v>
      </c>
      <c r="N118" s="327"/>
      <c r="O118" s="327"/>
      <c r="P118" s="328"/>
    </row>
    <row r="119" spans="1:16" ht="30.6" customHeight="1" x14ac:dyDescent="0.25">
      <c r="A119" s="293"/>
      <c r="B119" s="294"/>
      <c r="C119" s="294"/>
      <c r="D119" s="295"/>
      <c r="E119" s="374"/>
      <c r="F119" s="375"/>
      <c r="G119" s="375"/>
      <c r="H119" s="376"/>
      <c r="I119" s="324"/>
      <c r="J119" s="295"/>
      <c r="K119" s="287" t="s">
        <v>17</v>
      </c>
      <c r="L119" s="329"/>
      <c r="M119" s="287" t="s">
        <v>17</v>
      </c>
      <c r="N119" s="288"/>
      <c r="O119" s="288"/>
      <c r="P119" s="289"/>
    </row>
    <row r="120" spans="1:16" x14ac:dyDescent="0.25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3"/>
    </row>
    <row r="121" spans="1:16" ht="14.45" customHeight="1" x14ac:dyDescent="0.25">
      <c r="A121" s="314" t="s">
        <v>116</v>
      </c>
      <c r="B121" s="315"/>
      <c r="C121" s="316"/>
      <c r="D121" s="140" t="s">
        <v>17</v>
      </c>
      <c r="E121" s="141"/>
      <c r="F121" s="382" t="s">
        <v>117</v>
      </c>
      <c r="G121" s="315"/>
      <c r="H121" s="316"/>
      <c r="I121" s="140" t="s">
        <v>17</v>
      </c>
      <c r="J121" s="146"/>
      <c r="K121" s="146"/>
      <c r="L121" s="146"/>
      <c r="M121" s="146"/>
      <c r="N121" s="146"/>
      <c r="O121" s="146"/>
      <c r="P121" s="147"/>
    </row>
    <row r="122" spans="1:16" ht="15.75" thickBot="1" x14ac:dyDescent="0.3">
      <c r="A122" s="317"/>
      <c r="B122" s="318"/>
      <c r="C122" s="319"/>
      <c r="D122" s="142"/>
      <c r="E122" s="143"/>
      <c r="F122" s="383"/>
      <c r="G122" s="318"/>
      <c r="H122" s="319"/>
      <c r="I122" s="142"/>
      <c r="J122" s="148"/>
      <c r="K122" s="148"/>
      <c r="L122" s="148"/>
      <c r="M122" s="148"/>
      <c r="N122" s="148"/>
      <c r="O122" s="148"/>
      <c r="P122" s="149"/>
    </row>
    <row r="124" spans="1:16" ht="14.45" customHeight="1" x14ac:dyDescent="0.25">
      <c r="A124" s="134" t="s">
        <v>254</v>
      </c>
      <c r="B124" s="135"/>
      <c r="C124" s="136"/>
      <c r="D124" s="140" t="s">
        <v>17</v>
      </c>
      <c r="E124" s="141"/>
      <c r="F124" s="144" t="s">
        <v>251</v>
      </c>
      <c r="G124" s="135"/>
      <c r="H124" s="136"/>
      <c r="I124" s="140" t="s">
        <v>17</v>
      </c>
      <c r="J124" s="146"/>
      <c r="K124" s="146"/>
      <c r="L124" s="146"/>
      <c r="M124" s="146"/>
      <c r="N124" s="146"/>
      <c r="O124" s="146"/>
      <c r="P124" s="147"/>
    </row>
    <row r="125" spans="1:16" ht="33.75" customHeight="1" thickBot="1" x14ac:dyDescent="0.3">
      <c r="A125" s="137"/>
      <c r="B125" s="138"/>
      <c r="C125" s="139"/>
      <c r="D125" s="142"/>
      <c r="E125" s="143"/>
      <c r="F125" s="145"/>
      <c r="G125" s="138"/>
      <c r="H125" s="139"/>
      <c r="I125" s="142"/>
      <c r="J125" s="148"/>
      <c r="K125" s="148"/>
      <c r="L125" s="148"/>
      <c r="M125" s="148"/>
      <c r="N125" s="148"/>
      <c r="O125" s="148"/>
      <c r="P125" s="149"/>
    </row>
  </sheetData>
  <sheetProtection password="D551" sheet="1" selectLockedCells="1"/>
  <mergeCells count="209">
    <mergeCell ref="F121:H122"/>
    <mergeCell ref="E22:P24"/>
    <mergeCell ref="A22:D23"/>
    <mergeCell ref="A24:D24"/>
    <mergeCell ref="A60:P61"/>
    <mergeCell ref="A72:P73"/>
    <mergeCell ref="A45:B46"/>
    <mergeCell ref="A47:B48"/>
    <mergeCell ref="A49:B50"/>
    <mergeCell ref="A51:B52"/>
    <mergeCell ref="E115:H116"/>
    <mergeCell ref="E118:H119"/>
    <mergeCell ref="A109:P109"/>
    <mergeCell ref="A32:B32"/>
    <mergeCell ref="A33:B34"/>
    <mergeCell ref="A35:B36"/>
    <mergeCell ref="C106:G106"/>
    <mergeCell ref="J106:O106"/>
    <mergeCell ref="C107:G107"/>
    <mergeCell ref="J107:O107"/>
    <mergeCell ref="C102:G102"/>
    <mergeCell ref="J102:O102"/>
    <mergeCell ref="C108:G108"/>
    <mergeCell ref="J108:O108"/>
    <mergeCell ref="C103:G103"/>
    <mergeCell ref="J103:O103"/>
    <mergeCell ref="C104:G104"/>
    <mergeCell ref="J104:O104"/>
    <mergeCell ref="C105:G105"/>
    <mergeCell ref="J105:O105"/>
    <mergeCell ref="C94:G94"/>
    <mergeCell ref="J94:O94"/>
    <mergeCell ref="A95:P95"/>
    <mergeCell ref="C101:G101"/>
    <mergeCell ref="J101:O101"/>
    <mergeCell ref="A96:D97"/>
    <mergeCell ref="C91:G91"/>
    <mergeCell ref="J91:O91"/>
    <mergeCell ref="C92:G92"/>
    <mergeCell ref="J92:O92"/>
    <mergeCell ref="C93:G93"/>
    <mergeCell ref="J93:O93"/>
    <mergeCell ref="G6:P6"/>
    <mergeCell ref="A7:F7"/>
    <mergeCell ref="G7:P7"/>
    <mergeCell ref="A8:F8"/>
    <mergeCell ref="G8:K8"/>
    <mergeCell ref="L8:M8"/>
    <mergeCell ref="N8:P8"/>
    <mergeCell ref="A13:P13"/>
    <mergeCell ref="C47:P47"/>
    <mergeCell ref="A9:F9"/>
    <mergeCell ref="G9:I9"/>
    <mergeCell ref="J9:K9"/>
    <mergeCell ref="G27:P27"/>
    <mergeCell ref="A20:D21"/>
    <mergeCell ref="A27:D28"/>
    <mergeCell ref="E25:F26"/>
    <mergeCell ref="G25:P25"/>
    <mergeCell ref="A54:D54"/>
    <mergeCell ref="E54:I54"/>
    <mergeCell ref="A6:F6"/>
    <mergeCell ref="A82:D83"/>
    <mergeCell ref="E82:P83"/>
    <mergeCell ref="A85:P85"/>
    <mergeCell ref="E84:P84"/>
    <mergeCell ref="L9:P9"/>
    <mergeCell ref="A11:P11"/>
    <mergeCell ref="A12:P12"/>
    <mergeCell ref="I121:P122"/>
    <mergeCell ref="D121:E122"/>
    <mergeCell ref="A121:C122"/>
    <mergeCell ref="A114:P114"/>
    <mergeCell ref="A118:D119"/>
    <mergeCell ref="C87:G87"/>
    <mergeCell ref="I118:J119"/>
    <mergeCell ref="K118:L118"/>
    <mergeCell ref="M118:P118"/>
    <mergeCell ref="K119:L119"/>
    <mergeCell ref="G26:P26"/>
    <mergeCell ref="E27:F28"/>
    <mergeCell ref="E29:F30"/>
    <mergeCell ref="J48:P48"/>
    <mergeCell ref="J52:P52"/>
    <mergeCell ref="C48:I48"/>
    <mergeCell ref="C46:I46"/>
    <mergeCell ref="G30:P30"/>
    <mergeCell ref="A25:D26"/>
    <mergeCell ref="A29:D30"/>
    <mergeCell ref="M119:P119"/>
    <mergeCell ref="A115:D116"/>
    <mergeCell ref="K115:P116"/>
    <mergeCell ref="I115:J116"/>
    <mergeCell ref="E55:I55"/>
    <mergeCell ref="A86:P86"/>
    <mergeCell ref="A112:D112"/>
    <mergeCell ref="E112:P112"/>
    <mergeCell ref="E56:I56"/>
    <mergeCell ref="K56:P56"/>
    <mergeCell ref="A53:P53"/>
    <mergeCell ref="C50:I50"/>
    <mergeCell ref="C51:P51"/>
    <mergeCell ref="A55:D55"/>
    <mergeCell ref="K54:M54"/>
    <mergeCell ref="M31:P31"/>
    <mergeCell ref="A31:L31"/>
    <mergeCell ref="J32:P32"/>
    <mergeCell ref="C32:I32"/>
    <mergeCell ref="J46:P46"/>
    <mergeCell ref="G28:P28"/>
    <mergeCell ref="G29:P29"/>
    <mergeCell ref="K55:M55"/>
    <mergeCell ref="N54:P54"/>
    <mergeCell ref="N55:P55"/>
    <mergeCell ref="C52:I52"/>
    <mergeCell ref="J50:P50"/>
    <mergeCell ref="C41:P41"/>
    <mergeCell ref="C42:I42"/>
    <mergeCell ref="J42:P42"/>
    <mergeCell ref="E16:I17"/>
    <mergeCell ref="J16:P16"/>
    <mergeCell ref="J17:P17"/>
    <mergeCell ref="J19:P19"/>
    <mergeCell ref="J20:P20"/>
    <mergeCell ref="J21:P21"/>
    <mergeCell ref="E20:I21"/>
    <mergeCell ref="A58:P58"/>
    <mergeCell ref="A59:P59"/>
    <mergeCell ref="A56:D56"/>
    <mergeCell ref="E96:P97"/>
    <mergeCell ref="A71:P71"/>
    <mergeCell ref="A81:P81"/>
    <mergeCell ref="C77:G77"/>
    <mergeCell ref="I77:I78"/>
    <mergeCell ref="C75:G75"/>
    <mergeCell ref="C90:G90"/>
    <mergeCell ref="A15:P15"/>
    <mergeCell ref="A98:D98"/>
    <mergeCell ref="E98:P98"/>
    <mergeCell ref="A16:D17"/>
    <mergeCell ref="A18:D19"/>
    <mergeCell ref="J18:P18"/>
    <mergeCell ref="E18:I19"/>
    <mergeCell ref="A84:D84"/>
    <mergeCell ref="C45:P45"/>
    <mergeCell ref="C43:P43"/>
    <mergeCell ref="A110:D111"/>
    <mergeCell ref="E110:P111"/>
    <mergeCell ref="A99:P99"/>
    <mergeCell ref="A100:P100"/>
    <mergeCell ref="J87:O87"/>
    <mergeCell ref="C88:G88"/>
    <mergeCell ref="J88:O88"/>
    <mergeCell ref="C89:G89"/>
    <mergeCell ref="J89:O89"/>
    <mergeCell ref="J90:O90"/>
    <mergeCell ref="A41:B42"/>
    <mergeCell ref="A43:B44"/>
    <mergeCell ref="C44:I44"/>
    <mergeCell ref="V32:AH32"/>
    <mergeCell ref="V33:AA33"/>
    <mergeCell ref="AB33:AH33"/>
    <mergeCell ref="C39:P39"/>
    <mergeCell ref="C37:P37"/>
    <mergeCell ref="C38:I38"/>
    <mergeCell ref="J38:P38"/>
    <mergeCell ref="C33:P33"/>
    <mergeCell ref="C34:I34"/>
    <mergeCell ref="J34:P34"/>
    <mergeCell ref="A37:B38"/>
    <mergeCell ref="C40:I40"/>
    <mergeCell ref="J40:P40"/>
    <mergeCell ref="J44:P44"/>
    <mergeCell ref="U32:U33"/>
    <mergeCell ref="A39:B40"/>
    <mergeCell ref="C66:G66"/>
    <mergeCell ref="J66:O66"/>
    <mergeCell ref="C65:G65"/>
    <mergeCell ref="J65:O65"/>
    <mergeCell ref="C35:P35"/>
    <mergeCell ref="C36:I36"/>
    <mergeCell ref="J36:P36"/>
    <mergeCell ref="C49:P49"/>
    <mergeCell ref="C62:G62"/>
    <mergeCell ref="J62:O62"/>
    <mergeCell ref="J77:O78"/>
    <mergeCell ref="C78:G78"/>
    <mergeCell ref="C79:G79"/>
    <mergeCell ref="I79:I80"/>
    <mergeCell ref="J79:O80"/>
    <mergeCell ref="C80:G80"/>
    <mergeCell ref="J74:O74"/>
    <mergeCell ref="J75:O75"/>
    <mergeCell ref="C76:G76"/>
    <mergeCell ref="J76:O76"/>
    <mergeCell ref="E68:P69"/>
    <mergeCell ref="E70:P70"/>
    <mergeCell ref="A68:D69"/>
    <mergeCell ref="A70:D70"/>
    <mergeCell ref="C63:G63"/>
    <mergeCell ref="J63:O63"/>
    <mergeCell ref="C64:G64"/>
    <mergeCell ref="J64:O64"/>
    <mergeCell ref="A124:C125"/>
    <mergeCell ref="D124:E125"/>
    <mergeCell ref="F124:H125"/>
    <mergeCell ref="I124:P125"/>
    <mergeCell ref="A67:P67"/>
    <mergeCell ref="C74:G74"/>
  </mergeCells>
  <conditionalFormatting sqref="E16:I21 E25:F30 A55:D55 M31">
    <cfRule type="containsText" dxfId="16" priority="32" operator="containsText" text="Zvoľte">
      <formula>NOT(ISERROR(SEARCH("Zvoľte",A16)))</formula>
    </cfRule>
  </conditionalFormatting>
  <conditionalFormatting sqref="C33:P33 C35:P35 C37:P37 C39:P39 C43:P43 C45:P45 C49:P49 C51:P51 C41">
    <cfRule type="containsText" dxfId="15" priority="30" operator="containsText" text="Zadajte">
      <formula>NOT(ISERROR(SEARCH("Zadajte",C33)))</formula>
    </cfRule>
    <cfRule type="containsText" dxfId="14" priority="31" operator="containsText" text="Nevypisujte">
      <formula>NOT(ISERROR(SEARCH("Nevypisujte",C33)))</formula>
    </cfRule>
  </conditionalFormatting>
  <conditionalFormatting sqref="C47:P47">
    <cfRule type="containsText" dxfId="13" priority="28" operator="containsText" text="Zadajte">
      <formula>NOT(ISERROR(SEARCH("Zadajte",C47)))</formula>
    </cfRule>
    <cfRule type="containsText" dxfId="12" priority="29" operator="containsText" text="Nevypisujte">
      <formula>NOT(ISERROR(SEARCH("Nevypisujte",C47)))</formula>
    </cfRule>
  </conditionalFormatting>
  <conditionalFormatting sqref="I62:I66 B62:B66">
    <cfRule type="containsText" dxfId="11" priority="27" operator="containsText" text="Zvoľte">
      <formula>NOT(ISERROR(SEARCH("Zvoľte",B62)))</formula>
    </cfRule>
  </conditionalFormatting>
  <conditionalFormatting sqref="I79 I77">
    <cfRule type="containsText" dxfId="10" priority="17" operator="containsText" text="Zvoľte">
      <formula>NOT(ISERROR(SEARCH("Zvoľte",I77)))</formula>
    </cfRule>
  </conditionalFormatting>
  <conditionalFormatting sqref="I74:I76">
    <cfRule type="containsText" dxfId="9" priority="16" operator="containsText" text="Zvoľte">
      <formula>NOT(ISERROR(SEARCH("Zvoľte",I74)))</formula>
    </cfRule>
  </conditionalFormatting>
  <conditionalFormatting sqref="B74:B80">
    <cfRule type="containsText" dxfId="8" priority="15" operator="containsText" text="Zvoľte">
      <formula>NOT(ISERROR(SEARCH("Zvoľte",B74)))</formula>
    </cfRule>
  </conditionalFormatting>
  <conditionalFormatting sqref="I87:I94">
    <cfRule type="containsText" dxfId="7" priority="13" operator="containsText" text="Zvoľte">
      <formula>NOT(ISERROR(SEARCH("Zvoľte",I87)))</formula>
    </cfRule>
  </conditionalFormatting>
  <conditionalFormatting sqref="B87:B94">
    <cfRule type="containsText" dxfId="6" priority="12" operator="containsText" text="Zvoľte">
      <formula>NOT(ISERROR(SEARCH("Zvoľte",B87)))</formula>
    </cfRule>
  </conditionalFormatting>
  <conditionalFormatting sqref="I101:I108">
    <cfRule type="containsText" dxfId="5" priority="10" operator="containsText" text="Zvoľte">
      <formula>NOT(ISERROR(SEARCH("Zvoľte",I101)))</formula>
    </cfRule>
  </conditionalFormatting>
  <conditionalFormatting sqref="B101:B108">
    <cfRule type="containsText" dxfId="4" priority="9" operator="containsText" text="Zvoľte">
      <formula>NOT(ISERROR(SEARCH("Zvoľte",B101)))</formula>
    </cfRule>
  </conditionalFormatting>
  <conditionalFormatting sqref="A67">
    <cfRule type="containsText" dxfId="3" priority="4" operator="containsText" text="Zvoľte">
      <formula>NOT(ISERROR(SEARCH("Zvoľte",A67)))</formula>
    </cfRule>
  </conditionalFormatting>
  <conditionalFormatting sqref="A81">
    <cfRule type="containsText" dxfId="2" priority="3" operator="containsText" text="Zvoľte">
      <formula>NOT(ISERROR(SEARCH("Zvoľte",A81)))</formula>
    </cfRule>
  </conditionalFormatting>
  <conditionalFormatting sqref="A95">
    <cfRule type="containsText" dxfId="1" priority="2" operator="containsText" text="Zvoľte">
      <formula>NOT(ISERROR(SEARCH("Zvoľte",A95)))</formula>
    </cfRule>
  </conditionalFormatting>
  <conditionalFormatting sqref="A109">
    <cfRule type="containsText" dxfId="0" priority="1" operator="containsText" text="Zvoľte">
      <formula>NOT(ISERROR(SEARCH("Zvoľte",A109)))</formula>
    </cfRule>
  </conditionalFormatting>
  <dataValidations count="9">
    <dataValidation type="list" allowBlank="1" showInputMessage="1" showErrorMessage="1" sqref="A55:D55">
      <formula1>$AH$3:$AH$11</formula1>
    </dataValidation>
    <dataValidation type="list" allowBlank="1" showInputMessage="1" showErrorMessage="1" sqref="E27:F28">
      <formula1>$AC$3:$AC$6</formula1>
    </dataValidation>
    <dataValidation type="list" allowBlank="1" showInputMessage="1" showErrorMessage="1" sqref="E16:I17">
      <formula1>$U$3:$U$10</formula1>
    </dataValidation>
    <dataValidation type="list" allowBlank="1" showInputMessage="1" showErrorMessage="1" sqref="E18:I19">
      <formula1>$W$3:$W$7</formula1>
    </dataValidation>
    <dataValidation type="list" allowBlank="1" showInputMessage="1" showErrorMessage="1" sqref="E20:I21">
      <formula1>$Y$3:$Y$7</formula1>
    </dataValidation>
    <dataValidation type="list" allowBlank="1" showInputMessage="1" showErrorMessage="1" sqref="E25:F26">
      <formula1>$AA$3:$AA$8</formula1>
    </dataValidation>
    <dataValidation type="list" allowBlank="1" showInputMessage="1" showErrorMessage="1" sqref="M31:P31">
      <formula1>$AG$3:$AG$13</formula1>
    </dataValidation>
    <dataValidation type="list" allowBlank="1" showInputMessage="1" showErrorMessage="1" sqref="E29:F30">
      <formula1>$AE$3:$AE$6</formula1>
    </dataValidation>
    <dataValidation type="list" allowBlank="1" showInputMessage="1" showErrorMessage="1" sqref="I62:I66 B62:B66 I101:I108 I79 B74:B80 B87:B94 I87:I94 B101:B108 I74:I77">
      <formula1>"áno,nie,Zvoľte"</formula1>
    </dataValidation>
  </dataValidations>
  <pageMargins left="0.25" right="0.25" top="1.0740740740740742" bottom="0.75" header="0.3" footer="0.3"/>
  <pageSetup paperSize="9" scale="98" fitToWidth="0" fitToHeight="0" orientation="portrait" r:id="rId1"/>
  <rowBreaks count="6" manualBreakCount="6">
    <brk id="23" max="15" man="1"/>
    <brk id="36" max="15" man="1"/>
    <brk id="44" max="15" man="1"/>
    <brk id="52" max="15" man="1"/>
    <brk id="83" max="15" man="1"/>
    <brk id="98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3:E70"/>
  <sheetViews>
    <sheetView workbookViewId="0">
      <selection activeCell="E1" sqref="E1:E65536"/>
    </sheetView>
  </sheetViews>
  <sheetFormatPr defaultRowHeight="15" x14ac:dyDescent="0.25"/>
  <cols>
    <col min="2" max="2" width="17.7109375" customWidth="1"/>
    <col min="3" max="3" width="102" customWidth="1"/>
    <col min="4" max="4" width="55.42578125" style="32" customWidth="1"/>
    <col min="5" max="5" width="8.85546875" hidden="1" customWidth="1"/>
  </cols>
  <sheetData>
    <row r="3" spans="1:5" x14ac:dyDescent="0.25">
      <c r="B3" s="13"/>
      <c r="C3" s="13" t="s">
        <v>92</v>
      </c>
      <c r="D3" s="36" t="s">
        <v>93</v>
      </c>
      <c r="E3" s="13"/>
    </row>
    <row r="6" spans="1:5" x14ac:dyDescent="0.25">
      <c r="C6" s="1" t="s">
        <v>94</v>
      </c>
      <c r="D6" s="37"/>
    </row>
    <row r="7" spans="1:5" x14ac:dyDescent="0.25">
      <c r="C7" s="2"/>
      <c r="D7" s="38"/>
    </row>
    <row r="8" spans="1:5" x14ac:dyDescent="0.25">
      <c r="A8" s="20"/>
      <c r="C8" s="3" t="s">
        <v>7</v>
      </c>
      <c r="D8" s="39" t="s">
        <v>155</v>
      </c>
      <c r="E8" t="str">
        <f>IF(D8="","",D8&amp;"; ")</f>
        <v xml:space="preserve">D201+D203; </v>
      </c>
    </row>
    <row r="9" spans="1:5" x14ac:dyDescent="0.25">
      <c r="A9" s="20"/>
      <c r="C9" s="3" t="s">
        <v>95</v>
      </c>
      <c r="D9" s="33" t="s">
        <v>156</v>
      </c>
      <c r="E9" t="str">
        <f t="shared" ref="E9:E20" si="0">IF(D9="","",D9&amp;"; ")</f>
        <v xml:space="preserve">D201+D203+D405; </v>
      </c>
    </row>
    <row r="10" spans="1:5" x14ac:dyDescent="0.25">
      <c r="A10" s="20"/>
      <c r="C10" s="3" t="s">
        <v>8</v>
      </c>
      <c r="D10" s="33" t="s">
        <v>157</v>
      </c>
      <c r="E10" t="str">
        <f t="shared" si="0"/>
        <v xml:space="preserve">D201+D203+D204; </v>
      </c>
    </row>
    <row r="11" spans="1:5" x14ac:dyDescent="0.25">
      <c r="A11" s="20"/>
      <c r="C11" s="3" t="s">
        <v>9</v>
      </c>
      <c r="D11" s="33" t="s">
        <v>157</v>
      </c>
      <c r="E11" t="str">
        <f t="shared" si="0"/>
        <v xml:space="preserve">D201+D203+D204; </v>
      </c>
    </row>
    <row r="12" spans="1:5" x14ac:dyDescent="0.25">
      <c r="A12" s="20"/>
      <c r="C12" s="3" t="s">
        <v>10</v>
      </c>
      <c r="D12" s="33" t="s">
        <v>157</v>
      </c>
      <c r="E12" t="str">
        <f t="shared" si="0"/>
        <v xml:space="preserve">D201+D203+D204; </v>
      </c>
    </row>
    <row r="13" spans="1:5" x14ac:dyDescent="0.25">
      <c r="A13" s="20"/>
      <c r="C13" s="3" t="s">
        <v>11</v>
      </c>
      <c r="D13" s="33" t="s">
        <v>157</v>
      </c>
      <c r="E13" t="str">
        <f t="shared" si="0"/>
        <v xml:space="preserve">D201+D203+D204; </v>
      </c>
    </row>
    <row r="14" spans="1:5" x14ac:dyDescent="0.25">
      <c r="A14" s="20"/>
      <c r="C14" s="3" t="s">
        <v>12</v>
      </c>
      <c r="D14" s="33" t="s">
        <v>157</v>
      </c>
      <c r="E14" t="str">
        <f t="shared" si="0"/>
        <v xml:space="preserve">D201+D203+D204; </v>
      </c>
    </row>
    <row r="15" spans="1:5" x14ac:dyDescent="0.25">
      <c r="A15" s="20"/>
      <c r="C15" s="3" t="s">
        <v>13</v>
      </c>
      <c r="D15" s="33" t="s">
        <v>157</v>
      </c>
      <c r="E15" t="str">
        <f t="shared" si="0"/>
        <v xml:space="preserve">D201+D203+D204; </v>
      </c>
    </row>
    <row r="16" spans="1:5" x14ac:dyDescent="0.25">
      <c r="A16" s="20"/>
      <c r="C16" s="3" t="s">
        <v>14</v>
      </c>
      <c r="D16" s="33" t="s">
        <v>157</v>
      </c>
      <c r="E16" t="str">
        <f t="shared" si="0"/>
        <v xml:space="preserve">D201+D203+D204; </v>
      </c>
    </row>
    <row r="17" spans="1:5" x14ac:dyDescent="0.25">
      <c r="A17" s="20"/>
      <c r="C17" s="3" t="s">
        <v>15</v>
      </c>
      <c r="D17" s="33" t="s">
        <v>157</v>
      </c>
      <c r="E17" t="str">
        <f t="shared" si="0"/>
        <v xml:space="preserve">D201+D203+D204; </v>
      </c>
    </row>
    <row r="18" spans="1:5" x14ac:dyDescent="0.25">
      <c r="E18" t="str">
        <f t="shared" si="0"/>
        <v/>
      </c>
    </row>
    <row r="19" spans="1:5" x14ac:dyDescent="0.25">
      <c r="C19" s="1" t="s">
        <v>16</v>
      </c>
      <c r="E19" t="str">
        <f t="shared" si="0"/>
        <v/>
      </c>
    </row>
    <row r="20" spans="1:5" x14ac:dyDescent="0.25">
      <c r="C20" t="s">
        <v>17</v>
      </c>
      <c r="E20" t="str">
        <f t="shared" si="0"/>
        <v/>
      </c>
    </row>
    <row r="21" spans="1:5" x14ac:dyDescent="0.25">
      <c r="A21" s="20"/>
      <c r="C21" s="4" t="s">
        <v>18</v>
      </c>
      <c r="D21" s="57" t="s">
        <v>158</v>
      </c>
      <c r="E21" t="str">
        <f>IF(D21="",""," "&amp;D21&amp;"; ")</f>
        <v xml:space="preserve"> D101; </v>
      </c>
    </row>
    <row r="22" spans="1:5" x14ac:dyDescent="0.25">
      <c r="A22" s="20"/>
      <c r="C22" s="4" t="s">
        <v>19</v>
      </c>
      <c r="D22" s="57" t="s">
        <v>158</v>
      </c>
      <c r="E22" t="str">
        <f t="shared" ref="E22:E70" si="1">IF(D22="",""," "&amp;D22&amp;"; ")</f>
        <v xml:space="preserve"> D101; </v>
      </c>
    </row>
    <row r="23" spans="1:5" x14ac:dyDescent="0.25">
      <c r="A23" s="20"/>
      <c r="C23" s="3" t="s">
        <v>20</v>
      </c>
      <c r="D23" s="57" t="s">
        <v>159</v>
      </c>
      <c r="E23" t="str">
        <f t="shared" si="1"/>
        <v xml:space="preserve"> D102; </v>
      </c>
    </row>
    <row r="24" spans="1:5" x14ac:dyDescent="0.25">
      <c r="A24" s="20"/>
      <c r="C24" s="3" t="s">
        <v>21</v>
      </c>
      <c r="D24" s="57" t="s">
        <v>160</v>
      </c>
      <c r="E24" t="str">
        <f t="shared" si="1"/>
        <v xml:space="preserve"> D101+D102; </v>
      </c>
    </row>
    <row r="25" spans="1:5" x14ac:dyDescent="0.25">
      <c r="A25" s="20"/>
      <c r="C25" s="3" t="s">
        <v>22</v>
      </c>
      <c r="D25" s="57" t="s">
        <v>161</v>
      </c>
      <c r="E25" t="str">
        <f t="shared" si="1"/>
        <v xml:space="preserve"> D103+D104; </v>
      </c>
    </row>
    <row r="26" spans="1:5" x14ac:dyDescent="0.25">
      <c r="A26" s="20"/>
      <c r="C26" s="3" t="s">
        <v>23</v>
      </c>
      <c r="D26" s="57" t="s">
        <v>161</v>
      </c>
      <c r="E26" t="str">
        <f t="shared" si="1"/>
        <v xml:space="preserve"> D103+D104; </v>
      </c>
    </row>
    <row r="27" spans="1:5" x14ac:dyDescent="0.25">
      <c r="A27" s="20"/>
      <c r="C27" s="3" t="s">
        <v>24</v>
      </c>
      <c r="D27" s="57" t="s">
        <v>162</v>
      </c>
      <c r="E27" t="str">
        <f t="shared" si="1"/>
        <v xml:space="preserve"> D105; </v>
      </c>
    </row>
    <row r="28" spans="1:5" x14ac:dyDescent="0.25">
      <c r="A28" s="20"/>
      <c r="C28" s="3" t="s">
        <v>25</v>
      </c>
      <c r="D28" s="57" t="s">
        <v>162</v>
      </c>
      <c r="E28" t="str">
        <f t="shared" si="1"/>
        <v xml:space="preserve"> D105; </v>
      </c>
    </row>
    <row r="29" spans="1:5" x14ac:dyDescent="0.25">
      <c r="A29" s="20"/>
      <c r="C29" s="3" t="s">
        <v>26</v>
      </c>
      <c r="D29" s="57" t="s">
        <v>163</v>
      </c>
      <c r="E29" t="str">
        <f t="shared" si="1"/>
        <v xml:space="preserve"> D106; </v>
      </c>
    </row>
    <row r="30" spans="1:5" x14ac:dyDescent="0.25">
      <c r="A30" s="20"/>
      <c r="C30" s="3" t="s">
        <v>27</v>
      </c>
      <c r="D30" s="57" t="s">
        <v>163</v>
      </c>
      <c r="E30" t="str">
        <f t="shared" si="1"/>
        <v xml:space="preserve"> D106; </v>
      </c>
    </row>
    <row r="31" spans="1:5" x14ac:dyDescent="0.25">
      <c r="A31" s="20"/>
      <c r="C31" s="3" t="s">
        <v>164</v>
      </c>
      <c r="D31" s="59" t="s">
        <v>165</v>
      </c>
      <c r="E31" t="str">
        <f t="shared" si="1"/>
        <v xml:space="preserve"> D302+D305; </v>
      </c>
    </row>
    <row r="32" spans="1:5" x14ac:dyDescent="0.25">
      <c r="A32" s="20"/>
      <c r="B32" s="5"/>
      <c r="C32" s="3" t="s">
        <v>96</v>
      </c>
      <c r="D32" s="59" t="s">
        <v>166</v>
      </c>
      <c r="E32" t="str">
        <f t="shared" si="1"/>
        <v xml:space="preserve"> D107+D305; </v>
      </c>
    </row>
    <row r="33" spans="1:5" x14ac:dyDescent="0.25">
      <c r="D33" s="57"/>
      <c r="E33" t="str">
        <f t="shared" si="1"/>
        <v/>
      </c>
    </row>
    <row r="34" spans="1:5" x14ac:dyDescent="0.25">
      <c r="C34" s="58" t="s">
        <v>28</v>
      </c>
      <c r="D34" s="57"/>
      <c r="E34" t="str">
        <f t="shared" si="1"/>
        <v/>
      </c>
    </row>
    <row r="35" spans="1:5" x14ac:dyDescent="0.25">
      <c r="D35" s="57"/>
      <c r="E35" t="str">
        <f t="shared" si="1"/>
        <v/>
      </c>
    </row>
    <row r="36" spans="1:5" x14ac:dyDescent="0.25">
      <c r="A36" s="20"/>
      <c r="C36" s="3" t="s">
        <v>167</v>
      </c>
      <c r="D36" s="60" t="s">
        <v>170</v>
      </c>
      <c r="E36" t="str">
        <f t="shared" si="1"/>
        <v xml:space="preserve"> D303+D304+D305+D316+D203; </v>
      </c>
    </row>
    <row r="37" spans="1:5" x14ac:dyDescent="0.25">
      <c r="A37" s="20"/>
      <c r="C37" s="3" t="s">
        <v>29</v>
      </c>
      <c r="D37" s="59" t="s">
        <v>171</v>
      </c>
      <c r="E37" t="str">
        <f t="shared" si="1"/>
        <v xml:space="preserve"> D301+D310+D316+D317; </v>
      </c>
    </row>
    <row r="38" spans="1:5" x14ac:dyDescent="0.25">
      <c r="A38" s="20"/>
      <c r="C38" s="3" t="s">
        <v>85</v>
      </c>
      <c r="D38" s="59" t="s">
        <v>172</v>
      </c>
      <c r="E38" t="str">
        <f t="shared" si="1"/>
        <v xml:space="preserve"> D301; </v>
      </c>
    </row>
    <row r="39" spans="1:5" x14ac:dyDescent="0.25">
      <c r="A39" s="20"/>
      <c r="C39" s="3" t="s">
        <v>30</v>
      </c>
      <c r="D39" s="59" t="s">
        <v>173</v>
      </c>
      <c r="E39" t="str">
        <f t="shared" si="1"/>
        <v xml:space="preserve"> D304+D305+D306+D311; </v>
      </c>
    </row>
    <row r="40" spans="1:5" x14ac:dyDescent="0.25">
      <c r="A40" s="20"/>
      <c r="C40" s="3" t="s">
        <v>31</v>
      </c>
      <c r="D40" s="59" t="s">
        <v>174</v>
      </c>
      <c r="E40" t="str">
        <f t="shared" si="1"/>
        <v xml:space="preserve"> D304+D305+D308+D315; </v>
      </c>
    </row>
    <row r="41" spans="1:5" x14ac:dyDescent="0.25">
      <c r="A41" s="20"/>
      <c r="C41" s="3" t="s">
        <v>32</v>
      </c>
      <c r="D41" s="60" t="s">
        <v>175</v>
      </c>
      <c r="E41" t="str">
        <f t="shared" si="1"/>
        <v xml:space="preserve"> D301+D304+D306+D310+D311+D314+D315+D316+D317; </v>
      </c>
    </row>
    <row r="42" spans="1:5" x14ac:dyDescent="0.25">
      <c r="A42" s="20"/>
      <c r="C42" s="3" t="s">
        <v>33</v>
      </c>
      <c r="D42" s="59" t="s">
        <v>173</v>
      </c>
      <c r="E42" t="str">
        <f t="shared" si="1"/>
        <v xml:space="preserve"> D304+D305+D306+D311; </v>
      </c>
    </row>
    <row r="43" spans="1:5" x14ac:dyDescent="0.25">
      <c r="A43" s="20"/>
      <c r="C43" s="3" t="s">
        <v>34</v>
      </c>
      <c r="D43" s="59" t="s">
        <v>176</v>
      </c>
      <c r="E43" t="str">
        <f t="shared" si="1"/>
        <v xml:space="preserve"> D304+D311+D312; </v>
      </c>
    </row>
    <row r="44" spans="1:5" x14ac:dyDescent="0.25">
      <c r="A44" s="20"/>
      <c r="C44" s="3" t="s">
        <v>35</v>
      </c>
      <c r="D44" s="59" t="s">
        <v>177</v>
      </c>
      <c r="E44" t="str">
        <f t="shared" si="1"/>
        <v xml:space="preserve"> D302+D304+D313; </v>
      </c>
    </row>
    <row r="45" spans="1:5" x14ac:dyDescent="0.25">
      <c r="A45" s="20"/>
      <c r="C45" s="3" t="s">
        <v>36</v>
      </c>
      <c r="D45" s="59" t="s">
        <v>178</v>
      </c>
      <c r="E45" t="str">
        <f t="shared" si="1"/>
        <v xml:space="preserve"> D304+D305+D307+D310+D314; </v>
      </c>
    </row>
    <row r="46" spans="1:5" ht="25.5" x14ac:dyDescent="0.25">
      <c r="A46" s="20"/>
      <c r="C46" s="3" t="s">
        <v>37</v>
      </c>
      <c r="D46" s="60" t="s">
        <v>179</v>
      </c>
      <c r="E46" t="str">
        <f t="shared" si="1"/>
        <v xml:space="preserve"> D304+D305+D307+D308+D309+D310+D314+D315+D316+D317+D318; </v>
      </c>
    </row>
    <row r="47" spans="1:5" x14ac:dyDescent="0.25">
      <c r="A47" s="20"/>
      <c r="C47" s="3" t="s">
        <v>38</v>
      </c>
      <c r="D47" s="59" t="s">
        <v>180</v>
      </c>
      <c r="E47" t="str">
        <f t="shared" si="1"/>
        <v xml:space="preserve"> D303+D310+D314+D316+D203; </v>
      </c>
    </row>
    <row r="48" spans="1:5" x14ac:dyDescent="0.25">
      <c r="A48" s="20"/>
      <c r="C48" s="3" t="s">
        <v>39</v>
      </c>
      <c r="D48" s="59" t="s">
        <v>181</v>
      </c>
      <c r="E48" t="str">
        <f t="shared" si="1"/>
        <v xml:space="preserve"> D303+D314+D316+D203; </v>
      </c>
    </row>
    <row r="49" spans="1:5" ht="25.5" x14ac:dyDescent="0.25">
      <c r="A49" s="20"/>
      <c r="C49" s="3" t="s">
        <v>40</v>
      </c>
      <c r="D49" s="60" t="s">
        <v>182</v>
      </c>
      <c r="E49" t="str">
        <f t="shared" si="1"/>
        <v xml:space="preserve"> D301+D303+D304+D308+D309+D310+D314+D315+D316+D317+D318; </v>
      </c>
    </row>
    <row r="50" spans="1:5" x14ac:dyDescent="0.25">
      <c r="A50" s="20"/>
      <c r="C50" s="3" t="s">
        <v>41</v>
      </c>
      <c r="D50" s="59" t="s">
        <v>183</v>
      </c>
      <c r="E50" t="str">
        <f t="shared" si="1"/>
        <v xml:space="preserve"> D304+D308+D310+D314+D315+D316+D318; </v>
      </c>
    </row>
    <row r="51" spans="1:5" x14ac:dyDescent="0.25">
      <c r="A51" s="20"/>
      <c r="C51" s="3" t="s">
        <v>168</v>
      </c>
      <c r="D51" s="59" t="s">
        <v>184</v>
      </c>
      <c r="E51" t="str">
        <f t="shared" si="1"/>
        <v xml:space="preserve"> D303+D309+D310+D314+D316+D203; </v>
      </c>
    </row>
    <row r="52" spans="1:5" x14ac:dyDescent="0.25">
      <c r="C52" s="3"/>
      <c r="E52" t="str">
        <f t="shared" si="1"/>
        <v/>
      </c>
    </row>
    <row r="53" spans="1:5" x14ac:dyDescent="0.25">
      <c r="C53" s="1" t="s">
        <v>97</v>
      </c>
      <c r="D53" s="37"/>
      <c r="E53" t="str">
        <f t="shared" si="1"/>
        <v/>
      </c>
    </row>
    <row r="54" spans="1:5" x14ac:dyDescent="0.25">
      <c r="C54" s="6"/>
      <c r="D54" s="38"/>
      <c r="E54" t="str">
        <f t="shared" si="1"/>
        <v/>
      </c>
    </row>
    <row r="55" spans="1:5" x14ac:dyDescent="0.25">
      <c r="A55" s="20"/>
      <c r="C55" s="5" t="s">
        <v>42</v>
      </c>
      <c r="D55" s="55" t="s">
        <v>185</v>
      </c>
      <c r="E55" t="str">
        <f t="shared" si="1"/>
        <v xml:space="preserve"> D402; </v>
      </c>
    </row>
    <row r="56" spans="1:5" x14ac:dyDescent="0.25">
      <c r="A56" s="20"/>
      <c r="C56" s="5" t="s">
        <v>43</v>
      </c>
      <c r="D56" s="55" t="s">
        <v>185</v>
      </c>
      <c r="E56" t="str">
        <f t="shared" si="1"/>
        <v xml:space="preserve"> D402; </v>
      </c>
    </row>
    <row r="57" spans="1:5" x14ac:dyDescent="0.25">
      <c r="A57" s="20"/>
      <c r="C57" s="5" t="s">
        <v>44</v>
      </c>
      <c r="D57" s="55" t="s">
        <v>186</v>
      </c>
      <c r="E57" t="str">
        <f t="shared" si="1"/>
        <v xml:space="preserve"> D403; </v>
      </c>
    </row>
    <row r="58" spans="1:5" x14ac:dyDescent="0.25">
      <c r="A58" s="20"/>
      <c r="C58" s="5" t="s">
        <v>45</v>
      </c>
      <c r="D58" s="55" t="s">
        <v>186</v>
      </c>
      <c r="E58" t="str">
        <f t="shared" si="1"/>
        <v xml:space="preserve"> D403; </v>
      </c>
    </row>
    <row r="59" spans="1:5" x14ac:dyDescent="0.25">
      <c r="A59" s="20"/>
      <c r="C59" s="5" t="s">
        <v>46</v>
      </c>
      <c r="D59" s="55" t="s">
        <v>187</v>
      </c>
      <c r="E59" t="str">
        <f t="shared" si="1"/>
        <v xml:space="preserve"> D404; </v>
      </c>
    </row>
    <row r="60" spans="1:5" x14ac:dyDescent="0.25">
      <c r="A60" s="20"/>
      <c r="C60" s="5" t="s">
        <v>47</v>
      </c>
      <c r="D60" s="55" t="s">
        <v>188</v>
      </c>
      <c r="E60" t="str">
        <f t="shared" si="1"/>
        <v xml:space="preserve"> D406; </v>
      </c>
    </row>
    <row r="61" spans="1:5" x14ac:dyDescent="0.25">
      <c r="A61" s="20"/>
      <c r="C61" s="5" t="s">
        <v>48</v>
      </c>
      <c r="D61" s="55" t="s">
        <v>188</v>
      </c>
      <c r="E61" t="str">
        <f t="shared" si="1"/>
        <v xml:space="preserve"> D406; </v>
      </c>
    </row>
    <row r="62" spans="1:5" x14ac:dyDescent="0.25">
      <c r="A62" s="20"/>
      <c r="C62" s="5" t="s">
        <v>49</v>
      </c>
      <c r="D62" s="55" t="s">
        <v>189</v>
      </c>
      <c r="E62" t="str">
        <f t="shared" si="1"/>
        <v xml:space="preserve"> D408; </v>
      </c>
    </row>
    <row r="63" spans="1:5" x14ac:dyDescent="0.25">
      <c r="A63" s="20"/>
      <c r="C63" s="5" t="s">
        <v>50</v>
      </c>
      <c r="D63" s="55" t="s">
        <v>189</v>
      </c>
      <c r="E63" t="str">
        <f t="shared" si="1"/>
        <v xml:space="preserve"> D408; </v>
      </c>
    </row>
    <row r="64" spans="1:5" x14ac:dyDescent="0.25">
      <c r="A64" s="20"/>
      <c r="C64" s="5" t="s">
        <v>51</v>
      </c>
      <c r="D64" s="55" t="s">
        <v>190</v>
      </c>
      <c r="E64" t="str">
        <f t="shared" si="1"/>
        <v xml:space="preserve"> D407; </v>
      </c>
    </row>
    <row r="65" spans="1:5" x14ac:dyDescent="0.25">
      <c r="A65" s="20"/>
      <c r="C65" s="5" t="s">
        <v>52</v>
      </c>
      <c r="D65" s="55" t="s">
        <v>191</v>
      </c>
      <c r="E65" t="str">
        <f t="shared" si="1"/>
        <v xml:space="preserve"> D401; </v>
      </c>
    </row>
    <row r="66" spans="1:5" x14ac:dyDescent="0.25">
      <c r="A66" s="20"/>
      <c r="C66" s="5" t="s">
        <v>53</v>
      </c>
      <c r="D66" s="55" t="s">
        <v>191</v>
      </c>
      <c r="E66" t="str">
        <f t="shared" si="1"/>
        <v xml:space="preserve"> D401; </v>
      </c>
    </row>
    <row r="67" spans="1:5" x14ac:dyDescent="0.25">
      <c r="A67" s="20"/>
      <c r="C67" s="5" t="s">
        <v>54</v>
      </c>
      <c r="D67" s="55" t="s">
        <v>191</v>
      </c>
      <c r="E67" t="str">
        <f t="shared" si="1"/>
        <v xml:space="preserve"> D401; </v>
      </c>
    </row>
    <row r="68" spans="1:5" x14ac:dyDescent="0.25">
      <c r="A68" s="20"/>
      <c r="C68" s="5" t="s">
        <v>55</v>
      </c>
      <c r="D68" s="55" t="s">
        <v>191</v>
      </c>
      <c r="E68" t="str">
        <f t="shared" si="1"/>
        <v xml:space="preserve"> D401; </v>
      </c>
    </row>
    <row r="69" spans="1:5" x14ac:dyDescent="0.25">
      <c r="A69" s="20"/>
      <c r="C69" s="5" t="s">
        <v>56</v>
      </c>
      <c r="D69" s="55" t="s">
        <v>191</v>
      </c>
      <c r="E69" t="str">
        <f t="shared" si="1"/>
        <v xml:space="preserve"> D401; </v>
      </c>
    </row>
    <row r="70" spans="1:5" x14ac:dyDescent="0.25">
      <c r="A70" s="20"/>
      <c r="C70" s="5" t="s">
        <v>57</v>
      </c>
      <c r="D70" s="55" t="s">
        <v>191</v>
      </c>
      <c r="E70" t="str">
        <f t="shared" si="1"/>
        <v xml:space="preserve"> D401; 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/>
  <dimension ref="B2:L21"/>
  <sheetViews>
    <sheetView topLeftCell="F4" workbookViewId="0">
      <selection activeCell="G7" sqref="G7"/>
    </sheetView>
  </sheetViews>
  <sheetFormatPr defaultRowHeight="15" x14ac:dyDescent="0.25"/>
  <cols>
    <col min="2" max="2" width="21.7109375" style="8" customWidth="1"/>
    <col min="3" max="5" width="29.85546875" style="9" customWidth="1"/>
    <col min="6" max="6" width="35.28515625" style="9" customWidth="1"/>
    <col min="7" max="7" width="24.28515625" style="16" customWidth="1"/>
    <col min="8" max="8" width="26.7109375" style="16" customWidth="1"/>
    <col min="9" max="10" width="20.85546875" style="16" customWidth="1"/>
    <col min="11" max="11" width="38.85546875" style="16" customWidth="1"/>
    <col min="12" max="12" width="9.140625" style="8" customWidth="1"/>
  </cols>
  <sheetData>
    <row r="2" spans="2:12" s="15" customFormat="1" ht="60" x14ac:dyDescent="0.25">
      <c r="B2" s="25" t="s">
        <v>88</v>
      </c>
      <c r="C2" s="398" t="s">
        <v>87</v>
      </c>
      <c r="D2" s="398"/>
      <c r="E2" s="398"/>
      <c r="F2" s="398"/>
      <c r="G2" s="399" t="s">
        <v>86</v>
      </c>
      <c r="H2" s="399"/>
      <c r="I2" s="399"/>
      <c r="J2" s="399"/>
      <c r="K2" s="399"/>
      <c r="L2" s="14"/>
    </row>
    <row r="3" spans="2:12" ht="94.5" x14ac:dyDescent="0.25">
      <c r="B3" s="26" t="s">
        <v>64</v>
      </c>
      <c r="C3" s="7" t="s">
        <v>67</v>
      </c>
      <c r="D3" s="10" t="s">
        <v>68</v>
      </c>
      <c r="E3" s="10" t="s">
        <v>69</v>
      </c>
      <c r="F3" s="7" t="s">
        <v>91</v>
      </c>
      <c r="G3" s="11" t="s">
        <v>76</v>
      </c>
      <c r="H3" s="11" t="s">
        <v>80</v>
      </c>
      <c r="I3" s="12" t="s">
        <v>83</v>
      </c>
      <c r="J3" s="12" t="s">
        <v>108</v>
      </c>
      <c r="K3" s="11" t="s">
        <v>107</v>
      </c>
    </row>
    <row r="4" spans="2:12" x14ac:dyDescent="0.25">
      <c r="B4" s="27"/>
    </row>
    <row r="5" spans="2:12" ht="45" x14ac:dyDescent="0.25">
      <c r="B5" s="27"/>
      <c r="C5" s="18" t="s">
        <v>100</v>
      </c>
      <c r="D5" s="17" t="s">
        <v>68</v>
      </c>
      <c r="E5" s="17" t="s">
        <v>69</v>
      </c>
      <c r="F5" s="18" t="s">
        <v>101</v>
      </c>
      <c r="G5" s="24" t="s">
        <v>76</v>
      </c>
      <c r="H5" s="24" t="s">
        <v>80</v>
      </c>
      <c r="I5" s="24" t="s">
        <v>83</v>
      </c>
      <c r="J5" s="24" t="s">
        <v>104</v>
      </c>
      <c r="K5" s="24" t="s">
        <v>105</v>
      </c>
    </row>
    <row r="6" spans="2:12" x14ac:dyDescent="0.25">
      <c r="B6" s="27"/>
    </row>
    <row r="7" spans="2:12" ht="60" x14ac:dyDescent="0.25">
      <c r="B7" s="27" t="s">
        <v>118</v>
      </c>
      <c r="C7" s="9" t="s">
        <v>59</v>
      </c>
      <c r="D7" s="9" t="s">
        <v>70</v>
      </c>
      <c r="E7" s="9" t="s">
        <v>75</v>
      </c>
      <c r="F7" s="19" t="s">
        <v>102</v>
      </c>
      <c r="G7" s="16" t="s">
        <v>77</v>
      </c>
      <c r="H7" s="16" t="s">
        <v>81</v>
      </c>
      <c r="I7" s="16" t="s">
        <v>84</v>
      </c>
      <c r="J7" s="16">
        <v>1</v>
      </c>
      <c r="K7" s="19" t="s">
        <v>106</v>
      </c>
    </row>
    <row r="8" spans="2:12" ht="105" x14ac:dyDescent="0.25">
      <c r="B8" s="27" t="s">
        <v>119</v>
      </c>
      <c r="C8" s="9" t="s">
        <v>60</v>
      </c>
      <c r="D8" s="9" t="s">
        <v>72</v>
      </c>
      <c r="E8" s="8" t="s">
        <v>65</v>
      </c>
      <c r="G8" s="16" t="s">
        <v>78</v>
      </c>
      <c r="H8" s="16" t="s">
        <v>82</v>
      </c>
      <c r="I8" s="16" t="s">
        <v>89</v>
      </c>
      <c r="J8" s="16">
        <v>2</v>
      </c>
    </row>
    <row r="9" spans="2:12" x14ac:dyDescent="0.25">
      <c r="C9" s="9" t="s">
        <v>61</v>
      </c>
      <c r="D9" s="9" t="s">
        <v>71</v>
      </c>
      <c r="E9" s="8" t="s">
        <v>66</v>
      </c>
      <c r="G9" s="16" t="s">
        <v>79</v>
      </c>
      <c r="H9" s="16" t="s">
        <v>103</v>
      </c>
      <c r="J9" s="16">
        <v>3</v>
      </c>
    </row>
    <row r="10" spans="2:12" ht="30" x14ac:dyDescent="0.25">
      <c r="C10" s="9" t="s">
        <v>62</v>
      </c>
      <c r="D10" s="9" t="s">
        <v>73</v>
      </c>
      <c r="J10" s="16">
        <v>4</v>
      </c>
    </row>
    <row r="11" spans="2:12" ht="30" x14ac:dyDescent="0.25">
      <c r="C11" s="9" t="s">
        <v>63</v>
      </c>
      <c r="D11" s="9" t="s">
        <v>74</v>
      </c>
      <c r="J11" s="16">
        <v>5</v>
      </c>
      <c r="L11"/>
    </row>
    <row r="12" spans="2:12" x14ac:dyDescent="0.25">
      <c r="C12" s="9" t="s">
        <v>58</v>
      </c>
      <c r="J12" s="16">
        <v>6</v>
      </c>
    </row>
    <row r="13" spans="2:12" x14ac:dyDescent="0.25">
      <c r="J13" s="16">
        <v>7</v>
      </c>
    </row>
    <row r="14" spans="2:12" x14ac:dyDescent="0.25">
      <c r="J14" s="16">
        <v>8</v>
      </c>
    </row>
    <row r="15" spans="2:12" x14ac:dyDescent="0.25">
      <c r="J15" s="16">
        <v>9</v>
      </c>
    </row>
    <row r="16" spans="2:12" x14ac:dyDescent="0.25">
      <c r="J16" s="16" t="s">
        <v>90</v>
      </c>
    </row>
    <row r="17" spans="12:12" x14ac:dyDescent="0.25">
      <c r="L17"/>
    </row>
    <row r="18" spans="12:12" x14ac:dyDescent="0.25">
      <c r="L18"/>
    </row>
    <row r="19" spans="12:12" x14ac:dyDescent="0.25">
      <c r="L19"/>
    </row>
    <row r="20" spans="12:12" x14ac:dyDescent="0.25">
      <c r="L20"/>
    </row>
    <row r="21" spans="12:12" x14ac:dyDescent="0.25">
      <c r="L21"/>
    </row>
  </sheetData>
  <mergeCells count="2">
    <mergeCell ref="C2:F2"/>
    <mergeCell ref="G2:K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pilsnerurquell</dc:creator>
  <cp:lastModifiedBy>Giertlova Anna</cp:lastModifiedBy>
  <cp:lastPrinted>2019-01-27T19:23:59Z</cp:lastPrinted>
  <dcterms:created xsi:type="dcterms:W3CDTF">2018-08-04T20:19:14Z</dcterms:created>
  <dcterms:modified xsi:type="dcterms:W3CDTF">2019-01-28T13:08:40Z</dcterms:modified>
</cp:coreProperties>
</file>